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anak\Downloads\"/>
    </mc:Choice>
  </mc:AlternateContent>
  <xr:revisionPtr revIDLastSave="0" documentId="8_{194C0BF4-A220-4CB5-A58B-9A3D334F524F}" xr6:coauthVersionLast="47" xr6:coauthVersionMax="47" xr10:uidLastSave="{00000000-0000-0000-0000-000000000000}"/>
  <bookViews>
    <workbookView xWindow="-110" yWindow="-110" windowWidth="19420" windowHeight="10300" activeTab="1" xr2:uid="{33B14003-0A1B-4C87-8BF5-5A7AB93655F1}"/>
  </bookViews>
  <sheets>
    <sheet name="pivot tables" sheetId="3" r:id="rId1"/>
    <sheet name="Household_Energy" sheetId="2" r:id="rId2"/>
    <sheet name="analysis" sheetId="1" r:id="rId3"/>
    <sheet name="DASH BOARD" sheetId="9" r:id="rId4"/>
  </sheets>
  <definedNames>
    <definedName name="_xlcn.WorksheetConnection_Book1Household_Energy31" hidden="1">Household_Energy3[]</definedName>
    <definedName name="ExternalData_1" localSheetId="2" hidden="1">analysis!$A$1:$G$251</definedName>
    <definedName name="ExternalData_1" localSheetId="1" hidden="1">Household_Energy!$A$1:$G$251</definedName>
    <definedName name="Slicer_Month">#N/A</definedName>
    <definedName name="Slicer_Score_base_1">#N/A</definedName>
  </definedNames>
  <calcPr calcId="191029"/>
  <pivotCaches>
    <pivotCache cacheId="420" r:id="rId5"/>
    <pivotCache cacheId="423" r:id="rId6"/>
    <pivotCache cacheId="426" r:id="rId7"/>
    <pivotCache cacheId="429" r:id="rId8"/>
    <pivotCache cacheId="432" r:id="rId9"/>
    <pivotCache cacheId="435" r:id="rId10"/>
    <pivotCache cacheId="438" r:id="rId11"/>
  </pivotCaches>
  <fileRecoveryPr repairLoad="1"/>
  <extLst>
    <ext xmlns:x14="http://schemas.microsoft.com/office/spreadsheetml/2009/9/main" uri="{876F7934-8845-4945-9796-88D515C7AA90}">
      <x14:pivotCaches>
        <pivotCache cacheId="5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usehold_Energy3" name="Household_Energy3" connection="WorksheetConnection_Book1!Household_Energy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1" i="9" l="1"/>
  <c r="X20" i="9"/>
  <c r="X19" i="9"/>
  <c r="X18" i="9"/>
  <c r="X17" i="9"/>
  <c r="X16" i="9"/>
  <c r="X15" i="9"/>
  <c r="X14" i="9"/>
  <c r="X13" i="9"/>
  <c r="X12" i="9"/>
  <c r="V240" i="3"/>
  <c r="V246" i="3"/>
  <c r="V53" i="3"/>
  <c r="V81" i="3"/>
  <c r="V67" i="3"/>
  <c r="V119" i="3"/>
  <c r="V5" i="3"/>
  <c r="V159" i="3"/>
  <c r="V15" i="3"/>
  <c r="V198" i="3"/>
  <c r="V19" i="3"/>
  <c r="V177" i="3"/>
  <c r="V157" i="3"/>
  <c r="V25" i="3"/>
  <c r="V229" i="3"/>
  <c r="V173" i="3"/>
  <c r="V181" i="3"/>
  <c r="V66" i="3"/>
  <c r="V39" i="3"/>
  <c r="V184" i="3"/>
  <c r="V101" i="3"/>
  <c r="V56" i="3"/>
  <c r="V245" i="3"/>
  <c r="V209" i="3"/>
  <c r="V40" i="3"/>
  <c r="V9" i="3"/>
  <c r="V250" i="3"/>
  <c r="V222" i="3"/>
  <c r="V74" i="3"/>
  <c r="V22" i="3"/>
  <c r="V49" i="3"/>
  <c r="V92" i="3"/>
  <c r="V224" i="3"/>
  <c r="V95" i="3"/>
  <c r="V82" i="3"/>
  <c r="V208" i="3"/>
  <c r="V132" i="3"/>
  <c r="V174" i="3"/>
  <c r="V220" i="3"/>
  <c r="V206" i="3"/>
  <c r="V183" i="3"/>
  <c r="V16" i="3"/>
  <c r="V133" i="3"/>
  <c r="V76" i="3"/>
  <c r="V152" i="3"/>
  <c r="V232" i="3"/>
  <c r="V10" i="3"/>
  <c r="V134" i="3"/>
  <c r="V122" i="3"/>
  <c r="V107" i="3"/>
  <c r="V111" i="3"/>
  <c r="V26" i="3"/>
  <c r="V6" i="3"/>
  <c r="V105" i="3"/>
  <c r="V128" i="3"/>
  <c r="V91" i="3"/>
  <c r="V186" i="3"/>
  <c r="V193" i="3"/>
  <c r="V199" i="3"/>
  <c r="V156" i="3"/>
  <c r="V142" i="3"/>
  <c r="V155" i="3"/>
  <c r="V129" i="3"/>
  <c r="V210" i="3"/>
  <c r="V79" i="3"/>
  <c r="V47" i="3"/>
  <c r="V136" i="3"/>
  <c r="V227" i="3"/>
  <c r="V90" i="3"/>
  <c r="V113" i="3"/>
  <c r="V57" i="3"/>
  <c r="V24" i="3"/>
  <c r="V84" i="3"/>
  <c r="V75" i="3"/>
  <c r="V7" i="3"/>
  <c r="V230" i="3"/>
  <c r="V169" i="3"/>
  <c r="V4" i="3"/>
  <c r="V69" i="3"/>
  <c r="V42" i="3"/>
  <c r="V43" i="3"/>
  <c r="V130" i="3"/>
  <c r="V231" i="3"/>
  <c r="V170" i="3"/>
  <c r="V226" i="3"/>
  <c r="V29" i="3"/>
  <c r="V71" i="3"/>
  <c r="V221" i="3"/>
  <c r="V62" i="3"/>
  <c r="V50" i="3"/>
  <c r="V73" i="3"/>
  <c r="V108" i="3"/>
  <c r="V20" i="3"/>
  <c r="V195" i="3"/>
  <c r="V17" i="3"/>
  <c r="V65" i="3"/>
  <c r="V127" i="3"/>
  <c r="V21" i="3"/>
  <c r="V179" i="3"/>
  <c r="V218" i="3"/>
  <c r="V13" i="3"/>
  <c r="V223" i="3"/>
  <c r="V34" i="3"/>
  <c r="V194" i="3"/>
  <c r="V178" i="3"/>
  <c r="V120" i="3"/>
  <c r="V233" i="3"/>
  <c r="V248" i="3"/>
  <c r="V180" i="3"/>
  <c r="V145" i="3"/>
  <c r="V238" i="3"/>
  <c r="V87" i="3"/>
  <c r="V23" i="3"/>
  <c r="V160" i="3"/>
  <c r="V139" i="3"/>
  <c r="V207" i="3"/>
  <c r="V143" i="3"/>
  <c r="V137" i="3"/>
  <c r="V140" i="3"/>
  <c r="V103" i="3"/>
  <c r="V64" i="3"/>
  <c r="V166" i="3"/>
  <c r="V135" i="3"/>
  <c r="V219" i="3"/>
  <c r="V212" i="3"/>
  <c r="V213" i="3"/>
  <c r="V12" i="3"/>
  <c r="V70" i="3"/>
  <c r="V114" i="3"/>
  <c r="V241" i="3"/>
  <c r="V148" i="3"/>
  <c r="V161" i="3"/>
  <c r="V185" i="3"/>
  <c r="V175" i="3"/>
  <c r="V52" i="3"/>
  <c r="V121" i="3"/>
  <c r="V149" i="3"/>
  <c r="V115" i="3"/>
  <c r="V243" i="3"/>
  <c r="V203" i="3"/>
  <c r="V162" i="3"/>
  <c r="V77" i="3"/>
  <c r="V197" i="3"/>
  <c r="V32" i="3"/>
  <c r="V27" i="3"/>
  <c r="V28" i="3"/>
  <c r="V200" i="3"/>
  <c r="V60" i="3"/>
  <c r="V89" i="3"/>
  <c r="V104" i="3"/>
  <c r="V211" i="3"/>
  <c r="V44" i="3"/>
  <c r="V163" i="3"/>
  <c r="V72" i="3"/>
  <c r="V116" i="3"/>
  <c r="V45" i="3"/>
  <c r="V112" i="3"/>
  <c r="V189" i="3"/>
  <c r="V171" i="3"/>
  <c r="V153" i="3"/>
  <c r="V58" i="3"/>
  <c r="V249" i="3"/>
  <c r="V217" i="3"/>
  <c r="V144" i="3"/>
  <c r="V168" i="3"/>
  <c r="V196" i="3"/>
  <c r="V54" i="3"/>
  <c r="V151" i="3"/>
  <c r="V205" i="3"/>
  <c r="V216" i="3"/>
  <c r="V123" i="3"/>
  <c r="V59" i="3"/>
  <c r="V14" i="3"/>
  <c r="V3" i="3"/>
  <c r="V225" i="3"/>
  <c r="V11" i="3"/>
  <c r="V61" i="3"/>
  <c r="V109" i="3"/>
  <c r="V182" i="3"/>
  <c r="V18" i="3"/>
  <c r="V51" i="3"/>
  <c r="V201" i="3"/>
  <c r="V150" i="3"/>
  <c r="V239" i="3"/>
  <c r="V237" i="3"/>
  <c r="V147" i="3"/>
  <c r="V167" i="3"/>
  <c r="V124" i="3"/>
  <c r="V36" i="3"/>
  <c r="V85" i="3"/>
  <c r="V110" i="3"/>
  <c r="V228" i="3"/>
  <c r="V31" i="3"/>
  <c r="V96" i="3"/>
  <c r="V172" i="3"/>
  <c r="V80" i="3"/>
  <c r="V106" i="3"/>
  <c r="V158" i="3"/>
  <c r="V97" i="3"/>
  <c r="V146" i="3"/>
  <c r="V234" i="3"/>
  <c r="V187" i="3"/>
  <c r="V68" i="3"/>
  <c r="V86" i="3"/>
  <c r="V242" i="3"/>
  <c r="V192" i="3"/>
  <c r="V251" i="3"/>
  <c r="V35" i="3"/>
  <c r="V215" i="3"/>
  <c r="V63" i="3"/>
  <c r="V83" i="3"/>
  <c r="V126" i="3"/>
  <c r="V214" i="3"/>
  <c r="V33" i="3"/>
  <c r="V99" i="3"/>
  <c r="V88" i="3"/>
  <c r="V37" i="3"/>
  <c r="V117" i="3"/>
  <c r="V48" i="3"/>
  <c r="V244" i="3"/>
  <c r="V141" i="3"/>
  <c r="V41" i="3"/>
  <c r="V125" i="3"/>
  <c r="V202" i="3"/>
  <c r="V204" i="3"/>
  <c r="V176" i="3"/>
  <c r="V38" i="3"/>
  <c r="V100" i="3"/>
  <c r="V235" i="3"/>
  <c r="V164" i="3"/>
  <c r="V30" i="3"/>
  <c r="V188" i="3"/>
  <c r="V118" i="3"/>
  <c r="V154" i="3"/>
  <c r="V190" i="3"/>
  <c r="V93" i="3"/>
  <c r="V78" i="3"/>
  <c r="V98" i="3"/>
  <c r="V102" i="3"/>
  <c r="V46" i="3"/>
  <c r="V191" i="3"/>
  <c r="V247" i="3"/>
  <c r="V138" i="3"/>
  <c r="V2" i="3"/>
  <c r="V165" i="3"/>
  <c r="V8" i="3"/>
  <c r="V131" i="3"/>
  <c r="V94" i="3"/>
  <c r="V55" i="3"/>
  <c r="V236" i="3"/>
  <c r="I208" i="1"/>
  <c r="I2" i="1"/>
  <c r="I28" i="1"/>
  <c r="I251" i="1"/>
  <c r="I163" i="1"/>
  <c r="I176" i="1"/>
  <c r="I3" i="1"/>
  <c r="I206" i="1"/>
  <c r="I202" i="1"/>
  <c r="I84" i="1"/>
  <c r="I230" i="1"/>
  <c r="I103" i="1"/>
  <c r="I69" i="1"/>
  <c r="I186" i="1"/>
  <c r="I16" i="1"/>
  <c r="I109" i="1"/>
  <c r="I185" i="1"/>
  <c r="I24" i="1"/>
  <c r="I108" i="1"/>
  <c r="I141" i="1"/>
  <c r="I171" i="1"/>
  <c r="I242" i="1"/>
  <c r="I112" i="1"/>
  <c r="I25" i="1"/>
  <c r="I59" i="1"/>
  <c r="I210" i="1"/>
  <c r="I77" i="1"/>
  <c r="I47" i="1"/>
  <c r="I89" i="1"/>
  <c r="I243" i="1"/>
  <c r="I193" i="1"/>
  <c r="I100" i="1"/>
  <c r="I214" i="1"/>
  <c r="I127" i="1"/>
  <c r="I221" i="1"/>
  <c r="I140" i="1"/>
  <c r="I131" i="1"/>
  <c r="I37" i="1"/>
  <c r="I164" i="1"/>
  <c r="I86" i="1"/>
  <c r="I21" i="1"/>
  <c r="I101" i="1"/>
  <c r="I40" i="1"/>
  <c r="I246" i="1"/>
  <c r="I78" i="1"/>
  <c r="I160" i="1"/>
  <c r="I18" i="1"/>
  <c r="I41" i="1"/>
  <c r="I42" i="1"/>
  <c r="I110" i="1"/>
  <c r="I29" i="1"/>
  <c r="I39" i="1"/>
  <c r="I95" i="1"/>
  <c r="I154" i="1"/>
  <c r="I183" i="1"/>
  <c r="I152" i="1"/>
  <c r="I138" i="1"/>
  <c r="I117" i="1"/>
  <c r="I165" i="1"/>
  <c r="I226" i="1"/>
  <c r="I167" i="1"/>
  <c r="I148" i="1"/>
  <c r="I144" i="1"/>
  <c r="I184" i="1"/>
  <c r="I34" i="1"/>
  <c r="I207" i="1"/>
  <c r="I58" i="1"/>
  <c r="I116" i="1"/>
  <c r="I106" i="1"/>
  <c r="I46" i="1"/>
  <c r="I125" i="1"/>
  <c r="I11" i="1"/>
  <c r="I172" i="1"/>
  <c r="I201" i="1"/>
  <c r="I159" i="1"/>
  <c r="I9" i="1"/>
  <c r="I62" i="1"/>
  <c r="I126" i="1"/>
  <c r="I142" i="1"/>
  <c r="I188" i="1"/>
  <c r="I61" i="1"/>
  <c r="I107" i="1"/>
  <c r="I65" i="1"/>
  <c r="I133" i="1"/>
  <c r="I166" i="1"/>
  <c r="I219" i="1"/>
  <c r="I187" i="1"/>
  <c r="I98" i="1"/>
  <c r="I85" i="1"/>
  <c r="I224" i="1"/>
  <c r="I189" i="1"/>
  <c r="I135" i="1"/>
  <c r="I192" i="1"/>
  <c r="I227" i="1"/>
  <c r="I170" i="1"/>
  <c r="I14" i="1"/>
  <c r="I52" i="1"/>
  <c r="I22" i="1"/>
  <c r="I13" i="1"/>
  <c r="I111" i="1"/>
  <c r="I17" i="1"/>
  <c r="I213" i="1"/>
  <c r="I57" i="1"/>
  <c r="I225" i="1"/>
  <c r="I235" i="1"/>
  <c r="I132" i="1"/>
  <c r="I60" i="1"/>
  <c r="I179" i="1"/>
  <c r="I44" i="1"/>
  <c r="I158" i="1"/>
  <c r="I199" i="1"/>
  <c r="I196" i="1"/>
  <c r="I105" i="1"/>
  <c r="I55" i="1"/>
  <c r="I161" i="1"/>
  <c r="I231" i="1"/>
  <c r="I236" i="1"/>
  <c r="I233" i="1"/>
  <c r="I120" i="1"/>
  <c r="I203" i="1"/>
  <c r="I63" i="1"/>
  <c r="I119" i="1"/>
  <c r="I71" i="1"/>
  <c r="I115" i="1"/>
  <c r="I169" i="1"/>
  <c r="I229" i="1"/>
  <c r="I49" i="1"/>
  <c r="I249" i="1"/>
  <c r="I134" i="1"/>
  <c r="I234" i="1"/>
  <c r="I68" i="1"/>
  <c r="I180" i="1"/>
  <c r="I124" i="1"/>
  <c r="I150" i="1"/>
  <c r="I83" i="1"/>
  <c r="I239" i="1"/>
  <c r="I240" i="1"/>
  <c r="I237" i="1"/>
  <c r="I216" i="1"/>
  <c r="I198" i="1"/>
  <c r="I121" i="1"/>
  <c r="I80" i="1"/>
  <c r="I244" i="1"/>
  <c r="I195" i="1"/>
  <c r="I130" i="1"/>
  <c r="I123" i="1"/>
  <c r="I139" i="1"/>
  <c r="I35" i="1"/>
  <c r="I204" i="1"/>
  <c r="I168" i="1"/>
  <c r="I64" i="1"/>
  <c r="I7" i="1"/>
  <c r="I197" i="1"/>
  <c r="I88" i="1"/>
  <c r="I212" i="1"/>
  <c r="I51" i="1"/>
  <c r="I248" i="1"/>
  <c r="I93" i="1"/>
  <c r="I38" i="1"/>
  <c r="I90" i="1"/>
  <c r="I200" i="1"/>
  <c r="I19" i="1"/>
  <c r="I75" i="1"/>
  <c r="I32" i="1"/>
  <c r="I118" i="1"/>
  <c r="I6" i="1"/>
  <c r="I222" i="1"/>
  <c r="I155" i="1"/>
  <c r="I70" i="1"/>
  <c r="I129" i="1"/>
  <c r="I238" i="1"/>
  <c r="I92" i="1"/>
  <c r="I91" i="1"/>
  <c r="I74" i="1"/>
  <c r="I137" i="1"/>
  <c r="I4" i="1"/>
  <c r="I205" i="1"/>
  <c r="I153" i="1"/>
  <c r="I30" i="1"/>
  <c r="I191" i="1"/>
  <c r="I151" i="1"/>
  <c r="I26" i="1"/>
  <c r="I56" i="1"/>
  <c r="I45" i="1"/>
  <c r="I66" i="1"/>
  <c r="I250" i="1"/>
  <c r="I50" i="1"/>
  <c r="I182" i="1"/>
  <c r="I156" i="1"/>
  <c r="I5" i="1"/>
  <c r="I149" i="1"/>
  <c r="I23" i="1"/>
  <c r="I215" i="1"/>
  <c r="I36" i="1"/>
  <c r="I178" i="1"/>
  <c r="I147" i="1"/>
  <c r="I190" i="1"/>
  <c r="I72" i="1"/>
  <c r="I173" i="1"/>
  <c r="I33" i="1"/>
  <c r="I218" i="1"/>
  <c r="I97" i="1"/>
  <c r="I211" i="1"/>
  <c r="I217" i="1"/>
  <c r="I73" i="1"/>
  <c r="I113" i="1"/>
  <c r="I54" i="1"/>
  <c r="I67" i="1"/>
  <c r="I223" i="1"/>
  <c r="I194" i="1"/>
  <c r="I157" i="1"/>
  <c r="I76" i="1"/>
  <c r="I20" i="1"/>
  <c r="I99" i="1"/>
  <c r="I48" i="1"/>
  <c r="I209" i="1"/>
  <c r="I143" i="1"/>
  <c r="I136" i="1"/>
  <c r="I232" i="1"/>
  <c r="I81" i="1"/>
  <c r="I104" i="1"/>
  <c r="I15" i="1"/>
  <c r="I181" i="1"/>
  <c r="I175" i="1"/>
  <c r="I31" i="1"/>
  <c r="I82" i="1"/>
  <c r="I241" i="1"/>
  <c r="I43" i="1"/>
  <c r="I12" i="1"/>
  <c r="I8" i="1"/>
  <c r="I94" i="1"/>
  <c r="I102" i="1"/>
  <c r="I128" i="1"/>
  <c r="I122" i="1"/>
  <c r="I114" i="1"/>
  <c r="I145" i="1"/>
  <c r="I53" i="1"/>
  <c r="I162" i="1"/>
  <c r="I96" i="1"/>
  <c r="I10" i="1"/>
  <c r="I177" i="1"/>
  <c r="I87" i="1"/>
  <c r="I220" i="1"/>
  <c r="I174" i="1"/>
  <c r="I228" i="1"/>
  <c r="I146" i="1"/>
  <c r="I27" i="1"/>
  <c r="I247" i="1"/>
  <c r="I79" i="1"/>
  <c r="I245" i="1"/>
  <c r="J245" i="1"/>
  <c r="H245" i="1"/>
  <c r="J79" i="1"/>
  <c r="H79" i="1"/>
  <c r="J247" i="1"/>
  <c r="H247" i="1"/>
  <c r="J27" i="1"/>
  <c r="H27" i="1"/>
  <c r="J146" i="1"/>
  <c r="H146" i="1"/>
  <c r="J228" i="1"/>
  <c r="H228" i="1"/>
  <c r="J174" i="1"/>
  <c r="H174" i="1"/>
  <c r="J220" i="1"/>
  <c r="H220" i="1"/>
  <c r="J87" i="1"/>
  <c r="H87" i="1"/>
  <c r="J177" i="1"/>
  <c r="H177" i="1"/>
  <c r="J10" i="1"/>
  <c r="H10" i="1"/>
  <c r="J96" i="1"/>
  <c r="H96" i="1"/>
  <c r="J162" i="1"/>
  <c r="H162" i="1"/>
  <c r="J53" i="1"/>
  <c r="H53" i="1"/>
  <c r="J145" i="1"/>
  <c r="H145" i="1"/>
  <c r="J114" i="1"/>
  <c r="H114" i="1"/>
  <c r="J122" i="1"/>
  <c r="H122" i="1"/>
  <c r="J128" i="1"/>
  <c r="H128" i="1"/>
  <c r="J102" i="1"/>
  <c r="H102" i="1"/>
  <c r="J94" i="1"/>
  <c r="H94" i="1"/>
  <c r="J8" i="1"/>
  <c r="H8" i="1"/>
  <c r="J12" i="1"/>
  <c r="H12" i="1"/>
  <c r="J43" i="1"/>
  <c r="H43" i="1"/>
  <c r="J241" i="1"/>
  <c r="H241" i="1"/>
  <c r="J82" i="1"/>
  <c r="H82" i="1"/>
  <c r="J31" i="1"/>
  <c r="H31" i="1"/>
  <c r="J175" i="1"/>
  <c r="H175" i="1"/>
  <c r="J181" i="1"/>
  <c r="H181" i="1"/>
  <c r="J15" i="1"/>
  <c r="H15" i="1"/>
  <c r="J104" i="1"/>
  <c r="H104" i="1"/>
  <c r="J81" i="1"/>
  <c r="H81" i="1"/>
  <c r="J232" i="1"/>
  <c r="H232" i="1"/>
  <c r="J136" i="1"/>
  <c r="H136" i="1"/>
  <c r="J143" i="1"/>
  <c r="H143" i="1"/>
  <c r="J209" i="1"/>
  <c r="H209" i="1"/>
  <c r="J48" i="1"/>
  <c r="H48" i="1"/>
  <c r="J99" i="1"/>
  <c r="H99" i="1"/>
  <c r="J20" i="1"/>
  <c r="H20" i="1"/>
  <c r="J76" i="1"/>
  <c r="H76" i="1"/>
  <c r="J157" i="1"/>
  <c r="H157" i="1"/>
  <c r="J194" i="1"/>
  <c r="H194" i="1"/>
  <c r="J223" i="1"/>
  <c r="H223" i="1"/>
  <c r="J67" i="1"/>
  <c r="H67" i="1"/>
  <c r="J54" i="1"/>
  <c r="H54" i="1"/>
  <c r="J113" i="1"/>
  <c r="H113" i="1"/>
  <c r="J73" i="1"/>
  <c r="H73" i="1"/>
  <c r="J217" i="1"/>
  <c r="H217" i="1"/>
  <c r="J211" i="1"/>
  <c r="H211" i="1"/>
  <c r="J97" i="1"/>
  <c r="H97" i="1"/>
  <c r="J218" i="1"/>
  <c r="H218" i="1"/>
  <c r="J33" i="1"/>
  <c r="H33" i="1"/>
  <c r="J173" i="1"/>
  <c r="H173" i="1"/>
  <c r="J72" i="1"/>
  <c r="H72" i="1"/>
  <c r="J190" i="1"/>
  <c r="H190" i="1"/>
  <c r="J147" i="1"/>
  <c r="H147" i="1"/>
  <c r="J178" i="1"/>
  <c r="H178" i="1"/>
  <c r="J36" i="1"/>
  <c r="H36" i="1"/>
  <c r="J215" i="1"/>
  <c r="H215" i="1"/>
  <c r="J23" i="1"/>
  <c r="H23" i="1"/>
  <c r="J149" i="1"/>
  <c r="H149" i="1"/>
  <c r="J5" i="1"/>
  <c r="H5" i="1"/>
  <c r="J156" i="1"/>
  <c r="H156" i="1"/>
  <c r="J182" i="1"/>
  <c r="H182" i="1"/>
  <c r="J50" i="1"/>
  <c r="H50" i="1"/>
  <c r="J250" i="1"/>
  <c r="H250" i="1"/>
  <c r="J66" i="1"/>
  <c r="H66" i="1"/>
  <c r="J45" i="1"/>
  <c r="H45" i="1"/>
  <c r="J56" i="1"/>
  <c r="H56" i="1"/>
  <c r="J26" i="1"/>
  <c r="H26" i="1"/>
  <c r="J151" i="1"/>
  <c r="H151" i="1"/>
  <c r="J191" i="1"/>
  <c r="H191" i="1"/>
  <c r="J30" i="1"/>
  <c r="H30" i="1"/>
  <c r="J153" i="1"/>
  <c r="H153" i="1"/>
  <c r="J205" i="1"/>
  <c r="H205" i="1"/>
  <c r="J4" i="1"/>
  <c r="H4" i="1"/>
  <c r="J137" i="1"/>
  <c r="H137" i="1"/>
  <c r="J74" i="1"/>
  <c r="H74" i="1"/>
  <c r="J91" i="1"/>
  <c r="H91" i="1"/>
  <c r="J92" i="1"/>
  <c r="H92" i="1"/>
  <c r="J238" i="1"/>
  <c r="H238" i="1"/>
  <c r="J129" i="1"/>
  <c r="H129" i="1"/>
  <c r="J70" i="1"/>
  <c r="H70" i="1"/>
  <c r="J155" i="1"/>
  <c r="H155" i="1"/>
  <c r="J222" i="1"/>
  <c r="H222" i="1"/>
  <c r="J6" i="1"/>
  <c r="H6" i="1"/>
  <c r="J118" i="1"/>
  <c r="H118" i="1"/>
  <c r="J32" i="1"/>
  <c r="H32" i="1"/>
  <c r="J75" i="1"/>
  <c r="H75" i="1"/>
  <c r="J19" i="1"/>
  <c r="H19" i="1"/>
  <c r="J200" i="1"/>
  <c r="H200" i="1"/>
  <c r="J90" i="1"/>
  <c r="H90" i="1"/>
  <c r="J38" i="1"/>
  <c r="H38" i="1"/>
  <c r="J93" i="1"/>
  <c r="H93" i="1"/>
  <c r="J248" i="1"/>
  <c r="H248" i="1"/>
  <c r="J51" i="1"/>
  <c r="H51" i="1"/>
  <c r="J212" i="1"/>
  <c r="H212" i="1"/>
  <c r="J88" i="1"/>
  <c r="H88" i="1"/>
  <c r="J197" i="1"/>
  <c r="H197" i="1"/>
  <c r="J7" i="1"/>
  <c r="H7" i="1"/>
  <c r="J64" i="1"/>
  <c r="H64" i="1"/>
  <c r="J168" i="1"/>
  <c r="H168" i="1"/>
  <c r="J204" i="1"/>
  <c r="H204" i="1"/>
  <c r="J35" i="1"/>
  <c r="H35" i="1"/>
  <c r="J139" i="1"/>
  <c r="H139" i="1"/>
  <c r="J123" i="1"/>
  <c r="H123" i="1"/>
  <c r="J130" i="1"/>
  <c r="H130" i="1"/>
  <c r="J195" i="1"/>
  <c r="H195" i="1"/>
  <c r="J244" i="1"/>
  <c r="H244" i="1"/>
  <c r="J80" i="1"/>
  <c r="H80" i="1"/>
  <c r="J121" i="1"/>
  <c r="H121" i="1"/>
  <c r="J198" i="1"/>
  <c r="H198" i="1"/>
  <c r="J216" i="1"/>
  <c r="H216" i="1"/>
  <c r="J237" i="1"/>
  <c r="H237" i="1"/>
  <c r="J240" i="1"/>
  <c r="H240" i="1"/>
  <c r="J239" i="1"/>
  <c r="H239" i="1"/>
  <c r="J83" i="1"/>
  <c r="H83" i="1"/>
  <c r="J150" i="1"/>
  <c r="H150" i="1"/>
  <c r="J124" i="1"/>
  <c r="H124" i="1"/>
  <c r="J180" i="1"/>
  <c r="H180" i="1"/>
  <c r="J68" i="1"/>
  <c r="H68" i="1"/>
  <c r="J234" i="1"/>
  <c r="H234" i="1"/>
  <c r="J134" i="1"/>
  <c r="H134" i="1"/>
  <c r="J249" i="1"/>
  <c r="H249" i="1"/>
  <c r="J49" i="1"/>
  <c r="H49" i="1"/>
  <c r="J229" i="1"/>
  <c r="H229" i="1"/>
  <c r="J169" i="1"/>
  <c r="H169" i="1"/>
  <c r="J115" i="1"/>
  <c r="H115" i="1"/>
  <c r="J71" i="1"/>
  <c r="H71" i="1"/>
  <c r="J119" i="1"/>
  <c r="H119" i="1"/>
  <c r="J63" i="1"/>
  <c r="H63" i="1"/>
  <c r="J203" i="1"/>
  <c r="H203" i="1"/>
  <c r="J120" i="1"/>
  <c r="H120" i="1"/>
  <c r="J233" i="1"/>
  <c r="H233" i="1"/>
  <c r="J236" i="1"/>
  <c r="H236" i="1"/>
  <c r="J231" i="1"/>
  <c r="H231" i="1"/>
  <c r="J161" i="1"/>
  <c r="H161" i="1"/>
  <c r="J55" i="1"/>
  <c r="H55" i="1"/>
  <c r="J105" i="1"/>
  <c r="H105" i="1"/>
  <c r="J196" i="1"/>
  <c r="H196" i="1"/>
  <c r="J199" i="1"/>
  <c r="H199" i="1"/>
  <c r="J158" i="1"/>
  <c r="H158" i="1"/>
  <c r="J44" i="1"/>
  <c r="H44" i="1"/>
  <c r="J179" i="1"/>
  <c r="H179" i="1"/>
  <c r="J60" i="1"/>
  <c r="H60" i="1"/>
  <c r="J132" i="1"/>
  <c r="H132" i="1"/>
  <c r="J235" i="1"/>
  <c r="H235" i="1"/>
  <c r="J225" i="1"/>
  <c r="H225" i="1"/>
  <c r="J57" i="1"/>
  <c r="H57" i="1"/>
  <c r="J213" i="1"/>
  <c r="H213" i="1"/>
  <c r="J17" i="1"/>
  <c r="H17" i="1"/>
  <c r="J111" i="1"/>
  <c r="H111" i="1"/>
  <c r="J13" i="1"/>
  <c r="H13" i="1"/>
  <c r="J22" i="1"/>
  <c r="H22" i="1"/>
  <c r="J52" i="1"/>
  <c r="H52" i="1"/>
  <c r="J14" i="1"/>
  <c r="H14" i="1"/>
  <c r="J170" i="1"/>
  <c r="H170" i="1"/>
  <c r="J227" i="1"/>
  <c r="H227" i="1"/>
  <c r="J192" i="1"/>
  <c r="H192" i="1"/>
  <c r="J135" i="1"/>
  <c r="H135" i="1"/>
  <c r="J189" i="1"/>
  <c r="H189" i="1"/>
  <c r="J224" i="1"/>
  <c r="H224" i="1"/>
  <c r="J85" i="1"/>
  <c r="H85" i="1"/>
  <c r="J98" i="1"/>
  <c r="H98" i="1"/>
  <c r="J187" i="1"/>
  <c r="H187" i="1"/>
  <c r="J219" i="1"/>
  <c r="H219" i="1"/>
  <c r="J166" i="1"/>
  <c r="H166" i="1"/>
  <c r="J133" i="1"/>
  <c r="H133" i="1"/>
  <c r="J65" i="1"/>
  <c r="H65" i="1"/>
  <c r="J107" i="1"/>
  <c r="H107" i="1"/>
  <c r="J61" i="1"/>
  <c r="H61" i="1"/>
  <c r="J188" i="1"/>
  <c r="H188" i="1"/>
  <c r="J142" i="1"/>
  <c r="H142" i="1"/>
  <c r="J126" i="1"/>
  <c r="H126" i="1"/>
  <c r="J62" i="1"/>
  <c r="H62" i="1"/>
  <c r="J9" i="1"/>
  <c r="H9" i="1"/>
  <c r="J159" i="1"/>
  <c r="H159" i="1"/>
  <c r="J201" i="1"/>
  <c r="H201" i="1"/>
  <c r="J172" i="1"/>
  <c r="H172" i="1"/>
  <c r="J11" i="1"/>
  <c r="H11" i="1"/>
  <c r="J125" i="1"/>
  <c r="H125" i="1"/>
  <c r="J46" i="1"/>
  <c r="H46" i="1"/>
  <c r="J106" i="1"/>
  <c r="H106" i="1"/>
  <c r="J116" i="1"/>
  <c r="H116" i="1"/>
  <c r="J58" i="1"/>
  <c r="H58" i="1"/>
  <c r="J207" i="1"/>
  <c r="H207" i="1"/>
  <c r="J34" i="1"/>
  <c r="H34" i="1"/>
  <c r="J184" i="1"/>
  <c r="H184" i="1"/>
  <c r="J144" i="1"/>
  <c r="H144" i="1"/>
  <c r="J148" i="1"/>
  <c r="H148" i="1"/>
  <c r="J167" i="1"/>
  <c r="H167" i="1"/>
  <c r="J226" i="1"/>
  <c r="H226" i="1"/>
  <c r="J165" i="1"/>
  <c r="H165" i="1"/>
  <c r="J117" i="1"/>
  <c r="H117" i="1"/>
  <c r="J138" i="1"/>
  <c r="H138" i="1"/>
  <c r="J152" i="1"/>
  <c r="H152" i="1"/>
  <c r="J183" i="1"/>
  <c r="H183" i="1"/>
  <c r="J154" i="1"/>
  <c r="H154" i="1"/>
  <c r="J95" i="1"/>
  <c r="H95" i="1"/>
  <c r="J39" i="1"/>
  <c r="H39" i="1"/>
  <c r="J29" i="1"/>
  <c r="H29" i="1"/>
  <c r="J110" i="1"/>
  <c r="H110" i="1"/>
  <c r="J42" i="1"/>
  <c r="H42" i="1"/>
  <c r="J41" i="1"/>
  <c r="H41" i="1"/>
  <c r="J18" i="1"/>
  <c r="H18" i="1"/>
  <c r="J160" i="1"/>
  <c r="H160" i="1"/>
  <c r="J78" i="1"/>
  <c r="H78" i="1"/>
  <c r="J246" i="1"/>
  <c r="H246" i="1"/>
  <c r="J40" i="1"/>
  <c r="H40" i="1"/>
  <c r="J101" i="1"/>
  <c r="H101" i="1"/>
  <c r="J21" i="1"/>
  <c r="H21" i="1"/>
  <c r="J86" i="1"/>
  <c r="H86" i="1"/>
  <c r="J164" i="1"/>
  <c r="H164" i="1"/>
  <c r="J37" i="1"/>
  <c r="H37" i="1"/>
  <c r="J131" i="1"/>
  <c r="H131" i="1"/>
  <c r="J140" i="1"/>
  <c r="H140" i="1"/>
  <c r="J221" i="1"/>
  <c r="H221" i="1"/>
  <c r="J127" i="1"/>
  <c r="H127" i="1"/>
  <c r="J214" i="1"/>
  <c r="H214" i="1"/>
  <c r="J100" i="1"/>
  <c r="H100" i="1"/>
  <c r="J193" i="1"/>
  <c r="H193" i="1"/>
  <c r="J243" i="1"/>
  <c r="H243" i="1"/>
  <c r="J89" i="1"/>
  <c r="H89" i="1"/>
  <c r="J47" i="1"/>
  <c r="H47" i="1"/>
  <c r="J77" i="1"/>
  <c r="H77" i="1"/>
  <c r="J210" i="1"/>
  <c r="H210" i="1"/>
  <c r="J59" i="1"/>
  <c r="H59" i="1"/>
  <c r="J25" i="1"/>
  <c r="H25" i="1"/>
  <c r="J112" i="1"/>
  <c r="H112" i="1"/>
  <c r="J242" i="1"/>
  <c r="H242" i="1"/>
  <c r="J171" i="1"/>
  <c r="H171" i="1"/>
  <c r="J141" i="1"/>
  <c r="H141" i="1"/>
  <c r="J108" i="1"/>
  <c r="H108" i="1"/>
  <c r="J24" i="1"/>
  <c r="H24" i="1"/>
  <c r="J185" i="1"/>
  <c r="H185" i="1"/>
  <c r="J109" i="1"/>
  <c r="H109" i="1"/>
  <c r="J16" i="1"/>
  <c r="H16" i="1"/>
  <c r="J186" i="1"/>
  <c r="H186" i="1"/>
  <c r="J69" i="1"/>
  <c r="H69" i="1"/>
  <c r="J103" i="1"/>
  <c r="H103" i="1"/>
  <c r="J230" i="1"/>
  <c r="H230" i="1"/>
  <c r="J84" i="1"/>
  <c r="H84" i="1"/>
  <c r="J202" i="1"/>
  <c r="H202" i="1"/>
  <c r="J206" i="1"/>
  <c r="H206" i="1"/>
  <c r="J3" i="1"/>
  <c r="H3" i="1"/>
  <c r="J176" i="1"/>
  <c r="H176" i="1"/>
  <c r="J163" i="1"/>
  <c r="H163" i="1"/>
  <c r="J251" i="1"/>
  <c r="H251" i="1"/>
  <c r="J28" i="1"/>
  <c r="H28" i="1"/>
  <c r="J2" i="1"/>
  <c r="H2" i="1"/>
  <c r="J208" i="1"/>
  <c r="H208" i="1"/>
  <c r="K115" i="1" l="1"/>
  <c r="K186" i="1"/>
  <c r="K2" i="1"/>
  <c r="K251" i="1"/>
  <c r="K206" i="1"/>
  <c r="K109" i="1"/>
  <c r="K25" i="1"/>
  <c r="K37" i="1"/>
  <c r="K176" i="1"/>
  <c r="K103" i="1"/>
  <c r="K141" i="1"/>
  <c r="K242" i="1"/>
  <c r="K47" i="1"/>
  <c r="K243" i="1"/>
  <c r="K100" i="1"/>
  <c r="K127" i="1"/>
  <c r="K86" i="1"/>
  <c r="K246" i="1"/>
  <c r="K57" i="1"/>
  <c r="K84" i="1"/>
  <c r="K24" i="1"/>
  <c r="K210" i="1"/>
  <c r="K140" i="1"/>
  <c r="K101" i="1"/>
  <c r="K160" i="1"/>
  <c r="K29" i="1"/>
  <c r="K154" i="1"/>
  <c r="K4" i="1"/>
  <c r="K152" i="1"/>
  <c r="K138" i="1"/>
  <c r="K110" i="1"/>
  <c r="K148" i="1"/>
  <c r="K117" i="1"/>
  <c r="K34" i="1"/>
  <c r="K116" i="1"/>
  <c r="K46" i="1"/>
  <c r="K184" i="1"/>
  <c r="K172" i="1"/>
  <c r="K9" i="1"/>
  <c r="K159" i="1"/>
  <c r="K11" i="1"/>
  <c r="K61" i="1"/>
  <c r="K142" i="1"/>
  <c r="K219" i="1"/>
  <c r="K133" i="1"/>
  <c r="K85" i="1"/>
  <c r="K224" i="1"/>
  <c r="K98" i="1"/>
  <c r="K135" i="1"/>
  <c r="K14" i="1"/>
  <c r="K111" i="1"/>
  <c r="K42" i="1"/>
  <c r="K225" i="1"/>
  <c r="K235" i="1"/>
  <c r="K179" i="1"/>
  <c r="K22" i="1"/>
  <c r="K196" i="1"/>
  <c r="K199" i="1"/>
  <c r="K55" i="1"/>
  <c r="K233" i="1"/>
  <c r="K203" i="1"/>
  <c r="K63" i="1"/>
  <c r="K119" i="1"/>
  <c r="K229" i="1"/>
  <c r="K249" i="1"/>
  <c r="K49" i="1"/>
  <c r="K234" i="1"/>
  <c r="K180" i="1"/>
  <c r="K83" i="1"/>
  <c r="K240" i="1"/>
  <c r="K198" i="1"/>
  <c r="K124" i="1"/>
  <c r="K195" i="1"/>
  <c r="K130" i="1"/>
  <c r="K35" i="1"/>
  <c r="K123" i="1"/>
  <c r="K247" i="1"/>
  <c r="K88" i="1"/>
  <c r="K7" i="1"/>
  <c r="K248" i="1"/>
  <c r="K90" i="1"/>
  <c r="K200" i="1"/>
  <c r="K32" i="1"/>
  <c r="K6" i="1"/>
  <c r="K118" i="1"/>
  <c r="K19" i="1"/>
  <c r="K238" i="1"/>
  <c r="K92" i="1"/>
  <c r="K102" i="1"/>
  <c r="K153" i="1"/>
  <c r="K113" i="1"/>
  <c r="K74" i="1"/>
  <c r="K120" i="1"/>
  <c r="K226" i="1"/>
  <c r="K201" i="1"/>
  <c r="K188" i="1"/>
  <c r="K189" i="1"/>
  <c r="K45" i="1"/>
  <c r="K205" i="1"/>
  <c r="K232" i="1"/>
  <c r="K122" i="1"/>
  <c r="K134" i="1"/>
  <c r="K216" i="1"/>
  <c r="K204" i="1"/>
  <c r="K93" i="1"/>
  <c r="K18" i="1"/>
  <c r="K227" i="1"/>
  <c r="K183" i="1"/>
  <c r="K5" i="1"/>
  <c r="K44" i="1"/>
  <c r="K95" i="1"/>
  <c r="K170" i="1"/>
  <c r="K68" i="1"/>
  <c r="K38" i="1"/>
  <c r="K173" i="1"/>
  <c r="K178" i="1"/>
  <c r="K145" i="1"/>
  <c r="K107" i="1"/>
  <c r="K28" i="1"/>
  <c r="K112" i="1"/>
  <c r="K221" i="1"/>
  <c r="K236" i="1"/>
  <c r="K129" i="1"/>
  <c r="K20" i="1"/>
  <c r="K177" i="1"/>
  <c r="K194" i="1"/>
  <c r="K27" i="1"/>
  <c r="K187" i="1"/>
  <c r="K16" i="1"/>
  <c r="K77" i="1"/>
  <c r="K213" i="1"/>
  <c r="K66" i="1"/>
  <c r="K228" i="1"/>
  <c r="K31" i="1"/>
  <c r="K106" i="1"/>
  <c r="K161" i="1"/>
  <c r="K3" i="1"/>
  <c r="K108" i="1"/>
  <c r="K164" i="1"/>
  <c r="K58" i="1"/>
  <c r="K75" i="1"/>
  <c r="K175" i="1"/>
  <c r="K41" i="1"/>
  <c r="K71" i="1"/>
  <c r="K230" i="1"/>
  <c r="K193" i="1"/>
  <c r="K40" i="1"/>
  <c r="K158" i="1"/>
  <c r="K237" i="1"/>
  <c r="K191" i="1"/>
  <c r="K151" i="1"/>
  <c r="K26" i="1"/>
  <c r="K250" i="1"/>
  <c r="K182" i="1"/>
  <c r="K156" i="1"/>
  <c r="K23" i="1"/>
  <c r="K215" i="1"/>
  <c r="K147" i="1"/>
  <c r="K72" i="1"/>
  <c r="K33" i="1"/>
  <c r="K218" i="1"/>
  <c r="K97" i="1"/>
  <c r="K217" i="1"/>
  <c r="K54" i="1"/>
  <c r="K67" i="1"/>
  <c r="K157" i="1"/>
  <c r="K223" i="1"/>
  <c r="K99" i="1"/>
  <c r="K136" i="1"/>
  <c r="K209" i="1"/>
  <c r="K81" i="1"/>
  <c r="K12" i="1"/>
  <c r="K10" i="1"/>
  <c r="K143" i="1"/>
  <c r="K82" i="1"/>
  <c r="K241" i="1"/>
  <c r="K94" i="1"/>
  <c r="K8" i="1"/>
  <c r="K114" i="1"/>
  <c r="K162" i="1"/>
  <c r="K96" i="1"/>
  <c r="K174" i="1"/>
  <c r="K220" i="1"/>
  <c r="K146" i="1"/>
  <c r="K208" i="1"/>
  <c r="K163" i="1"/>
  <c r="K202" i="1"/>
  <c r="K69" i="1"/>
  <c r="K185" i="1"/>
  <c r="K171" i="1"/>
  <c r="K59" i="1"/>
  <c r="K89" i="1"/>
  <c r="K214" i="1"/>
  <c r="K131" i="1"/>
  <c r="K21" i="1"/>
  <c r="K78" i="1"/>
  <c r="K39" i="1"/>
  <c r="K165" i="1"/>
  <c r="K167" i="1"/>
  <c r="K144" i="1"/>
  <c r="K207" i="1"/>
  <c r="K125" i="1"/>
  <c r="K62" i="1"/>
  <c r="K126" i="1"/>
  <c r="K166" i="1"/>
  <c r="K65" i="1"/>
  <c r="K192" i="1"/>
  <c r="K52" i="1"/>
  <c r="K17" i="1"/>
  <c r="K13" i="1"/>
  <c r="K132" i="1"/>
  <c r="K60" i="1"/>
  <c r="K105" i="1"/>
  <c r="K231" i="1"/>
  <c r="K169" i="1"/>
  <c r="K91" i="1"/>
  <c r="K197" i="1"/>
  <c r="K150" i="1"/>
  <c r="K239" i="1"/>
  <c r="K121" i="1"/>
  <c r="K80" i="1"/>
  <c r="K139" i="1"/>
  <c r="K244" i="1"/>
  <c r="K64" i="1"/>
  <c r="K212" i="1"/>
  <c r="K51" i="1"/>
  <c r="K168" i="1"/>
  <c r="K222" i="1"/>
  <c r="K70" i="1"/>
  <c r="K155" i="1"/>
  <c r="K245" i="1"/>
  <c r="K137" i="1"/>
  <c r="K30" i="1"/>
  <c r="K56" i="1"/>
  <c r="K149" i="1"/>
  <c r="K50" i="1"/>
  <c r="K36" i="1"/>
  <c r="K190" i="1"/>
  <c r="K211" i="1"/>
  <c r="K73" i="1"/>
  <c r="K76" i="1"/>
  <c r="K48" i="1"/>
  <c r="K104" i="1"/>
  <c r="K15" i="1"/>
  <c r="K181" i="1"/>
  <c r="K43" i="1"/>
  <c r="K128" i="1"/>
  <c r="K53" i="1"/>
  <c r="K87" i="1"/>
  <c r="K79" i="1"/>
  <c r="H8" i="9"/>
  <c r="L24" i="1"/>
  <c r="L243" i="1"/>
  <c r="F8" i="9"/>
  <c r="L197" i="1"/>
  <c r="N5" i="3"/>
  <c r="M83" i="1"/>
  <c r="M180" i="1"/>
  <c r="M249" i="1"/>
  <c r="M196" i="1"/>
  <c r="M28" i="1"/>
  <c r="M75" i="1"/>
  <c r="M38" i="1"/>
  <c r="M212" i="1"/>
  <c r="M64" i="1"/>
  <c r="M139" i="1"/>
  <c r="M244" i="1"/>
  <c r="M216" i="1"/>
  <c r="M150" i="1"/>
  <c r="M115" i="1"/>
  <c r="M203" i="1"/>
  <c r="M231" i="1"/>
  <c r="L19" i="1"/>
  <c r="L93" i="1"/>
  <c r="L88" i="1"/>
  <c r="L28" i="1"/>
  <c r="M230" i="1"/>
  <c r="L109" i="1"/>
  <c r="M208" i="1"/>
  <c r="M202" i="1"/>
  <c r="M25" i="1"/>
  <c r="L193" i="1"/>
  <c r="M100" i="1"/>
  <c r="L164" i="1"/>
  <c r="L18" i="1"/>
  <c r="L163" i="1"/>
  <c r="L69" i="1"/>
  <c r="M210" i="1"/>
  <c r="L210" i="1"/>
  <c r="M127" i="1"/>
  <c r="L127" i="1"/>
  <c r="M101" i="1"/>
  <c r="L101" i="1"/>
  <c r="M110" i="1"/>
  <c r="L110" i="1"/>
  <c r="M117" i="1"/>
  <c r="L117" i="1"/>
  <c r="M207" i="1"/>
  <c r="L207" i="1"/>
  <c r="M201" i="1"/>
  <c r="L201" i="1"/>
  <c r="M107" i="1"/>
  <c r="L107" i="1"/>
  <c r="M224" i="1"/>
  <c r="L224" i="1"/>
  <c r="M22" i="1"/>
  <c r="L22" i="1"/>
  <c r="M132" i="1"/>
  <c r="L132" i="1"/>
  <c r="L240" i="1"/>
  <c r="L237" i="1"/>
  <c r="L130" i="1"/>
  <c r="L123" i="1"/>
  <c r="L3" i="1"/>
  <c r="M16" i="1"/>
  <c r="M163" i="1"/>
  <c r="M103" i="1"/>
  <c r="M109" i="1"/>
  <c r="L25" i="1"/>
  <c r="L100" i="1"/>
  <c r="L41" i="1"/>
  <c r="L202" i="1"/>
  <c r="M24" i="1"/>
  <c r="L2" i="1"/>
  <c r="L176" i="1"/>
  <c r="L84" i="1"/>
  <c r="L186" i="1"/>
  <c r="L108" i="1"/>
  <c r="L141" i="1"/>
  <c r="M141" i="1"/>
  <c r="L77" i="1"/>
  <c r="L47" i="1"/>
  <c r="M47" i="1"/>
  <c r="L221" i="1"/>
  <c r="L140" i="1"/>
  <c r="M140" i="1"/>
  <c r="L40" i="1"/>
  <c r="L246" i="1"/>
  <c r="M246" i="1"/>
  <c r="L29" i="1"/>
  <c r="L39" i="1"/>
  <c r="M39" i="1"/>
  <c r="L165" i="1"/>
  <c r="L226" i="1"/>
  <c r="M226" i="1"/>
  <c r="L58" i="1"/>
  <c r="L116" i="1"/>
  <c r="M116" i="1"/>
  <c r="L159" i="1"/>
  <c r="L9" i="1"/>
  <c r="M9" i="1"/>
  <c r="L133" i="1"/>
  <c r="M133" i="1"/>
  <c r="L135" i="1"/>
  <c r="M135" i="1"/>
  <c r="L111" i="1"/>
  <c r="M111" i="1"/>
  <c r="L179" i="1"/>
  <c r="M179" i="1"/>
  <c r="M240" i="1"/>
  <c r="M130" i="1"/>
  <c r="M197" i="1"/>
  <c r="L251" i="1"/>
  <c r="L206" i="1"/>
  <c r="L103" i="1"/>
  <c r="L16" i="1"/>
  <c r="M242" i="1"/>
  <c r="L242" i="1"/>
  <c r="M37" i="1"/>
  <c r="L37" i="1"/>
  <c r="M160" i="1"/>
  <c r="L160" i="1"/>
  <c r="M154" i="1"/>
  <c r="L154" i="1"/>
  <c r="M148" i="1"/>
  <c r="L148" i="1"/>
  <c r="M46" i="1"/>
  <c r="L46" i="1"/>
  <c r="M126" i="1"/>
  <c r="L126" i="1"/>
  <c r="M219" i="1"/>
  <c r="L219" i="1"/>
  <c r="M227" i="1"/>
  <c r="L227" i="1"/>
  <c r="M213" i="1"/>
  <c r="L213" i="1"/>
  <c r="M158" i="1"/>
  <c r="L158" i="1"/>
  <c r="L150" i="1"/>
  <c r="L121" i="1"/>
  <c r="L80" i="1"/>
  <c r="L204" i="1"/>
  <c r="L168" i="1"/>
  <c r="M3" i="1"/>
  <c r="L230" i="1"/>
  <c r="M243" i="1"/>
  <c r="M251" i="1"/>
  <c r="M206" i="1"/>
  <c r="M69" i="1"/>
  <c r="L112" i="1"/>
  <c r="L86" i="1"/>
  <c r="M86" i="1"/>
  <c r="M41" i="1"/>
  <c r="L183" i="1"/>
  <c r="L152" i="1"/>
  <c r="M152" i="1"/>
  <c r="L144" i="1"/>
  <c r="L184" i="1"/>
  <c r="M184" i="1"/>
  <c r="L125" i="1"/>
  <c r="L11" i="1"/>
  <c r="M11" i="1"/>
  <c r="L142" i="1"/>
  <c r="L188" i="1"/>
  <c r="M188" i="1"/>
  <c r="L98" i="1"/>
  <c r="M98" i="1"/>
  <c r="L14" i="1"/>
  <c r="M14" i="1"/>
  <c r="L225" i="1"/>
  <c r="M225" i="1"/>
  <c r="M55" i="1"/>
  <c r="L233" i="1"/>
  <c r="L119" i="1"/>
  <c r="M229" i="1"/>
  <c r="M234" i="1"/>
  <c r="M121" i="1"/>
  <c r="M204" i="1"/>
  <c r="M248" i="1"/>
  <c r="L248" i="1"/>
  <c r="M200" i="1"/>
  <c r="L200" i="1"/>
  <c r="M118" i="1"/>
  <c r="N118" i="1" s="1"/>
  <c r="L118" i="1"/>
  <c r="L222" i="1"/>
  <c r="M222" i="1"/>
  <c r="L238" i="1"/>
  <c r="L137" i="1"/>
  <c r="L30" i="1"/>
  <c r="L56" i="1"/>
  <c r="L50" i="1"/>
  <c r="L149" i="1"/>
  <c r="L178" i="1"/>
  <c r="L173" i="1"/>
  <c r="L211" i="1"/>
  <c r="L54" i="1"/>
  <c r="L157" i="1"/>
  <c r="L48" i="1"/>
  <c r="L232" i="1"/>
  <c r="L181" i="1"/>
  <c r="L241" i="1"/>
  <c r="L94" i="1"/>
  <c r="L114" i="1"/>
  <c r="L96" i="1"/>
  <c r="L220" i="1"/>
  <c r="L27" i="1"/>
  <c r="L196" i="1"/>
  <c r="L55" i="1"/>
  <c r="L229" i="1"/>
  <c r="L249" i="1"/>
  <c r="L234" i="1"/>
  <c r="M80" i="1"/>
  <c r="M123" i="1"/>
  <c r="M168" i="1"/>
  <c r="M88" i="1"/>
  <c r="M93" i="1"/>
  <c r="M19" i="1"/>
  <c r="M6" i="1"/>
  <c r="L6" i="1"/>
  <c r="L129" i="1"/>
  <c r="L74" i="1"/>
  <c r="L153" i="1"/>
  <c r="L26" i="1"/>
  <c r="L250" i="1"/>
  <c r="L5" i="1"/>
  <c r="L36" i="1"/>
  <c r="L72" i="1"/>
  <c r="L97" i="1"/>
  <c r="L113" i="1"/>
  <c r="L194" i="1"/>
  <c r="L99" i="1"/>
  <c r="L136" i="1"/>
  <c r="L15" i="1"/>
  <c r="L82" i="1"/>
  <c r="L8" i="1"/>
  <c r="L122" i="1"/>
  <c r="L162" i="1"/>
  <c r="L87" i="1"/>
  <c r="L146" i="1"/>
  <c r="M245" i="1"/>
  <c r="L65" i="1"/>
  <c r="L187" i="1"/>
  <c r="L189" i="1"/>
  <c r="L170" i="1"/>
  <c r="L13" i="1"/>
  <c r="L57" i="1"/>
  <c r="L60" i="1"/>
  <c r="L199" i="1"/>
  <c r="L161" i="1"/>
  <c r="M233" i="1"/>
  <c r="L120" i="1"/>
  <c r="M119" i="1"/>
  <c r="L71" i="1"/>
  <c r="L49" i="1"/>
  <c r="L68" i="1"/>
  <c r="L83" i="1"/>
  <c r="L216" i="1"/>
  <c r="L244" i="1"/>
  <c r="L139" i="1"/>
  <c r="L64" i="1"/>
  <c r="L212" i="1"/>
  <c r="L38" i="1"/>
  <c r="L75" i="1"/>
  <c r="L231" i="1"/>
  <c r="L203" i="1"/>
  <c r="L115" i="1"/>
  <c r="L180" i="1"/>
  <c r="M237" i="1"/>
  <c r="P5" i="3"/>
  <c r="M146" i="1"/>
  <c r="M87" i="1"/>
  <c r="M162" i="1"/>
  <c r="M122" i="1"/>
  <c r="M8" i="1"/>
  <c r="M82" i="1"/>
  <c r="M15" i="1"/>
  <c r="M136" i="1"/>
  <c r="M99" i="1"/>
  <c r="M194" i="1"/>
  <c r="M113" i="1"/>
  <c r="M97" i="1"/>
  <c r="M72" i="1"/>
  <c r="M36" i="1"/>
  <c r="M5" i="1"/>
  <c r="M250" i="1"/>
  <c r="M26" i="1"/>
  <c r="M153" i="1"/>
  <c r="M74" i="1"/>
  <c r="M129" i="1"/>
  <c r="L208" i="1"/>
  <c r="M2" i="1"/>
  <c r="M176" i="1"/>
  <c r="M84" i="1"/>
  <c r="M186" i="1"/>
  <c r="M185" i="1"/>
  <c r="L185" i="1"/>
  <c r="M108" i="1"/>
  <c r="M171" i="1"/>
  <c r="L171" i="1"/>
  <c r="M112" i="1"/>
  <c r="M59" i="1"/>
  <c r="L59" i="1"/>
  <c r="M77" i="1"/>
  <c r="M89" i="1"/>
  <c r="L89" i="1"/>
  <c r="M193" i="1"/>
  <c r="M214" i="1"/>
  <c r="L214" i="1"/>
  <c r="M221" i="1"/>
  <c r="M131" i="1"/>
  <c r="L131" i="1"/>
  <c r="M164" i="1"/>
  <c r="M21" i="1"/>
  <c r="L21" i="1"/>
  <c r="M40" i="1"/>
  <c r="M78" i="1"/>
  <c r="L78" i="1"/>
  <c r="M18" i="1"/>
  <c r="M42" i="1"/>
  <c r="L42" i="1"/>
  <c r="M29" i="1"/>
  <c r="M95" i="1"/>
  <c r="L95" i="1"/>
  <c r="M183" i="1"/>
  <c r="M138" i="1"/>
  <c r="L138" i="1"/>
  <c r="M165" i="1"/>
  <c r="M167" i="1"/>
  <c r="L167" i="1"/>
  <c r="M144" i="1"/>
  <c r="M34" i="1"/>
  <c r="L34" i="1"/>
  <c r="M58" i="1"/>
  <c r="M106" i="1"/>
  <c r="L106" i="1"/>
  <c r="M125" i="1"/>
  <c r="M172" i="1"/>
  <c r="L172" i="1"/>
  <c r="M159" i="1"/>
  <c r="M62" i="1"/>
  <c r="L62" i="1"/>
  <c r="M142" i="1"/>
  <c r="M61" i="1"/>
  <c r="L61" i="1"/>
  <c r="M65" i="1"/>
  <c r="M166" i="1"/>
  <c r="L166" i="1"/>
  <c r="M187" i="1"/>
  <c r="M85" i="1"/>
  <c r="L85" i="1"/>
  <c r="M189" i="1"/>
  <c r="M192" i="1"/>
  <c r="L192" i="1"/>
  <c r="M170" i="1"/>
  <c r="M52" i="1"/>
  <c r="L52" i="1"/>
  <c r="M13" i="1"/>
  <c r="M17" i="1"/>
  <c r="L17" i="1"/>
  <c r="M57" i="1"/>
  <c r="M235" i="1"/>
  <c r="L235" i="1"/>
  <c r="M60" i="1"/>
  <c r="M44" i="1"/>
  <c r="L44" i="1"/>
  <c r="M199" i="1"/>
  <c r="M105" i="1"/>
  <c r="L105" i="1"/>
  <c r="M161" i="1"/>
  <c r="M236" i="1"/>
  <c r="L236" i="1"/>
  <c r="M120" i="1"/>
  <c r="M63" i="1"/>
  <c r="L63" i="1"/>
  <c r="M71" i="1"/>
  <c r="M169" i="1"/>
  <c r="L169" i="1"/>
  <c r="M49" i="1"/>
  <c r="M134" i="1"/>
  <c r="L134" i="1"/>
  <c r="M68" i="1"/>
  <c r="M124" i="1"/>
  <c r="L124" i="1"/>
  <c r="M239" i="1"/>
  <c r="M198" i="1"/>
  <c r="M195" i="1"/>
  <c r="M35" i="1"/>
  <c r="M7" i="1"/>
  <c r="M51" i="1"/>
  <c r="M90" i="1"/>
  <c r="M32" i="1"/>
  <c r="L239" i="1"/>
  <c r="L198" i="1"/>
  <c r="L195" i="1"/>
  <c r="L35" i="1"/>
  <c r="L7" i="1"/>
  <c r="L51" i="1"/>
  <c r="L90" i="1"/>
  <c r="L32" i="1"/>
  <c r="M70" i="1"/>
  <c r="M91" i="1"/>
  <c r="M205" i="1"/>
  <c r="M151" i="1"/>
  <c r="M66" i="1"/>
  <c r="M156" i="1"/>
  <c r="M215" i="1"/>
  <c r="M190" i="1"/>
  <c r="M218" i="1"/>
  <c r="M73" i="1"/>
  <c r="M223" i="1"/>
  <c r="M20" i="1"/>
  <c r="M143" i="1"/>
  <c r="M104" i="1"/>
  <c r="M31" i="1"/>
  <c r="M12" i="1"/>
  <c r="M128" i="1"/>
  <c r="M53" i="1"/>
  <c r="M177" i="1"/>
  <c r="M228" i="1"/>
  <c r="M79" i="1"/>
  <c r="M155" i="1"/>
  <c r="M92" i="1"/>
  <c r="M4" i="1"/>
  <c r="M191" i="1"/>
  <c r="M45" i="1"/>
  <c r="M182" i="1"/>
  <c r="M23" i="1"/>
  <c r="M147" i="1"/>
  <c r="M33" i="1"/>
  <c r="M217" i="1"/>
  <c r="M67" i="1"/>
  <c r="M76" i="1"/>
  <c r="M209" i="1"/>
  <c r="M81" i="1"/>
  <c r="M175" i="1"/>
  <c r="M43" i="1"/>
  <c r="M102" i="1"/>
  <c r="M145" i="1"/>
  <c r="M10" i="1"/>
  <c r="M174" i="1"/>
  <c r="M247" i="1"/>
  <c r="M238" i="1"/>
  <c r="M137" i="1"/>
  <c r="M30" i="1"/>
  <c r="M56" i="1"/>
  <c r="M50" i="1"/>
  <c r="M149" i="1"/>
  <c r="M178" i="1"/>
  <c r="M173" i="1"/>
  <c r="M211" i="1"/>
  <c r="M54" i="1"/>
  <c r="M157" i="1"/>
  <c r="M48" i="1"/>
  <c r="M232" i="1"/>
  <c r="M181" i="1"/>
  <c r="M241" i="1"/>
  <c r="M94" i="1"/>
  <c r="M114" i="1"/>
  <c r="M96" i="1"/>
  <c r="M220" i="1"/>
  <c r="M27" i="1"/>
  <c r="L245" i="1"/>
  <c r="L70" i="1"/>
  <c r="L91" i="1"/>
  <c r="L205" i="1"/>
  <c r="L151" i="1"/>
  <c r="L66" i="1"/>
  <c r="L156" i="1"/>
  <c r="L215" i="1"/>
  <c r="L190" i="1"/>
  <c r="L218" i="1"/>
  <c r="L73" i="1"/>
  <c r="L223" i="1"/>
  <c r="L20" i="1"/>
  <c r="L143" i="1"/>
  <c r="L104" i="1"/>
  <c r="L31" i="1"/>
  <c r="L12" i="1"/>
  <c r="L128" i="1"/>
  <c r="L53" i="1"/>
  <c r="L177" i="1"/>
  <c r="L228" i="1"/>
  <c r="L79" i="1"/>
  <c r="L155" i="1"/>
  <c r="L92" i="1"/>
  <c r="L4" i="1"/>
  <c r="L191" i="1"/>
  <c r="L45" i="1"/>
  <c r="L182" i="1"/>
  <c r="L23" i="1"/>
  <c r="L147" i="1"/>
  <c r="L33" i="1"/>
  <c r="L217" i="1"/>
  <c r="L67" i="1"/>
  <c r="L76" i="1"/>
  <c r="L209" i="1"/>
  <c r="L81" i="1"/>
  <c r="L175" i="1"/>
  <c r="L43" i="1"/>
  <c r="L102" i="1"/>
  <c r="L145" i="1"/>
  <c r="L10" i="1"/>
  <c r="L174" i="1"/>
  <c r="L247" i="1"/>
  <c r="N127" i="1" l="1"/>
  <c r="N132" i="1"/>
  <c r="N202" i="1"/>
  <c r="N28" i="1"/>
  <c r="N110" i="1"/>
  <c r="N101" i="1"/>
  <c r="N210" i="1"/>
  <c r="N201" i="1"/>
  <c r="N150" i="1"/>
  <c r="N207" i="1"/>
  <c r="N117" i="1"/>
  <c r="N22" i="1"/>
  <c r="N219" i="1"/>
  <c r="N53" i="1"/>
  <c r="N104" i="1"/>
  <c r="N73" i="1"/>
  <c r="N156" i="1"/>
  <c r="N91" i="1"/>
  <c r="N38" i="1"/>
  <c r="N64" i="1"/>
  <c r="N244" i="1"/>
  <c r="N83" i="1"/>
  <c r="N242" i="1"/>
  <c r="N248" i="1"/>
  <c r="N213" i="1"/>
  <c r="N107" i="1"/>
  <c r="N75" i="1"/>
  <c r="N212" i="1"/>
  <c r="N139" i="1"/>
  <c r="N216" i="1"/>
  <c r="N163" i="1"/>
  <c r="N224" i="1"/>
  <c r="N197" i="1"/>
  <c r="N240" i="1"/>
  <c r="N200" i="1"/>
  <c r="N204" i="1"/>
  <c r="N25" i="1"/>
  <c r="N19" i="1"/>
  <c r="N88" i="1"/>
  <c r="N123" i="1"/>
  <c r="N55" i="1"/>
  <c r="N227" i="1"/>
  <c r="N116" i="1"/>
  <c r="N140" i="1"/>
  <c r="N47" i="1"/>
  <c r="N153" i="1"/>
  <c r="N36" i="1"/>
  <c r="N194" i="1"/>
  <c r="N82" i="1"/>
  <c r="N87" i="1"/>
  <c r="N243" i="1"/>
  <c r="N158" i="1"/>
  <c r="N126" i="1"/>
  <c r="N46" i="1"/>
  <c r="N148" i="1"/>
  <c r="N154" i="1"/>
  <c r="N160" i="1"/>
  <c r="N37" i="1"/>
  <c r="N3" i="1"/>
  <c r="N177" i="1"/>
  <c r="N31" i="1"/>
  <c r="N223" i="1"/>
  <c r="N215" i="1"/>
  <c r="N205" i="1"/>
  <c r="N68" i="1"/>
  <c r="N49" i="1"/>
  <c r="N71" i="1"/>
  <c r="N120" i="1"/>
  <c r="N161" i="1"/>
  <c r="N199" i="1"/>
  <c r="N60" i="1"/>
  <c r="N57" i="1"/>
  <c r="N13" i="1"/>
  <c r="N170" i="1"/>
  <c r="N189" i="1"/>
  <c r="N187" i="1"/>
  <c r="N65" i="1"/>
  <c r="N142" i="1"/>
  <c r="N159" i="1"/>
  <c r="N125" i="1"/>
  <c r="N58" i="1"/>
  <c r="N144" i="1"/>
  <c r="N165" i="1"/>
  <c r="N183" i="1"/>
  <c r="N29" i="1"/>
  <c r="N18" i="1"/>
  <c r="N40" i="1"/>
  <c r="N164" i="1"/>
  <c r="N221" i="1"/>
  <c r="N193" i="1"/>
  <c r="N77" i="1"/>
  <c r="N112" i="1"/>
  <c r="N108" i="1"/>
  <c r="N155" i="1"/>
  <c r="N4" i="1"/>
  <c r="N45" i="1"/>
  <c r="N23" i="1"/>
  <c r="N33" i="1"/>
  <c r="N67" i="1"/>
  <c r="N209" i="1"/>
  <c r="N175" i="1"/>
  <c r="N102" i="1"/>
  <c r="N10" i="1"/>
  <c r="N247" i="1"/>
  <c r="N56" i="1"/>
  <c r="N173" i="1"/>
  <c r="N48" i="1"/>
  <c r="N94" i="1"/>
  <c r="N27" i="1"/>
  <c r="N26" i="1"/>
  <c r="N72" i="1"/>
  <c r="N99" i="1"/>
  <c r="N8" i="1"/>
  <c r="N146" i="1"/>
  <c r="N51" i="1"/>
  <c r="N35" i="1"/>
  <c r="N198" i="1"/>
  <c r="N124" i="1"/>
  <c r="N169" i="1"/>
  <c r="N105" i="1"/>
  <c r="N235" i="1"/>
  <c r="N52" i="1"/>
  <c r="N85" i="1"/>
  <c r="N61" i="1"/>
  <c r="N208" i="1"/>
  <c r="N93" i="1"/>
  <c r="N168" i="1"/>
  <c r="N80" i="1"/>
  <c r="N222" i="1"/>
  <c r="N229" i="1"/>
  <c r="N233" i="1"/>
  <c r="N98" i="1"/>
  <c r="N230" i="1"/>
  <c r="N103" i="1"/>
  <c r="N135" i="1"/>
  <c r="N84" i="1"/>
  <c r="N24" i="1"/>
  <c r="N228" i="1"/>
  <c r="N12" i="1"/>
  <c r="N20" i="1"/>
  <c r="N190" i="1"/>
  <c r="N151" i="1"/>
  <c r="N238" i="1"/>
  <c r="N50" i="1"/>
  <c r="N211" i="1"/>
  <c r="N232" i="1"/>
  <c r="N114" i="1"/>
  <c r="N129" i="1"/>
  <c r="N250" i="1"/>
  <c r="N97" i="1"/>
  <c r="N136" i="1"/>
  <c r="N122" i="1"/>
  <c r="N245" i="1"/>
  <c r="N69" i="1"/>
  <c r="N237" i="1"/>
  <c r="N180" i="1"/>
  <c r="N115" i="1"/>
  <c r="N231" i="1"/>
  <c r="N14" i="1"/>
  <c r="N130" i="1"/>
  <c r="N141" i="1"/>
  <c r="N176" i="1"/>
  <c r="N111" i="1"/>
  <c r="N172" i="1"/>
  <c r="N34" i="1"/>
  <c r="N138" i="1"/>
  <c r="N42" i="1"/>
  <c r="N21" i="1"/>
  <c r="N214" i="1"/>
  <c r="N59" i="1"/>
  <c r="N109" i="1"/>
  <c r="N100" i="1"/>
  <c r="N92" i="1"/>
  <c r="N191" i="1"/>
  <c r="N182" i="1"/>
  <c r="N147" i="1"/>
  <c r="N217" i="1"/>
  <c r="N76" i="1"/>
  <c r="N81" i="1"/>
  <c r="N43" i="1"/>
  <c r="N145" i="1"/>
  <c r="N174" i="1"/>
  <c r="N137" i="1"/>
  <c r="N149" i="1"/>
  <c r="N54" i="1"/>
  <c r="N181" i="1"/>
  <c r="N96" i="1"/>
  <c r="N74" i="1"/>
  <c r="N5" i="1"/>
  <c r="N113" i="1"/>
  <c r="N15" i="1"/>
  <c r="N162" i="1"/>
  <c r="N90" i="1"/>
  <c r="N7" i="1"/>
  <c r="N195" i="1"/>
  <c r="N239" i="1"/>
  <c r="N134" i="1"/>
  <c r="N236" i="1"/>
  <c r="N44" i="1"/>
  <c r="N17" i="1"/>
  <c r="N192" i="1"/>
  <c r="N166" i="1"/>
  <c r="N6" i="1"/>
  <c r="N121" i="1"/>
  <c r="N234" i="1"/>
  <c r="N119" i="1"/>
  <c r="N225" i="1"/>
  <c r="N62" i="1"/>
  <c r="N106" i="1"/>
  <c r="N167" i="1"/>
  <c r="N95" i="1"/>
  <c r="N78" i="1"/>
  <c r="N131" i="1"/>
  <c r="N16" i="1"/>
  <c r="N32" i="1"/>
  <c r="N251" i="1"/>
  <c r="N179" i="1"/>
  <c r="N9" i="1"/>
  <c r="N226" i="1"/>
  <c r="N39" i="1"/>
  <c r="N246" i="1"/>
  <c r="N185" i="1"/>
  <c r="N2" i="1"/>
  <c r="N79" i="1"/>
  <c r="N128" i="1"/>
  <c r="N143" i="1"/>
  <c r="N218" i="1"/>
  <c r="N66" i="1"/>
  <c r="N70" i="1"/>
  <c r="N30" i="1"/>
  <c r="N178" i="1"/>
  <c r="N157" i="1"/>
  <c r="N241" i="1"/>
  <c r="N220" i="1"/>
  <c r="N63" i="1"/>
  <c r="N249" i="1"/>
  <c r="N203" i="1"/>
  <c r="N196" i="1"/>
  <c r="N188" i="1"/>
  <c r="N11" i="1"/>
  <c r="N184" i="1"/>
  <c r="N152" i="1"/>
  <c r="N41" i="1"/>
  <c r="N86" i="1"/>
  <c r="N89" i="1"/>
  <c r="N186" i="1"/>
  <c r="N171" i="1"/>
  <c r="N133" i="1"/>
  <c r="N20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25552A-C039-4ADB-B7CF-3D294C0E0E8B}" keepAlive="1" name="Query - Household_Energy" description="Connection to the 'Household_Energy' query in the workbook." type="5" refreshedVersion="8" background="1" saveData="1">
    <dbPr connection="Provider=Microsoft.Mashup.OleDb.1;Data Source=$Workbook$;Location=Household_Energy;Extended Properties=&quot;&quot;" command="SELECT * FROM [Household_Energy]"/>
  </connection>
  <connection id="2" xr16:uid="{890D7896-8A2F-405A-B04D-33CEAE258B9D}" keepAlive="1" name="Query - Household_Energy (2)" description="Connection to the 'Household_Energy (2)' query in the workbook." type="5" refreshedVersion="8" background="1" saveData="1">
    <dbPr connection="Provider=Microsoft.Mashup.OleDb.1;Data Source=$Workbook$;Location=&quot;Household_Energy (2)&quot;;Extended Properties=&quot;&quot;" command="SELECT * FROM [Household_Energy (2)]"/>
  </connection>
  <connection id="3" xr16:uid="{195EFD75-6C3D-493C-BADE-A28DB776B2C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FA2A451-D2DB-4B0A-92F2-24E7FC3DA5EF}" name="WorksheetConnection_Book1!Household_Energy3" type="102" refreshedVersion="8" minRefreshableVersion="5">
    <extLst>
      <ext xmlns:x15="http://schemas.microsoft.com/office/spreadsheetml/2010/11/main" uri="{DE250136-89BD-433C-8126-D09CA5730AF9}">
        <x15:connection id="Household_Energy3" autoDelete="1">
          <x15:rangePr sourceName="_xlcn.WorksheetConnection_Book1Household_Energy31"/>
        </x15:connection>
      </ext>
    </extLst>
  </connection>
</connections>
</file>

<file path=xl/sharedStrings.xml><?xml version="1.0" encoding="utf-8"?>
<sst xmlns="http://schemas.openxmlformats.org/spreadsheetml/2006/main" count="1601" uniqueCount="293">
  <si>
    <t>Household_ID</t>
  </si>
  <si>
    <t>Family_Size</t>
  </si>
  <si>
    <t>Monthly_Income</t>
  </si>
  <si>
    <t>Electricity_Usage (kWh)</t>
  </si>
  <si>
    <t>Gas_Usage</t>
  </si>
  <si>
    <t>Appliances_Count</t>
  </si>
  <si>
    <t>Month</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</si>
  <si>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</si>
  <si>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</si>
  <si>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</si>
  <si>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</si>
  <si>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</si>
  <si>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</si>
  <si>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</si>
  <si>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</si>
  <si>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</si>
  <si>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</si>
  <si>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</si>
  <si>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</si>
  <si>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</si>
  <si>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</si>
  <si>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</si>
  <si>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</si>
  <si>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</si>
  <si>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</si>
  <si>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</si>
  <si>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</si>
  <si>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</si>
  <si>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</si>
  <si>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</si>
  <si>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</si>
  <si>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</si>
  <si>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</si>
  <si>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</si>
  <si>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</si>
  <si>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</si>
  <si>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</si>
  <si>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</si>
  <si>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</si>
  <si>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</si>
  <si>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</si>
  <si>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</si>
  <si>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</si>
  <si>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</si>
  <si>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</si>
  <si>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</si>
  <si>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</si>
  <si>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</si>
  <si>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</si>
  <si>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</si>
  <si>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</si>
  <si>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</si>
  <si>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</si>
  <si>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</si>
  <si>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</si>
  <si>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</si>
  <si>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</si>
  <si>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</si>
  <si>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</si>
  <si>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</si>
  <si>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</si>
  <si>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</si>
  <si>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</si>
  <si>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</si>
  <si>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</si>
  <si>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</si>
  <si>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</si>
  <si>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</si>
  <si>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</si>
  <si>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</si>
  <si>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</si>
  <si>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</si>
  <si>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</si>
  <si>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</si>
  <si>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</si>
  <si>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</si>
  <si>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</si>
  <si>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</si>
  <si>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</si>
  <si>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</si>
  <si>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</si>
  <si>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</si>
  <si>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</si>
  <si>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</si>
  <si>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</si>
  <si>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</si>
  <si>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</si>
  <si>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</si>
  <si>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</si>
  <si>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</si>
  <si>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</si>
  <si>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</si>
  <si>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</si>
  <si>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</si>
  <si>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</si>
  <si>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</si>
  <si>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</si>
  <si>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</si>
  <si>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</si>
  <si>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</si>
  <si>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</si>
  <si>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</si>
  <si>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</si>
  <si>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</si>
  <si>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</si>
  <si>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</si>
  <si>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</si>
  <si>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</si>
  <si>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</si>
  <si>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</si>
  <si>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</si>
  <si>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</si>
  <si>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</si>
  <si>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</si>
  <si>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</si>
  <si>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</si>
  <si>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</si>
  <si>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</si>
  <si>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</si>
  <si>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</si>
  <si>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</si>
  <si>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</si>
  <si>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</si>
  <si>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</si>
  <si>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</si>
  <si>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</si>
  <si>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</si>
  <si>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</si>
  <si>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</si>
  <si>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</si>
  <si>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</si>
  <si>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</si>
  <si>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</si>
  <si>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</si>
  <si>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</si>
  <si>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</si>
  <si>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</si>
  <si>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</si>
  <si>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</si>
  <si>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</si>
  <si>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</si>
  <si>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</si>
  <si>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</si>
  <si>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</si>
  <si>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</si>
  <si>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</si>
  <si>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</si>
  <si>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</si>
  <si>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</si>
  <si>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</si>
  <si>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</si>
  <si>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</si>
  <si>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</si>
  <si>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</si>
  <si>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</si>
  <si>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</si>
  <si>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</si>
  <si>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</si>
  <si>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</si>
  <si>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</si>
  <si>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</si>
  <si>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</si>
  <si>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</si>
  <si>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</si>
  <si>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</si>
  <si>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</si>
  <si>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</si>
  <si>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</si>
  <si>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</si>
  <si>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</si>
  <si>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</si>
  <si>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</si>
  <si>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</si>
  <si>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</si>
  <si>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</si>
  <si>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</si>
  <si>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</si>
  <si>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</si>
  <si>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</si>
  <si>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</si>
  <si>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</si>
  <si>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</si>
  <si>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</si>
  <si>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</si>
  <si>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</si>
  <si>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</si>
  <si>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</si>
  <si>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</si>
  <si>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</si>
  <si>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</si>
  <si>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</si>
  <si>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</si>
  <si>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</si>
  <si>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</si>
  <si>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</si>
  <si>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</si>
  <si>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</si>
  <si>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</si>
  <si>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</si>
  <si>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</si>
  <si>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</si>
  <si>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</si>
  <si>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</si>
  <si>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</si>
  <si>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</si>
  <si>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</si>
  <si>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</si>
  <si>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</si>
  <si>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</si>
  <si>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</si>
  <si>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</si>
  <si>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</si>
  <si>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</si>
  <si>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</si>
  <si>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</si>
  <si>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</si>
  <si>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</si>
  <si>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</si>
  <si>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</si>
  <si>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</si>
  <si>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</si>
  <si>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</si>
  <si>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</si>
  <si>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</si>
  <si>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</si>
  <si>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</si>
  <si>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</si>
  <si>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</si>
  <si>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</si>
  <si>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</si>
  <si>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</si>
  <si>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</si>
  <si>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</si>
  <si>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</si>
  <si>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</si>
  <si>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</si>
  <si>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</si>
  <si>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</si>
  <si>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</si>
  <si>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</si>
  <si>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</si>
  <si>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</si>
  <si>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</si>
  <si>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</si>
  <si>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</si>
  <si>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</si>
  <si>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</si>
  <si>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</si>
  <si>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</si>
  <si>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</si>
  <si>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</si>
  <si>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</si>
  <si>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</si>
  <si>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</si>
  <si>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</si>
  <si>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</si>
  <si>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</si>
  <si>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</si>
  <si>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</si>
  <si>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</si>
  <si>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</si>
  <si>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</si>
  <si>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</si>
  <si>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</si>
  <si>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</si>
  <si>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</si>
  <si>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</si>
  <si>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</si>
  <si>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</si>
  <si>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Grand Total</t>
  </si>
  <si>
    <t>Row Labels</t>
  </si>
  <si>
    <t>Sum of Family_Size</t>
  </si>
  <si>
    <t>Percapita_Energy</t>
  </si>
  <si>
    <t xml:space="preserve">avrg_appliance </t>
  </si>
  <si>
    <t>High Income - High Usage</t>
  </si>
  <si>
    <t>High Appliance Usage</t>
  </si>
  <si>
    <t>Large Family - High Usage</t>
  </si>
  <si>
    <t>Score base_</t>
  </si>
  <si>
    <t>Normal</t>
  </si>
  <si>
    <t>sum_energy</t>
  </si>
  <si>
    <t>Sum of sum_energy</t>
  </si>
  <si>
    <t>sum energy</t>
  </si>
  <si>
    <t>avg_percapita</t>
  </si>
  <si>
    <t>Sum_of_Energy</t>
  </si>
  <si>
    <t>Avg_Percapita</t>
  </si>
  <si>
    <t>Sum of Gas_Usage</t>
  </si>
  <si>
    <t>Sum of Electricity_Usage (kWh)</t>
  </si>
  <si>
    <t>Sum of Percapita_Energy</t>
  </si>
  <si>
    <t>sum_of_electricity</t>
  </si>
  <si>
    <t xml:space="preserve">Electricity_Usage </t>
  </si>
  <si>
    <t>sum_of_energy</t>
  </si>
  <si>
    <t>Energy_consumption_Dash Board</t>
  </si>
  <si>
    <t xml:space="preserve">               Top Ten Consumers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</si>
</sst>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24"/>
      <color theme="1"/>
      <name val="Calibri"/>
      <family val="2"/>
      <scheme val="minor"/>
    </font>
    <font>
      <b/>
      <sz val="14"/>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applyAlignment="1">
      <alignment horizontal="center"/>
    </xf>
    <xf numFmtId="0" fontId="0" fillId="0" borderId="1" xfId="0" applyBorder="1" applyAlignment="1">
      <alignment horizontal="center"/>
    </xf>
    <xf numFmtId="2" fontId="0" fillId="0" borderId="0" xfId="0" applyNumberFormat="1"/>
    <xf numFmtId="2" fontId="0" fillId="0" borderId="1" xfId="0" applyNumberFormat="1" applyBorder="1" applyAlignment="1">
      <alignment horizontal="center"/>
    </xf>
    <xf numFmtId="0" fontId="2" fillId="0" borderId="0" xfId="0" applyFont="1"/>
    <xf numFmtId="0" fontId="3" fillId="0" borderId="0" xfId="0" applyFont="1"/>
    <xf numFmtId="0" fontId="3" fillId="0" borderId="0" xfId="0" applyFont="1" applyAlignment="1">
      <alignment horizontal="center"/>
    </xf>
    <xf numFmtId="2" fontId="2" fillId="0" borderId="0" xfId="0" applyNumberFormat="1" applyFont="1"/>
    <xf numFmtId="0" fontId="0" fillId="0" borderId="0" xfId="0" applyNumberFormat="1"/>
    <xf numFmtId="0" fontId="0" fillId="0" borderId="0" xfId="0" applyAlignment="1">
      <alignment horizontal="center"/>
    </xf>
    <xf numFmtId="0" fontId="4" fillId="0" borderId="0" xfId="0" applyFont="1" applyAlignment="1">
      <alignment horizontal="center"/>
    </xf>
    <xf numFmtId="0" fontId="2" fillId="2" borderId="0" xfId="0" applyFont="1" applyFill="1"/>
    <xf numFmtId="0" fontId="0" fillId="2" borderId="0" xfId="0" applyFill="1"/>
  </cellXfs>
  <cellStyles count="1">
    <cellStyle name="Normal" xfId="0" builtinId="0"/>
  </cellStyles>
  <dxfs count="5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ASSINGMENT.xlsx]pivot tables!PivotTable15</c:name>
    <c:fmtId val="3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Energy_consumption_By_Month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tables'!$F$4</c:f>
              <c:strCache>
                <c:ptCount val="1"/>
                <c:pt idx="0">
                  <c:v>Sum of sum_energy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tables'!$F$5:$F$17</c:f>
              <c:numCache>
                <c:formatCode>General</c:formatCode>
                <c:ptCount val="12"/>
                <c:pt idx="0">
                  <c:v>9990</c:v>
                </c:pt>
                <c:pt idx="1">
                  <c:v>11398</c:v>
                </c:pt>
                <c:pt idx="2">
                  <c:v>9003</c:v>
                </c:pt>
                <c:pt idx="3">
                  <c:v>5748</c:v>
                </c:pt>
                <c:pt idx="4">
                  <c:v>9775</c:v>
                </c:pt>
                <c:pt idx="5">
                  <c:v>9155</c:v>
                </c:pt>
                <c:pt idx="6">
                  <c:v>10699</c:v>
                </c:pt>
                <c:pt idx="7">
                  <c:v>7611</c:v>
                </c:pt>
                <c:pt idx="8">
                  <c:v>7529</c:v>
                </c:pt>
                <c:pt idx="9">
                  <c:v>10107</c:v>
                </c:pt>
                <c:pt idx="10">
                  <c:v>7571</c:v>
                </c:pt>
                <c:pt idx="11">
                  <c:v>7565</c:v>
                </c:pt>
              </c:numCache>
            </c:numRef>
          </c:val>
          <c:smooth val="0"/>
          <c:extLst>
            <c:ext xmlns:c16="http://schemas.microsoft.com/office/drawing/2014/chart" uri="{C3380CC4-5D6E-409C-BE32-E72D297353CC}">
              <c16:uniqueId val="{00000000-C7DF-4F72-A2FA-108288A9361D}"/>
            </c:ext>
          </c:extLst>
        </c:ser>
        <c:ser>
          <c:idx val="1"/>
          <c:order val="1"/>
          <c:tx>
            <c:strRef>
              <c:f>'pivot tables'!$G$4</c:f>
              <c:strCache>
                <c:ptCount val="1"/>
                <c:pt idx="0">
                  <c:v>Sum of Percapita_Energy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tables'!$G$5:$G$17</c:f>
              <c:numCache>
                <c:formatCode>0.00</c:formatCode>
                <c:ptCount val="12"/>
                <c:pt idx="0">
                  <c:v>7988.0333333333328</c:v>
                </c:pt>
                <c:pt idx="1">
                  <c:v>9316.1999999999989</c:v>
                </c:pt>
                <c:pt idx="2">
                  <c:v>7005.9452380952389</c:v>
                </c:pt>
                <c:pt idx="3">
                  <c:v>4818.5952380952385</c:v>
                </c:pt>
                <c:pt idx="4">
                  <c:v>7776.8047619047611</c:v>
                </c:pt>
                <c:pt idx="5">
                  <c:v>7602.6333333333323</c:v>
                </c:pt>
                <c:pt idx="6">
                  <c:v>8746.3714285714268</c:v>
                </c:pt>
                <c:pt idx="7">
                  <c:v>5896.8214285714284</c:v>
                </c:pt>
                <c:pt idx="8">
                  <c:v>5865.2714285714292</c:v>
                </c:pt>
                <c:pt idx="9">
                  <c:v>8770.3476190476194</c:v>
                </c:pt>
                <c:pt idx="10">
                  <c:v>6542.4619047619044</c:v>
                </c:pt>
                <c:pt idx="11">
                  <c:v>6166.8571428571431</c:v>
                </c:pt>
              </c:numCache>
            </c:numRef>
          </c:val>
          <c:smooth val="0"/>
          <c:extLst>
            <c:ext xmlns:c16="http://schemas.microsoft.com/office/drawing/2014/chart" uri="{C3380CC4-5D6E-409C-BE32-E72D297353CC}">
              <c16:uniqueId val="{00000001-C7DF-4F72-A2FA-108288A9361D}"/>
            </c:ext>
          </c:extLst>
        </c:ser>
        <c:dLbls>
          <c:showLegendKey val="0"/>
          <c:showVal val="0"/>
          <c:showCatName val="0"/>
          <c:showSerName val="0"/>
          <c:showPercent val="0"/>
          <c:showBubbleSize val="0"/>
        </c:dLbls>
        <c:marker val="1"/>
        <c:smooth val="0"/>
        <c:axId val="240391359"/>
        <c:axId val="240405759"/>
      </c:lineChart>
      <c:catAx>
        <c:axId val="240391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0405759"/>
        <c:crosses val="autoZero"/>
        <c:auto val="1"/>
        <c:lblAlgn val="ctr"/>
        <c:lblOffset val="100"/>
        <c:noMultiLvlLbl val="0"/>
      </c:catAx>
      <c:valAx>
        <c:axId val="240405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039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ASSINGMENT.xlsx]pivot tables!PivotTable16</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Score Based consumption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462122996247625"/>
              <c:y val="0"/>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575770829268073E-2"/>
              <c:y val="1.15337425541518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4214"/>
                    <a:gd name="adj2" fmla="val 145031"/>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5454557688555144E-2"/>
              <c:y val="-1.73006138312277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7107"/>
                    <a:gd name="adj2" fmla="val -8438"/>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37880368105032"/>
              <c:y val="-5.76687127707591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0996"/>
                    <a:gd name="adj2" fmla="val -113919"/>
                  </a:avLst>
                </a:prstGeom>
                <a:noFill/>
                <a:ln>
                  <a:noFill/>
                </a:ln>
              </c15:spPr>
            </c:ext>
          </c:extLst>
        </c:dLbl>
      </c:pivotFmt>
    </c:pivotFmts>
    <c:plotArea>
      <c:layout>
        <c:manualLayout>
          <c:layoutTarget val="inner"/>
          <c:xMode val="edge"/>
          <c:yMode val="edge"/>
          <c:x val="0.26640346214318239"/>
          <c:y val="0.28018094353279444"/>
          <c:w val="0.35878494160605223"/>
          <c:h val="0.58109946536108337"/>
        </c:manualLayout>
      </c:layout>
      <c:doughnutChart>
        <c:varyColors val="1"/>
        <c:ser>
          <c:idx val="0"/>
          <c:order val="0"/>
          <c:tx>
            <c:strRef>
              <c:f>'pivot tables'!$K$4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1D-4D66-8537-3251D93FBB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1D-4D66-8537-3251D93FBB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61D-4D66-8537-3251D93FBB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61D-4D66-8537-3251D93FBB82}"/>
              </c:ext>
            </c:extLst>
          </c:dPt>
          <c:dLbls>
            <c:dLbl>
              <c:idx val="0"/>
              <c:layout>
                <c:manualLayout>
                  <c:x val="0.12462122996247625"/>
                  <c:y val="0"/>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61D-4D66-8537-3251D93FBB82}"/>
                </c:ext>
              </c:extLst>
            </c:dLbl>
            <c:dLbl>
              <c:idx val="1"/>
              <c:layout>
                <c:manualLayout>
                  <c:x val="-9.2575770829268073E-2"/>
                  <c:y val="1.15337425541518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4214"/>
                        <a:gd name="adj2" fmla="val 145031"/>
                      </a:avLst>
                    </a:prstGeom>
                    <a:noFill/>
                    <a:ln>
                      <a:noFill/>
                    </a:ln>
                  </c15:spPr>
                </c:ext>
                <c:ext xmlns:c16="http://schemas.microsoft.com/office/drawing/2014/chart" uri="{C3380CC4-5D6E-409C-BE32-E72D297353CC}">
                  <c16:uniqueId val="{00000003-161D-4D66-8537-3251D93FBB82}"/>
                </c:ext>
              </c:extLst>
            </c:dLbl>
            <c:dLbl>
              <c:idx val="2"/>
              <c:layout>
                <c:manualLayout>
                  <c:x val="-8.5454557688555144E-2"/>
                  <c:y val="-1.73006138312277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7107"/>
                        <a:gd name="adj2" fmla="val -8438"/>
                      </a:avLst>
                    </a:prstGeom>
                    <a:noFill/>
                    <a:ln>
                      <a:noFill/>
                    </a:ln>
                  </c15:spPr>
                </c:ext>
                <c:ext xmlns:c16="http://schemas.microsoft.com/office/drawing/2014/chart" uri="{C3380CC4-5D6E-409C-BE32-E72D297353CC}">
                  <c16:uniqueId val="{00000005-161D-4D66-8537-3251D93FBB82}"/>
                </c:ext>
              </c:extLst>
            </c:dLbl>
            <c:dLbl>
              <c:idx val="3"/>
              <c:layout>
                <c:manualLayout>
                  <c:x val="0.11037880368105032"/>
                  <c:y val="-5.76687127707591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0996"/>
                        <a:gd name="adj2" fmla="val -113919"/>
                      </a:avLst>
                    </a:prstGeom>
                    <a:noFill/>
                    <a:ln>
                      <a:noFill/>
                    </a:ln>
                  </c15:spPr>
                </c:ext>
                <c:ext xmlns:c16="http://schemas.microsoft.com/office/drawing/2014/chart" uri="{C3380CC4-5D6E-409C-BE32-E72D297353CC}">
                  <c16:uniqueId val="{00000007-161D-4D66-8537-3251D93FBB8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tables'!$J$5:$J$9</c:f>
              <c:strCache>
                <c:ptCount val="4"/>
                <c:pt idx="0">
                  <c:v>0</c:v>
                </c:pt>
                <c:pt idx="1">
                  <c:v>1</c:v>
                </c:pt>
                <c:pt idx="2">
                  <c:v>2</c:v>
                </c:pt>
                <c:pt idx="3">
                  <c:v>3</c:v>
                </c:pt>
              </c:strCache>
            </c:strRef>
          </c:cat>
          <c:val>
            <c:numRef>
              <c:f>'pivot tables'!$K$5:$K$9</c:f>
              <c:numCache>
                <c:formatCode>General</c:formatCode>
                <c:ptCount val="4"/>
                <c:pt idx="0">
                  <c:v>43326</c:v>
                </c:pt>
                <c:pt idx="1">
                  <c:v>42205</c:v>
                </c:pt>
                <c:pt idx="2">
                  <c:v>19305</c:v>
                </c:pt>
                <c:pt idx="3">
                  <c:v>1315</c:v>
                </c:pt>
              </c:numCache>
            </c:numRef>
          </c:val>
          <c:extLst>
            <c:ext xmlns:c16="http://schemas.microsoft.com/office/drawing/2014/chart" uri="{C3380CC4-5D6E-409C-BE32-E72D297353CC}">
              <c16:uniqueId val="{00000008-161D-4D66-8537-3251D93FBB8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ASSINGMENT.xlsx]pivot tables!PivotTable18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 Appliance Usage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tables'!$K$18</c:f>
              <c:strCache>
                <c:ptCount val="1"/>
                <c:pt idx="0">
                  <c:v>Total</c:v>
                </c:pt>
              </c:strCache>
            </c:strRef>
          </c:tx>
          <c:dPt>
            <c:idx val="0"/>
            <c:bubble3D val="0"/>
            <c:explosion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1B1-4F97-A60F-D4E3900264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1B1-4F97-A60F-D4E3900264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tables'!$J$19:$J$21</c:f>
              <c:strCache>
                <c:ptCount val="2"/>
                <c:pt idx="0">
                  <c:v>High Appliance Usage</c:v>
                </c:pt>
                <c:pt idx="1">
                  <c:v>Normal</c:v>
                </c:pt>
              </c:strCache>
            </c:strRef>
          </c:cat>
          <c:val>
            <c:numRef>
              <c:f>'pivot tables'!$K$19:$K$21</c:f>
              <c:numCache>
                <c:formatCode>General</c:formatCode>
                <c:ptCount val="2"/>
                <c:pt idx="0">
                  <c:v>34893</c:v>
                </c:pt>
                <c:pt idx="1">
                  <c:v>71258</c:v>
                </c:pt>
              </c:numCache>
            </c:numRef>
          </c:val>
          <c:extLst>
            <c:ext xmlns:c16="http://schemas.microsoft.com/office/drawing/2014/chart" uri="{C3380CC4-5D6E-409C-BE32-E72D297353CC}">
              <c16:uniqueId val="{00000004-81B1-4F97-A60F-D4E39002643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ASSINGMENT.xlsx]pivot tables!PivotTable17</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Large</a:t>
            </a:r>
            <a:r>
              <a:rPr lang="en-US" baseline="0"/>
              <a:t> Family-High consumption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tables'!$K$13</c:f>
              <c:strCache>
                <c:ptCount val="1"/>
                <c:pt idx="0">
                  <c:v>Total</c:v>
                </c:pt>
              </c:strCache>
            </c:strRef>
          </c:tx>
          <c:dPt>
            <c:idx val="0"/>
            <c:bubble3D val="0"/>
            <c:explosion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318-49F9-ABEE-8548E44ACF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318-49F9-ABEE-8548E44AC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tables'!$J$14:$J$16</c:f>
              <c:strCache>
                <c:ptCount val="2"/>
                <c:pt idx="0">
                  <c:v>Large Family - High Usage</c:v>
                </c:pt>
                <c:pt idx="1">
                  <c:v>Normal</c:v>
                </c:pt>
              </c:strCache>
            </c:strRef>
          </c:cat>
          <c:val>
            <c:numRef>
              <c:f>'pivot tables'!$K$14:$K$16</c:f>
              <c:numCache>
                <c:formatCode>General</c:formatCode>
                <c:ptCount val="2"/>
                <c:pt idx="0">
                  <c:v>27461</c:v>
                </c:pt>
                <c:pt idx="1">
                  <c:v>78690</c:v>
                </c:pt>
              </c:numCache>
            </c:numRef>
          </c:val>
          <c:extLst>
            <c:ext xmlns:c16="http://schemas.microsoft.com/office/drawing/2014/chart" uri="{C3380CC4-5D6E-409C-BE32-E72D297353CC}">
              <c16:uniqueId val="{00000004-7318-49F9-ABEE-8548E44ACF6D}"/>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ASSINGMENT.xlsx]pivot tables!PivotTable19</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1455489938757656E-2"/>
              <c:y val="8.6631925226189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tables'!$K$24</c:f>
              <c:strCache>
                <c:ptCount val="1"/>
                <c:pt idx="0">
                  <c:v>Total</c:v>
                </c:pt>
              </c:strCache>
            </c:strRef>
          </c:tx>
          <c:dPt>
            <c:idx val="0"/>
            <c:bubble3D val="0"/>
            <c:explosion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AFF-4887-8F37-2B377D2777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AFF-4887-8F37-2B377D2777D8}"/>
              </c:ext>
            </c:extLst>
          </c:dPt>
          <c:dLbls>
            <c:dLbl>
              <c:idx val="0"/>
              <c:layout>
                <c:manualLayout>
                  <c:x val="-9.1455489938757656E-2"/>
                  <c:y val="8.6631925226189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FF-4887-8F37-2B377D2777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tables'!$J$25:$J$27</c:f>
              <c:strCache>
                <c:ptCount val="2"/>
                <c:pt idx="0">
                  <c:v>High Income - High Usage</c:v>
                </c:pt>
                <c:pt idx="1">
                  <c:v>Normal</c:v>
                </c:pt>
              </c:strCache>
            </c:strRef>
          </c:cat>
          <c:val>
            <c:numRef>
              <c:f>'pivot tables'!$K$25:$K$27</c:f>
              <c:numCache>
                <c:formatCode>General</c:formatCode>
                <c:ptCount val="2"/>
                <c:pt idx="0">
                  <c:v>22406</c:v>
                </c:pt>
                <c:pt idx="1">
                  <c:v>83745</c:v>
                </c:pt>
              </c:numCache>
            </c:numRef>
          </c:val>
          <c:extLst>
            <c:ext xmlns:c16="http://schemas.microsoft.com/office/drawing/2014/chart" uri="{C3380CC4-5D6E-409C-BE32-E72D297353CC}">
              <c16:uniqueId val="{00000004-AAFF-4887-8F37-2B377D2777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337766</xdr:colOff>
      <xdr:row>8</xdr:row>
      <xdr:rowOff>52290</xdr:rowOff>
    </xdr:from>
    <xdr:to>
      <xdr:col>14</xdr:col>
      <xdr:colOff>446850</xdr:colOff>
      <xdr:row>20</xdr:row>
      <xdr:rowOff>69805</xdr:rowOff>
    </xdr:to>
    <xdr:graphicFrame macro="">
      <xdr:nvGraphicFramePr>
        <xdr:cNvPr id="2" name="Chart 1">
          <a:extLst>
            <a:ext uri="{FF2B5EF4-FFF2-40B4-BE49-F238E27FC236}">
              <a16:creationId xmlns:a16="http://schemas.microsoft.com/office/drawing/2014/main" id="{E20F41D3-AA3E-4343-87DF-5FB2A7A1D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576200</xdr:colOff>
      <xdr:row>8</xdr:row>
      <xdr:rowOff>6565</xdr:rowOff>
    </xdr:from>
    <xdr:to>
      <xdr:col>18</xdr:col>
      <xdr:colOff>799628</xdr:colOff>
      <xdr:row>20</xdr:row>
      <xdr:rowOff>105833</xdr:rowOff>
    </xdr:to>
    <xdr:graphicFrame macro="">
      <xdr:nvGraphicFramePr>
        <xdr:cNvPr id="3" name="Chart 2">
          <a:extLst>
            <a:ext uri="{FF2B5EF4-FFF2-40B4-BE49-F238E27FC236}">
              <a16:creationId xmlns:a16="http://schemas.microsoft.com/office/drawing/2014/main" id="{0D3D50C6-68BB-4FAB-9C13-63FD41787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25505</xdr:colOff>
      <xdr:row>21</xdr:row>
      <xdr:rowOff>71586</xdr:rowOff>
    </xdr:from>
    <xdr:to>
      <xdr:col>17</xdr:col>
      <xdr:colOff>305741</xdr:colOff>
      <xdr:row>34</xdr:row>
      <xdr:rowOff>78956</xdr:rowOff>
    </xdr:to>
    <xdr:graphicFrame macro="">
      <xdr:nvGraphicFramePr>
        <xdr:cNvPr id="5" name="Chart 4">
          <a:extLst>
            <a:ext uri="{FF2B5EF4-FFF2-40B4-BE49-F238E27FC236}">
              <a16:creationId xmlns:a16="http://schemas.microsoft.com/office/drawing/2014/main" id="{52BF0659-E582-4330-AD5A-3D4560778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327579</xdr:colOff>
      <xdr:row>21</xdr:row>
      <xdr:rowOff>54213</xdr:rowOff>
    </xdr:from>
    <xdr:to>
      <xdr:col>10</xdr:col>
      <xdr:colOff>493887</xdr:colOff>
      <xdr:row>34</xdr:row>
      <xdr:rowOff>78955</xdr:rowOff>
    </xdr:to>
    <xdr:graphicFrame macro="">
      <xdr:nvGraphicFramePr>
        <xdr:cNvPr id="6" name="Chart 5">
          <a:extLst>
            <a:ext uri="{FF2B5EF4-FFF2-40B4-BE49-F238E27FC236}">
              <a16:creationId xmlns:a16="http://schemas.microsoft.com/office/drawing/2014/main" id="{D7933239-67AC-419C-94BA-2E0382D5C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411574</xdr:colOff>
      <xdr:row>21</xdr:row>
      <xdr:rowOff>63683</xdr:rowOff>
    </xdr:from>
    <xdr:to>
      <xdr:col>21</xdr:col>
      <xdr:colOff>540926</xdr:colOff>
      <xdr:row>34</xdr:row>
      <xdr:rowOff>71931</xdr:rowOff>
    </xdr:to>
    <xdr:graphicFrame macro="">
      <xdr:nvGraphicFramePr>
        <xdr:cNvPr id="7" name="Chart 6">
          <a:extLst>
            <a:ext uri="{FF2B5EF4-FFF2-40B4-BE49-F238E27FC236}">
              <a16:creationId xmlns:a16="http://schemas.microsoft.com/office/drawing/2014/main" id="{B00B7867-B7D6-477F-A782-FE52B19EA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737306</xdr:colOff>
      <xdr:row>27</xdr:row>
      <xdr:rowOff>176388</xdr:rowOff>
    </xdr:from>
    <xdr:to>
      <xdr:col>24</xdr:col>
      <xdr:colOff>70556</xdr:colOff>
      <xdr:row>34</xdr:row>
      <xdr:rowOff>47038</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EEB73DCA-B157-F0FE-52FE-B61CA69E3F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6935376" y="5468055"/>
              <a:ext cx="2174040" cy="1196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49389</xdr:colOff>
      <xdr:row>21</xdr:row>
      <xdr:rowOff>29633</xdr:rowOff>
    </xdr:from>
    <xdr:to>
      <xdr:col>24</xdr:col>
      <xdr:colOff>94075</xdr:colOff>
      <xdr:row>26</xdr:row>
      <xdr:rowOff>117591</xdr:rowOff>
    </xdr:to>
    <mc:AlternateContent xmlns:mc="http://schemas.openxmlformats.org/markup-compatibility/2006">
      <mc:Choice xmlns:a14="http://schemas.microsoft.com/office/drawing/2010/main" Requires="a14">
        <xdr:graphicFrame macro="">
          <xdr:nvGraphicFramePr>
            <xdr:cNvPr id="10" name="                  Score base_ 1">
              <a:extLst>
                <a:ext uri="{FF2B5EF4-FFF2-40B4-BE49-F238E27FC236}">
                  <a16:creationId xmlns:a16="http://schemas.microsoft.com/office/drawing/2014/main" id="{BEC81116-9144-7892-DB88-8C86FBD5445A}"/>
                </a:ext>
              </a:extLst>
            </xdr:cNvPr>
            <xdr:cNvGraphicFramePr/>
          </xdr:nvGraphicFramePr>
          <xdr:xfrm>
            <a:off x="0" y="0"/>
            <a:ext cx="0" cy="0"/>
          </xdr:xfrm>
          <a:graphic>
            <a:graphicData uri="http://schemas.microsoft.com/office/drawing/2010/slicer">
              <sle:slicer xmlns:sle="http://schemas.microsoft.com/office/drawing/2010/slicer" name="                  Score base_ 1"/>
            </a:graphicData>
          </a:graphic>
        </xdr:graphicFrame>
      </mc:Choice>
      <mc:Fallback>
        <xdr:sp macro="" textlink="">
          <xdr:nvSpPr>
            <xdr:cNvPr id="0" name=""/>
            <xdr:cNvSpPr>
              <a:spLocks noTextEdit="1"/>
            </xdr:cNvSpPr>
          </xdr:nvSpPr>
          <xdr:spPr>
            <a:xfrm>
              <a:off x="16982722" y="4184984"/>
              <a:ext cx="2150213" cy="1034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4050927" backgroundQuery="1" createdVersion="8" refreshedVersion="8" minRefreshableVersion="3" recordCount="0" supportSubquery="1" supportAdvancedDrill="1" xr:uid="{2D3CC76B-3D9B-4929-A800-9F718AB06D6E}">
  <cacheSource type="external" connectionId="3"/>
  <cacheFields count="3">
    <cacheField name="[Household_Energy3].[Month].[Month]" caption="Month" numFmtId="0" hierarchy="6" level="1">
      <sharedItems count="12">
        <s v="Apr"/>
        <s v="Aug"/>
        <s v="Dec"/>
        <s v="Feb"/>
        <s v="Jan"/>
        <s v="Jul"/>
        <s v="Jun"/>
        <s v="Mar"/>
        <s v="May"/>
        <s v="Nov"/>
        <s v="Oct"/>
        <s v="Sep"/>
      </sharedItems>
    </cacheField>
    <cacheField name="[Measures].[Sum of sum_energy]" caption="Sum of sum_energy" numFmtId="0" hierarchy="16" level="32767"/>
    <cacheField name="[Measures].[Sum of Percapita_Energy]" caption="Sum of Percapita_Energy" numFmtId="0" hierarchy="17" level="32767"/>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2" memberValueDatatype="130" unbalanced="0"/>
    <cacheHierarchy uniqueName="[Household_Energy3].[Family_Size]" caption="Family_Size" attribute="1" defaultMemberUniqueName="[Household_Energy3].[Family_Size].[All]" allUniqueName="[Household_Energy3].[Family_Size].[All]" dimensionUniqueName="[Household_Energy3]" displayFolder="" count="2"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2"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2" memberValueDatatype="20" unbalanced="0"/>
    <cacheHierarchy uniqueName="[Household_Energy3].[Gas_Usage]" caption="Gas_Usage" attribute="1" defaultMemberUniqueName="[Household_Energy3].[Gas_Usage].[All]" allUniqueName="[Household_Energy3].[Gas_Usage].[All]" dimensionUniqueName="[Household_Energy3]" displayFolder="" count="2"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2"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0"/>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2"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2" memberValueDatatype="5" unbalanced="0"/>
    <cacheHierarchy uniqueName="[Household_Energy3].[sum_energy]" caption="sum_energy" attribute="1" defaultMemberUniqueName="[Household_Energy3].[sum_energy].[All]" allUniqueName="[Household_Energy3].[sum_energy].[All]" dimensionUniqueName="[Household_Energy3]" displayFolder="" count="2"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2"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2"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2"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4745374" backgroundQuery="1" createdVersion="8" refreshedVersion="8" minRefreshableVersion="3" recordCount="0" supportSubquery="1" supportAdvancedDrill="1" xr:uid="{F25891EF-4790-48B1-87DF-C50FD6AC5C56}">
  <cacheSource type="external" connectionId="3"/>
  <cacheFields count="3">
    <cacheField name="[Household_Energy3].[Month].[Month]" caption="Month" numFmtId="0" hierarchy="6" level="1">
      <sharedItems count="12">
        <s v="Apr"/>
        <s v="Aug"/>
        <s v="Dec"/>
        <s v="Feb"/>
        <s v="Jan"/>
        <s v="Jul"/>
        <s v="Jun"/>
        <s v="Mar"/>
        <s v="May"/>
        <s v="Nov"/>
        <s v="Oct"/>
        <s v="Sep"/>
      </sharedItems>
    </cacheField>
    <cacheField name="[Measures].[Sum of Gas_Usage]" caption="Sum of Gas_Usage" numFmtId="0" hierarchy="21" level="32767"/>
    <cacheField name="[Measures].[Sum of Electricity_Usage (kWh)]" caption="Sum of Electricity_Usage (kWh)" numFmtId="0" hierarchy="22" level="32767"/>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0" memberValueDatatype="130" unbalanced="0"/>
    <cacheHierarchy uniqueName="[Household_Energy3].[Family_Size]" caption="Family_Size" attribute="1" defaultMemberUniqueName="[Household_Energy3].[Family_Size].[All]" allUniqueName="[Household_Energy3].[Family_Size].[All]" dimensionUniqueName="[Household_Energy3]" displayFolder="" count="0"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0"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0" memberValueDatatype="20" unbalanced="0"/>
    <cacheHierarchy uniqueName="[Household_Energy3].[Gas_Usage]" caption="Gas_Usage" attribute="1" defaultMemberUniqueName="[Household_Energy3].[Gas_Usage].[All]" allUniqueName="[Household_Energy3].[Gas_Usage].[All]" dimensionUniqueName="[Household_Energy3]" displayFolder="" count="0"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0"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0"/>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0"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0" memberValueDatatype="5" unbalanced="0"/>
    <cacheHierarchy uniqueName="[Household_Energy3].[sum_energy]" caption="sum_energy" attribute="1" defaultMemberUniqueName="[Household_Energy3].[sum_energy].[All]" allUniqueName="[Household_Energy3].[sum_energy].[All]" dimensionUniqueName="[Household_Energy3]" displayFolder="" count="0"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0"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0"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0"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hidden="1">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5208336" backgroundQuery="1" createdVersion="8" refreshedVersion="8" minRefreshableVersion="3" recordCount="0" supportSubquery="1" supportAdvancedDrill="1" xr:uid="{E3F5956E-CC3F-402B-8A93-1F3D07F547C8}">
  <cacheSource type="external" connectionId="3"/>
  <cacheFields count="3">
    <cacheField name="[Household_Energy3].[Score base_].[Score base_]" caption="Score base_" numFmtId="0" hierarchy="13"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Household_Energy3].[Score base_].&amp;[0]"/>
            <x15:cachedUniqueName index="1" name="[Household_Energy3].[Score base_].&amp;[1]"/>
            <x15:cachedUniqueName index="2" name="[Household_Energy3].[Score base_].&amp;[2]"/>
            <x15:cachedUniqueName index="3" name="[Household_Energy3].[Score base_].&amp;[3]"/>
          </x15:cachedUniqueNames>
        </ext>
      </extLst>
    </cacheField>
    <cacheField name="[Measures].[Sum of sum_energy]" caption="Sum of sum_energy" numFmtId="0" hierarchy="16" level="32767"/>
    <cacheField name="[Household_Energy3].[Month].[Month]" caption="Month" numFmtId="0" hierarchy="6" level="1">
      <sharedItems containsSemiMixedTypes="0" containsNonDate="0" containsString="0"/>
    </cacheField>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0" memberValueDatatype="130" unbalanced="0"/>
    <cacheHierarchy uniqueName="[Household_Energy3].[Family_Size]" caption="Family_Size" attribute="1" defaultMemberUniqueName="[Household_Energy3].[Family_Size].[All]" allUniqueName="[Household_Energy3].[Family_Size].[All]" dimensionUniqueName="[Household_Energy3]" displayFolder="" count="0"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0"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0" memberValueDatatype="20" unbalanced="0"/>
    <cacheHierarchy uniqueName="[Household_Energy3].[Gas_Usage]" caption="Gas_Usage" attribute="1" defaultMemberUniqueName="[Household_Energy3].[Gas_Usage].[All]" allUniqueName="[Household_Energy3].[Gas_Usage].[All]" dimensionUniqueName="[Household_Energy3]" displayFolder="" count="0"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0"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2"/>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0"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0" memberValueDatatype="5" unbalanced="0"/>
    <cacheHierarchy uniqueName="[Household_Energy3].[sum_energy]" caption="sum_energy" attribute="1" defaultMemberUniqueName="[Household_Energy3].[sum_energy].[All]" allUniqueName="[Household_Energy3].[sum_energy].[All]" dimensionUniqueName="[Household_Energy3]" displayFolder="" count="0"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0"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0"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0"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fieldsUsage count="2">
        <fieldUsage x="-1"/>
        <fieldUsage x="0"/>
      </fieldsUsage>
    </cacheHierarchy>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5787036" backgroundQuery="1" createdVersion="8" refreshedVersion="8" minRefreshableVersion="3" recordCount="0" supportSubquery="1" supportAdvancedDrill="1" xr:uid="{52D3BAD3-BC8F-4527-B162-089DF3539E86}">
  <cacheSource type="external" connectionId="3"/>
  <cacheFields count="3">
    <cacheField name="[Household_Energy3].[Large Family - High Usage].[Large Family - High Usage]" caption="Large Family - High Usage" numFmtId="0" hierarchy="10" level="1">
      <sharedItems count="2">
        <s v="Large Family - High Usage"/>
        <s v="Normal"/>
      </sharedItems>
    </cacheField>
    <cacheField name="[Measures].[Sum of sum_energy]" caption="Sum of sum_energy" numFmtId="0" hierarchy="16" level="32767"/>
    <cacheField name="[Household_Energy3].[Month].[Month]" caption="Month" numFmtId="0" hierarchy="6" level="1">
      <sharedItems containsSemiMixedTypes="0" containsNonDate="0" containsString="0"/>
    </cacheField>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0" memberValueDatatype="130" unbalanced="0"/>
    <cacheHierarchy uniqueName="[Household_Energy3].[Family_Size]" caption="Family_Size" attribute="1" defaultMemberUniqueName="[Household_Energy3].[Family_Size].[All]" allUniqueName="[Household_Energy3].[Family_Size].[All]" dimensionUniqueName="[Household_Energy3]" displayFolder="" count="0"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0"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0" memberValueDatatype="20" unbalanced="0"/>
    <cacheHierarchy uniqueName="[Household_Energy3].[Gas_Usage]" caption="Gas_Usage" attribute="1" defaultMemberUniqueName="[Household_Energy3].[Gas_Usage].[All]" allUniqueName="[Household_Energy3].[Gas_Usage].[All]" dimensionUniqueName="[Household_Energy3]" displayFolder="" count="0"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0"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2"/>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0"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0" memberValueDatatype="5" unbalanced="0"/>
    <cacheHierarchy uniqueName="[Household_Energy3].[sum_energy]" caption="sum_energy" attribute="1" defaultMemberUniqueName="[Household_Energy3].[sum_energy].[All]" allUniqueName="[Household_Energy3].[sum_energy].[All]" dimensionUniqueName="[Household_Energy3]" displayFolder="" count="0"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2" memberValueDatatype="130" unbalanced="0">
      <fieldsUsage count="2">
        <fieldUsage x="-1"/>
        <fieldUsage x="0"/>
      </fieldsUsage>
    </cacheHierarchy>
    <cacheHierarchy uniqueName="[Household_Energy3].[High Appliance Usage]" caption="High Appliance Usage" attribute="1" defaultMemberUniqueName="[Household_Energy3].[High Appliance Usage].[All]" allUniqueName="[Household_Energy3].[High Appliance Usage].[All]" dimensionUniqueName="[Household_Energy3]" displayFolder="" count="0"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0"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6365744" backgroundQuery="1" createdVersion="8" refreshedVersion="8" minRefreshableVersion="3" recordCount="0" supportSubquery="1" supportAdvancedDrill="1" xr:uid="{8C6CB4FA-B45B-4037-B4CB-CCBFAE3B3E8C}">
  <cacheSource type="external" connectionId="3"/>
  <cacheFields count="3">
    <cacheField name="[Measures].[Sum of sum_energy]" caption="Sum of sum_energy" numFmtId="0" hierarchy="16" level="32767"/>
    <cacheField name="[Household_Energy3].[High Appliance Usage].[High Appliance Usage]" caption="High Appliance Usage" numFmtId="0" hierarchy="11" level="1">
      <sharedItems count="2">
        <s v="High Appliance Usage"/>
        <s v="Normal"/>
      </sharedItems>
    </cacheField>
    <cacheField name="[Household_Energy3].[Month].[Month]" caption="Month" numFmtId="0" hierarchy="6" level="1">
      <sharedItems containsSemiMixedTypes="0" containsNonDate="0" containsString="0"/>
    </cacheField>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0" memberValueDatatype="130" unbalanced="0"/>
    <cacheHierarchy uniqueName="[Household_Energy3].[Family_Size]" caption="Family_Size" attribute="1" defaultMemberUniqueName="[Household_Energy3].[Family_Size].[All]" allUniqueName="[Household_Energy3].[Family_Size].[All]" dimensionUniqueName="[Household_Energy3]" displayFolder="" count="0"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0"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0" memberValueDatatype="20" unbalanced="0"/>
    <cacheHierarchy uniqueName="[Household_Energy3].[Gas_Usage]" caption="Gas_Usage" attribute="1" defaultMemberUniqueName="[Household_Energy3].[Gas_Usage].[All]" allUniqueName="[Household_Energy3].[Gas_Usage].[All]" dimensionUniqueName="[Household_Energy3]" displayFolder="" count="0"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0"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2"/>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0"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0" memberValueDatatype="5" unbalanced="0"/>
    <cacheHierarchy uniqueName="[Household_Energy3].[sum_energy]" caption="sum_energy" attribute="1" defaultMemberUniqueName="[Household_Energy3].[sum_energy].[All]" allUniqueName="[Household_Energy3].[sum_energy].[All]" dimensionUniqueName="[Household_Energy3]" displayFolder="" count="0"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0"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2" memberValueDatatype="130" unbalanced="0">
      <fieldsUsage count="2">
        <fieldUsage x="-1"/>
        <fieldUsage x="1"/>
      </fieldsUsage>
    </cacheHierarchy>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0"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6944445" backgroundQuery="1" createdVersion="8" refreshedVersion="8" minRefreshableVersion="3" recordCount="0" supportSubquery="1" supportAdvancedDrill="1" xr:uid="{2485694B-E25E-48F7-8D15-579A32F69FB7}">
  <cacheSource type="external" connectionId="3"/>
  <cacheFields count="3">
    <cacheField name="[Measures].[Sum of sum_energy]" caption="Sum of sum_energy" numFmtId="0" hierarchy="16" level="32767"/>
    <cacheField name="[Household_Energy3].[High Income - High Usage].[High Income - High Usage]" caption="High Income - High Usage" numFmtId="0" hierarchy="12" level="1">
      <sharedItems count="2">
        <s v="High Income - High Usage"/>
        <s v="Normal"/>
      </sharedItems>
    </cacheField>
    <cacheField name="[Household_Energy3].[Month].[Month]" caption="Month" numFmtId="0" hierarchy="6" level="1">
      <sharedItems containsSemiMixedTypes="0" containsNonDate="0" containsString="0"/>
    </cacheField>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0" memberValueDatatype="130" unbalanced="0"/>
    <cacheHierarchy uniqueName="[Household_Energy3].[Family_Size]" caption="Family_Size" attribute="1" defaultMemberUniqueName="[Household_Energy3].[Family_Size].[All]" allUniqueName="[Household_Energy3].[Family_Size].[All]" dimensionUniqueName="[Household_Energy3]" displayFolder="" count="0"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0"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0" memberValueDatatype="20" unbalanced="0"/>
    <cacheHierarchy uniqueName="[Household_Energy3].[Gas_Usage]" caption="Gas_Usage" attribute="1" defaultMemberUniqueName="[Household_Energy3].[Gas_Usage].[All]" allUniqueName="[Household_Energy3].[Gas_Usage].[All]" dimensionUniqueName="[Household_Energy3]" displayFolder="" count="0"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0"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2"/>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0"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0" memberValueDatatype="5" unbalanced="0"/>
    <cacheHierarchy uniqueName="[Household_Energy3].[sum_energy]" caption="sum_energy" attribute="1" defaultMemberUniqueName="[Household_Energy3].[sum_energy].[All]" allUniqueName="[Household_Energy3].[sum_energy].[All]" dimensionUniqueName="[Household_Energy3]" displayFolder="" count="0"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0"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0"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2" memberValueDatatype="130" unbalanced="0">
      <fieldsUsage count="2">
        <fieldUsage x="-1"/>
        <fieldUsage x="1"/>
      </fieldsUsage>
    </cacheHierarchy>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957607638891" backgroundQuery="1" createdVersion="8" refreshedVersion="8" minRefreshableVersion="3" recordCount="0" supportSubquery="1" supportAdvancedDrill="1" xr:uid="{D2B6633F-B657-4150-A2B2-E23BBACCB0F9}">
  <cacheSource type="external" connectionId="3"/>
  <cacheFields count="4">
    <cacheField name="[Measures].[Sum of sum_energy]" caption="Sum of sum_energy" numFmtId="0" hierarchy="16" level="32767"/>
    <cacheField name="[Household_Energy3].[Household_ID].[Household_ID]" caption="Household_ID" numFmtId="0" level="1">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Measures].[Sum of Family_Size]" caption="Sum of Family_Size" numFmtId="0" hierarchy="20" level="32767"/>
    <cacheField name="[Household_Energy3].[Month].[Month]" caption="Month" numFmtId="0" hierarchy="6" level="1">
      <sharedItems containsSemiMixedTypes="0" containsNonDate="0" containsString="0"/>
    </cacheField>
  </cacheFields>
  <cacheHierarchies count="23">
    <cacheHierarchy uniqueName="[Household_Energy3].[Household_ID]" caption="Household_ID" attribute="1" defaultMemberUniqueName="[Household_Energy3].[Household_ID].[All]" allUniqueName="[Household_Energy3].[Household_ID].[All]" dimensionUniqueName="[Household_Energy3]" displayFolder="" count="2" memberValueDatatype="130" unbalanced="0">
      <fieldsUsage count="2">
        <fieldUsage x="-1"/>
        <fieldUsage x="1"/>
      </fieldsUsage>
    </cacheHierarchy>
    <cacheHierarchy uniqueName="[Household_Energy3].[Family_Size]" caption="Family_Size" attribute="1" defaultMemberUniqueName="[Household_Energy3].[Family_Size].[All]" allUniqueName="[Household_Energy3].[Family_Size].[All]" dimensionUniqueName="[Household_Energy3]" displayFolder="" count="0"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0"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0" memberValueDatatype="20" unbalanced="0"/>
    <cacheHierarchy uniqueName="[Household_Energy3].[Gas_Usage]" caption="Gas_Usage" attribute="1" defaultMemberUniqueName="[Household_Energy3].[Gas_Usage].[All]" allUniqueName="[Household_Energy3].[Gas_Usage].[All]" dimensionUniqueName="[Household_Energy3]" displayFolder="" count="0"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0"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fieldsUsage count="2">
        <fieldUsage x="-1"/>
        <fieldUsage x="3"/>
      </fieldsUsage>
    </cacheHierarchy>
    <cacheHierarchy uniqueName="[Household_Energy3].[Percapita_Energy]" caption="Percapita_Energy" attribute="1" defaultMemberUniqueName="[Household_Energy3].[Percapita_Energy].[All]" allUniqueName="[Household_Energy3].[Percapita_Energy].[All]" dimensionUniqueName="[Household_Energy3]" displayFolder="" count="0"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0" memberValueDatatype="5" unbalanced="0"/>
    <cacheHierarchy uniqueName="[Household_Energy3].[sum_energy]" caption="sum_energy" attribute="1" defaultMemberUniqueName="[Household_Energy3].[sum_energy].[All]" allUniqueName="[Household_Energy3].[sum_energy].[All]" dimensionUniqueName="[Household_Energy3]" displayFolder="" count="0"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0"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0"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0"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aka raviteja" refreshedDate="45917.863403009258" backgroundQuery="1" createdVersion="3" refreshedVersion="8" minRefreshableVersion="3" recordCount="0" supportSubquery="1" supportAdvancedDrill="1" xr:uid="{8C9DDCE1-A9E1-43F1-9E47-3BE5CD8C0DB7}">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Household_Energy3].[Household_ID]" caption="Household_ID" attribute="1" defaultMemberUniqueName="[Household_Energy3].[Household_ID].[All]" allUniqueName="[Household_Energy3].[Household_ID].[All]" dimensionUniqueName="[Household_Energy3]" displayFolder="" count="2" memberValueDatatype="130" unbalanced="0"/>
    <cacheHierarchy uniqueName="[Household_Energy3].[Family_Size]" caption="Family_Size" attribute="1" defaultMemberUniqueName="[Household_Energy3].[Family_Size].[All]" allUniqueName="[Household_Energy3].[Family_Size].[All]" dimensionUniqueName="[Household_Energy3]" displayFolder="" count="2" memberValueDatatype="20" unbalanced="0"/>
    <cacheHierarchy uniqueName="[Household_Energy3].[Monthly_Income]" caption="Monthly_Income" attribute="1" defaultMemberUniqueName="[Household_Energy3].[Monthly_Income].[All]" allUniqueName="[Household_Energy3].[Monthly_Income].[All]" dimensionUniqueName="[Household_Energy3]" displayFolder="" count="2" memberValueDatatype="20" unbalanced="0"/>
    <cacheHierarchy uniqueName="[Household_Energy3].[Electricity_Usage (kWh)]" caption="Electricity_Usage (kWh)" attribute="1" defaultMemberUniqueName="[Household_Energy3].[Electricity_Usage (kWh)].[All]" allUniqueName="[Household_Energy3].[Electricity_Usage (kWh)].[All]" dimensionUniqueName="[Household_Energy3]" displayFolder="" count="2" memberValueDatatype="20" unbalanced="0"/>
    <cacheHierarchy uniqueName="[Household_Energy3].[Gas_Usage]" caption="Gas_Usage" attribute="1" defaultMemberUniqueName="[Household_Energy3].[Gas_Usage].[All]" allUniqueName="[Household_Energy3].[Gas_Usage].[All]" dimensionUniqueName="[Household_Energy3]" displayFolder="" count="2" memberValueDatatype="20" unbalanced="0"/>
    <cacheHierarchy uniqueName="[Household_Energy3].[Appliances_Count]" caption="Appliances_Count" attribute="1" defaultMemberUniqueName="[Household_Energy3].[Appliances_Count].[All]" allUniqueName="[Household_Energy3].[Appliances_Count].[All]" dimensionUniqueName="[Household_Energy3]" displayFolder="" count="2" memberValueDatatype="20" unbalanced="0"/>
    <cacheHierarchy uniqueName="[Household_Energy3].[Month]" caption="Month" attribute="1" defaultMemberUniqueName="[Household_Energy3].[Month].[All]" allUniqueName="[Household_Energy3].[Month].[All]" dimensionUniqueName="[Household_Energy3]" displayFolder="" count="2" memberValueDatatype="130" unbalanced="0"/>
    <cacheHierarchy uniqueName="[Household_Energy3].[Percapita_Energy]" caption="Percapita_Energy" attribute="1" defaultMemberUniqueName="[Household_Energy3].[Percapita_Energy].[All]" allUniqueName="[Household_Energy3].[Percapita_Energy].[All]" dimensionUniqueName="[Household_Energy3]" displayFolder="" count="2" memberValueDatatype="5" unbalanced="0"/>
    <cacheHierarchy uniqueName="[Household_Energy3].[avrg_appliance]" caption="avrg_appliance" attribute="1" defaultMemberUniqueName="[Household_Energy3].[avrg_appliance].[All]" allUniqueName="[Household_Energy3].[avrg_appliance].[All]" dimensionUniqueName="[Household_Energy3]" displayFolder="" count="2" memberValueDatatype="5" unbalanced="0"/>
    <cacheHierarchy uniqueName="[Household_Energy3].[sum_energy]" caption="sum_energy" attribute="1" defaultMemberUniqueName="[Household_Energy3].[sum_energy].[All]" allUniqueName="[Household_Energy3].[sum_energy].[All]" dimensionUniqueName="[Household_Energy3]" displayFolder="" count="2" memberValueDatatype="20" unbalanced="0"/>
    <cacheHierarchy uniqueName="[Household_Energy3].[Large Family - High Usage]" caption="Large Family - High Usage" attribute="1" defaultMemberUniqueName="[Household_Energy3].[Large Family - High Usage].[All]" allUniqueName="[Household_Energy3].[Large Family - High Usage].[All]" dimensionUniqueName="[Household_Energy3]" displayFolder="" count="2" memberValueDatatype="130" unbalanced="0"/>
    <cacheHierarchy uniqueName="[Household_Energy3].[High Appliance Usage]" caption="High Appliance Usage" attribute="1" defaultMemberUniqueName="[Household_Energy3].[High Appliance Usage].[All]" allUniqueName="[Household_Energy3].[High Appliance Usage].[All]" dimensionUniqueName="[Household_Energy3]" displayFolder="" count="2" memberValueDatatype="130" unbalanced="0"/>
    <cacheHierarchy uniqueName="[Household_Energy3].[High Income - High Usage]" caption="High Income - High Usage" attribute="1" defaultMemberUniqueName="[Household_Energy3].[High Income - High Usage].[All]" allUniqueName="[Household_Energy3].[High Income - High Usage].[All]" dimensionUniqueName="[Household_Energy3]" displayFolder="" count="2" memberValueDatatype="130" unbalanced="0"/>
    <cacheHierarchy uniqueName="[Household_Energy3].[Score base_]" caption="Score base_" attribute="1" defaultMemberUniqueName="[Household_Energy3].[Score base_].[All]" allUniqueName="[Household_Energy3].[Score base_].[All]" dimensionUniqueName="[Household_Energy3]"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Household_Energy3]" caption="__XL_Count Household_Energy3" measure="1" displayFolder="" measureGroup="Household_Energy3" count="0" hidden="1"/>
    <cacheHierarchy uniqueName="[Measures].[__No measures defined]" caption="__No measures defined" measure="1" displayFolder="" count="0" hidden="1"/>
    <cacheHierarchy uniqueName="[Measures].[Sum of sum_energy]" caption="Sum of sum_energy" measure="1" displayFolder="" measureGroup="Household_Energy3" count="0" hidden="1">
      <extLst>
        <ext xmlns:x15="http://schemas.microsoft.com/office/spreadsheetml/2010/11/main" uri="{B97F6D7D-B522-45F9-BDA1-12C45D357490}">
          <x15:cacheHierarchy aggregatedColumn="9"/>
        </ext>
      </extLst>
    </cacheHierarchy>
    <cacheHierarchy uniqueName="[Measures].[Sum of Percapita_Energy]" caption="Sum of Percapita_Energy" measure="1" displayFolder="" measureGroup="Household_Energy3" count="0" hidden="1">
      <extLst>
        <ext xmlns:x15="http://schemas.microsoft.com/office/spreadsheetml/2010/11/main" uri="{B97F6D7D-B522-45F9-BDA1-12C45D357490}">
          <x15:cacheHierarchy aggregatedColumn="7"/>
        </ext>
      </extLst>
    </cacheHierarchy>
    <cacheHierarchy uniqueName="[Measures].[Sum of Appliances_Count]" caption="Sum of Appliances_Count" measure="1" displayFolder="" measureGroup="Household_Energy3" count="0" hidden="1">
      <extLst>
        <ext xmlns:x15="http://schemas.microsoft.com/office/spreadsheetml/2010/11/main" uri="{B97F6D7D-B522-45F9-BDA1-12C45D357490}">
          <x15:cacheHierarchy aggregatedColumn="5"/>
        </ext>
      </extLst>
    </cacheHierarchy>
    <cacheHierarchy uniqueName="[Measures].[Sum of Score base_]" caption="Sum of Score base_" measure="1" displayFolder="" measureGroup="Household_Energy3" count="0" hidden="1">
      <extLst>
        <ext xmlns:x15="http://schemas.microsoft.com/office/spreadsheetml/2010/11/main" uri="{B97F6D7D-B522-45F9-BDA1-12C45D357490}">
          <x15:cacheHierarchy aggregatedColumn="13"/>
        </ext>
      </extLst>
    </cacheHierarchy>
    <cacheHierarchy uniqueName="[Measures].[Sum of Family_Size]" caption="Sum of Family_Size" measure="1" displayFolder="" measureGroup="Household_Energy3" count="0" hidden="1">
      <extLst>
        <ext xmlns:x15="http://schemas.microsoft.com/office/spreadsheetml/2010/11/main" uri="{B97F6D7D-B522-45F9-BDA1-12C45D357490}">
          <x15:cacheHierarchy aggregatedColumn="1"/>
        </ext>
      </extLst>
    </cacheHierarchy>
    <cacheHierarchy uniqueName="[Measures].[Sum of Gas_Usage]" caption="Sum of Gas_Usage" measure="1" displayFolder="" measureGroup="Household_Energy3" count="0" hidden="1">
      <extLst>
        <ext xmlns:x15="http://schemas.microsoft.com/office/spreadsheetml/2010/11/main" uri="{B97F6D7D-B522-45F9-BDA1-12C45D357490}">
          <x15:cacheHierarchy aggregatedColumn="4"/>
        </ext>
      </extLst>
    </cacheHierarchy>
    <cacheHierarchy uniqueName="[Measures].[Sum of Electricity_Usage (kWh)]" caption="Sum of Electricity_Usage (kWh)" measure="1" displayFolder="" measureGroup="Household_Energy3" count="0" hidden="1">
      <extLst>
        <ext xmlns:x15="http://schemas.microsoft.com/office/spreadsheetml/2010/11/main" uri="{B97F6D7D-B522-45F9-BDA1-12C45D357490}">
          <x15:cacheHierarchy aggregatedColumn="3"/>
        </ext>
      </extLst>
    </cacheHierarchy>
  </cacheHierarchies>
  <kpis count="0"/>
  <dimensions count="2">
    <dimension name="Household_Energy3" uniqueName="[Household_Energy3]" caption="Household_Energy3"/>
    <dimension measure="1" name="Measures" uniqueName="[Measures]" caption="Measures"/>
  </dimensions>
  <measureGroups count="1">
    <measureGroup name="Household_Energy3" caption="Household_Energy3"/>
  </measureGroups>
  <maps count="1">
    <map measureGroup="0" dimension="0"/>
  </maps>
  <extLst>
    <ext xmlns:x14="http://schemas.microsoft.com/office/spreadsheetml/2009/9/main" uri="{725AE2AE-9491-48be-B2B4-4EB974FC3084}">
      <x14:pivotCacheDefinition slicerData="1" pivotCacheId="13002058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B74E-E2BF-4776-BF69-0A47E6297772}" name="PivotTable1" cacheId="4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G33" firstHeaderRow="0"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Gas_Usage" fld="1" baseField="0" baseItem="0"/>
    <dataField name="Sum of Electricity_Usage (kWh)" fld="2" baseField="0" baseItem="0"/>
  </dataField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C4611-826E-4EA6-A9CF-1AC40018D9F1}" name="PivotTable20" cacheId="4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O264" firstHeaderRow="0" firstDataRow="1" firstDataCol="1"/>
  <pivotFields count="4">
    <pivotField dataField="1" subtotalTop="0" showAll="0" defaultSubtotal="0"/>
    <pivotField axis="axisRow" allDrilled="1" subtotalTop="0" showAll="0" sortType="ascending" defaultSubtotal="0" defaultAttributeDrillState="1">
      <items count="2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s>
    </pivotField>
    <pivotField dataField="1" subtotalTop="0" showAll="0" defaultSubtotal="0"/>
    <pivotField allDrilled="1" subtotalTop="0" showAll="0" dataSourceSort="1" defaultSubtotal="0" defaultAttributeDrillState="1"/>
  </pivotFields>
  <rowFields count="1">
    <field x="1"/>
  </rowFields>
  <rowItems count="2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t="grand">
      <x/>
    </i>
  </rowItems>
  <colFields count="1">
    <field x="-2"/>
  </colFields>
  <colItems count="2">
    <i>
      <x/>
    </i>
    <i i="1">
      <x v="1"/>
    </i>
  </colItems>
  <dataFields count="2">
    <dataField name="Sum of sum_energy" fld="0" baseField="0" baseItem="0"/>
    <dataField name="Sum of Family_Size" fld="2" baseField="0" baseItem="0"/>
  </dataField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BDC1B-712F-408A-B868-1181D73119B2}" name="PivotTable15" cacheId="4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2">
  <location ref="E4:G17" firstHeaderRow="0"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um_energy" fld="1" baseField="0" baseItem="0"/>
    <dataField name="Sum of Percapita_Energy" fld="2" baseField="0" baseItem="0" numFmtId="2"/>
  </dataFields>
  <formats count="1">
    <format dxfId="33">
      <pivotArea outline="0" collapsedLevelsAreSubtotals="1" fieldPosition="0">
        <references count="1">
          <reference field="4294967294" count="1" selected="0">
            <x v="1"/>
          </reference>
        </references>
      </pivotArea>
    </format>
  </formats>
  <chartFormats count="2">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C14DB7-E13C-49B3-B72C-68C76D5391FA}" name="PivotTable19" cacheId="4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4:K2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um_energy" fld="0"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54A3DE-87B6-4020-8830-D2BED2559F9D}" name="PivotTable18" cacheId="4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18:K2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um_energy" fld="0" baseField="0"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89824D-3E45-497B-A695-D1EFB6D39B5F}" name="PivotTable17" cacheId="4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13:K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um_energy" fld="1" baseField="0" baseItem="0"/>
  </dataFields>
  <chartFormats count="6">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0" count="1" selected="0">
            <x v="0"/>
          </reference>
        </references>
      </pivotArea>
    </chartFormat>
    <chartFormat chart="17" format="6">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0DC202-9191-4AED-A7E5-7673B2A5C75E}" name="PivotTable16" cacheId="4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J4:K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um_energy" fld="1" baseField="0" baseItem="0"/>
  </dataFields>
  <chartFormats count="5">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0" count="1" selected="0">
            <x v="0"/>
          </reference>
        </references>
      </pivotArea>
    </chartFormat>
    <chartFormat chart="29" format="8">
      <pivotArea type="data" outline="0" fieldPosition="0">
        <references count="2">
          <reference field="4294967294" count="1" selected="0">
            <x v="0"/>
          </reference>
          <reference field="0" count="1" selected="0">
            <x v="1"/>
          </reference>
        </references>
      </pivotArea>
    </chartFormat>
    <chartFormat chart="29" format="9">
      <pivotArea type="data" outline="0" fieldPosition="0">
        <references count="2">
          <reference field="4294967294" count="1" selected="0">
            <x v="0"/>
          </reference>
          <reference field="0" count="1" selected="0">
            <x v="2"/>
          </reference>
        </references>
      </pivotArea>
    </chartFormat>
    <chartFormat chart="29" format="10">
      <pivotArea type="data" outline="0" fieldPosition="0">
        <references count="2">
          <reference field="4294967294" count="1" selected="0">
            <x v="0"/>
          </reference>
          <reference field="0"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Household_Energy3">
        <x15:activeTabTopLevelEntity name="[Household_Energy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21C9B68-C606-4AF2-85C4-3DFBA05B1DAC}" autoFormatId="16" applyNumberFormats="0" applyBorderFormats="0" applyFontFormats="0" applyPatternFormats="0" applyAlignmentFormats="0" applyWidthHeightFormats="0">
  <queryTableRefresh nextId="8">
    <queryTableFields count="7">
      <queryTableField id="1" name="Household_ID" tableColumnId="1"/>
      <queryTableField id="2" name="Family_Size" tableColumnId="2"/>
      <queryTableField id="3" name="Monthly_Income" tableColumnId="3"/>
      <queryTableField id="4" name="Electricity_Usage (kWh)" tableColumnId="4"/>
      <queryTableField id="5" name="Gas_Usage" tableColumnId="5"/>
      <queryTableField id="6" name="Appliances_Count" tableColumnId="6"/>
      <queryTableField id="7" name="Month"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A87CF75-4979-44F0-938F-B4F432F99039}" autoFormatId="16" applyNumberFormats="0" applyBorderFormats="0" applyFontFormats="0" applyPatternFormats="0" applyAlignmentFormats="0" applyWidthHeightFormats="0">
  <queryTableRefresh nextId="15" unboundColumnsRight="7">
    <queryTableFields count="14">
      <queryTableField id="1" name="Household_ID" tableColumnId="1"/>
      <queryTableField id="2" name="Family_Size" tableColumnId="2"/>
      <queryTableField id="3" name="Monthly_Income" tableColumnId="3"/>
      <queryTableField id="4" name="Electricity_Usage (kWh)" tableColumnId="4"/>
      <queryTableField id="5" name="Gas_Usage" tableColumnId="5"/>
      <queryTableField id="6" name="Appliances_Count" tableColumnId="6"/>
      <queryTableField id="7" name="Month"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DC38BDF-3243-4F5B-A663-888734D4BD78}" sourceName="[Household_Energy3].[Month]">
  <pivotTables>
    <pivotTable tabId="3" name="PivotTable15"/>
    <pivotTable tabId="3" name="PivotTable1"/>
    <pivotTable tabId="3" name="PivotTable16"/>
    <pivotTable tabId="3" name="PivotTable17"/>
    <pivotTable tabId="3" name="PivotTable18"/>
    <pivotTable tabId="3" name="PivotTable19"/>
    <pivotTable tabId="3" name="PivotTable20"/>
  </pivotTables>
  <data>
    <olap pivotCacheId="1300205894">
      <levels count="2">
        <level uniqueName="[Household_Energy3].[Month].[(All)]" sourceCaption="(All)" count="0"/>
        <level uniqueName="[Household_Energy3].[Month].[Month]" sourceCaption="Month" count="12" sortOrder="ascending">
          <ranges>
            <range startItem="0">
              <i n="[Household_Energy3].[Month].&amp;[Apr]" c="Apr"/>
              <i n="[Household_Energy3].[Month].&amp;[Aug]" c="Aug"/>
              <i n="[Household_Energy3].[Month].&amp;[Dec]" c="Dec"/>
              <i n="[Household_Energy3].[Month].&amp;[Feb]" c="Feb"/>
              <i n="[Household_Energy3].[Month].&amp;[Jan]" c="Jan"/>
              <i n="[Household_Energy3].[Month].&amp;[Jul]" c="Jul"/>
              <i n="[Household_Energy3].[Month].&amp;[Jun]" c="Jun"/>
              <i n="[Household_Energy3].[Month].&amp;[Mar]" c="Mar"/>
              <i n="[Household_Energy3].[Month].&amp;[May]" c="May"/>
              <i n="[Household_Energy3].[Month].&amp;[Nov]" c="Nov"/>
              <i n="[Household_Energy3].[Month].&amp;[Oct]" c="Oct"/>
              <i n="[Household_Energy3].[Month].&amp;[Sep]" c="Sep"/>
            </range>
          </ranges>
        </level>
      </levels>
      <selections count="1">
        <selection n="[Household_Energy3].[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base_1" xr10:uid="{D3B486CF-63CC-4814-B2B2-D34C1E9604A7}" sourceName="[Household_Energy3].[Score base_]">
  <pivotTables>
    <pivotTable tabId="3" name="PivotTable15"/>
    <pivotTable tabId="3" name="PivotTable1"/>
    <pivotTable tabId="3" name="PivotTable16"/>
    <pivotTable tabId="3" name="PivotTable17"/>
    <pivotTable tabId="3" name="PivotTable18"/>
    <pivotTable tabId="3" name="PivotTable19"/>
    <pivotTable tabId="3" name="PivotTable20"/>
  </pivotTables>
  <data>
    <olap pivotCacheId="1300205894">
      <levels count="2">
        <level uniqueName="[Household_Energy3].[Score base_].[(All)]" sourceCaption="(All)" count="0"/>
        <level uniqueName="[Household_Energy3].[Score base_].[Score base_]" sourceCaption="Score base_" count="4">
          <ranges>
            <range startItem="0">
              <i n="[Household_Energy3].[Score base_].&amp;[0]" c="0"/>
              <i n="[Household_Energy3].[Score base_].&amp;[1]" c="1"/>
              <i n="[Household_Energy3].[Score base_].&amp;[2]" c="2"/>
              <i n="[Household_Energy3].[Score base_].&amp;[3]" c="3"/>
            </range>
          </ranges>
        </level>
      </levels>
      <selections count="1">
        <selection n="[Household_Energy3].[Score base_].[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2A94845-1C6E-4783-98AB-70E95DB99174}" cache="Slicer_Month" caption="Month" columnCount="4" level="1" style="SlicerStyleDark6" rowHeight="241300"/>
  <slicer name="                  Score base_ 1" xr10:uid="{91743460-038A-4596-906B-C0F425578251}" cache="Slicer_Score_base_1" caption="Score base_" columnCount="2" level="1" style="SlicerStyleDark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3AC0FF-2676-4B87-B3ED-7D14377A3E69}" name="Table3" displayName="Table3" ref="R1:V251" totalsRowShown="0">
  <autoFilter ref="R1:V251" xr:uid="{7F3AC0FF-2676-4B87-B3ED-7D14377A3E69}"/>
  <sortState xmlns:xlrd2="http://schemas.microsoft.com/office/spreadsheetml/2017/richdata2" ref="R2:V251">
    <sortCondition descending="1" ref="V1:V251"/>
  </sortState>
  <tableColumns count="5">
    <tableColumn id="1" xr3:uid="{5B8BFD69-F892-45D1-9F4A-4B8065FEF40F}" name="Household_ID"/>
    <tableColumn id="2" xr3:uid="{5B1F39FB-5C0D-4C45-BB88-C49E2B56EABF}" name="Electricity_Usage (kWh)"/>
    <tableColumn id="3" xr3:uid="{EA6D4651-900C-4A38-B6BF-A3701DC3E6A9}" name="Gas_Usage"/>
    <tableColumn id="4" xr3:uid="{8AAA2771-64E6-40AF-B809-2F7F2FC35007}" name="Appliances_Count"/>
    <tableColumn id="5" xr3:uid="{074D083A-608D-41B8-AA72-83E729C0D0AD}" name="sum_of_electricity" dataDxfId="31">
      <calculatedColumnFormula>Table3[[#This Row],[Electricity_Usage (kWh)]]+Table3[[#This Row],[Gas_Usage]]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3642E-72FB-4BB3-8F66-3D4A87D92517}" name="Household_Energy" displayName="Household_Energy" ref="A1:G251" tableType="queryTable" totalsRowShown="0">
  <autoFilter ref="A1:G251" xr:uid="{07E3642E-72FB-4BB3-8F66-3D4A87D92517}"/>
  <tableColumns count="7">
    <tableColumn id="1" xr3:uid="{1A43E383-0AE5-4920-9320-A950E7408EB1}" uniqueName="1" name="Household_ID" queryTableFieldId="1" dataDxfId="50"/>
    <tableColumn id="2" xr3:uid="{14DD6424-9AFF-4566-A7EF-DDC7C7B80E65}" uniqueName="2" name="Family_Size" queryTableFieldId="2"/>
    <tableColumn id="3" xr3:uid="{52075913-BB93-416C-93AE-BDB5ED641BDC}" uniqueName="3" name="Monthly_Income" queryTableFieldId="3"/>
    <tableColumn id="4" xr3:uid="{14F12B3B-ECEE-4D32-93E6-93E8107FD484}" uniqueName="4" name="Electricity_Usage (kWh)" queryTableFieldId="4"/>
    <tableColumn id="5" xr3:uid="{0D131248-E120-4BA3-84B5-2FAFC8D6B3FA}" uniqueName="5" name="Gas_Usage" queryTableFieldId="5"/>
    <tableColumn id="6" xr3:uid="{D06B5C1D-ECF9-41D3-8FE5-643D938F5966}" uniqueName="6" name="Appliances_Count" queryTableFieldId="6"/>
    <tableColumn id="7" xr3:uid="{08FBCC19-6D3D-4DEF-8D1E-B0727988FDAD}" uniqueName="7" name="Month" queryTableFieldId="7"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2C9DF-C3A9-4B3B-929F-EEC225DD4C1C}" name="Household_Energy3" displayName="Household_Energy3" ref="A1:N251" tableType="queryTable" totalsRowShown="0" headerRowDxfId="48" dataDxfId="47">
  <autoFilter ref="A1:N251" xr:uid="{AB82C9DF-C3A9-4B3B-929F-EEC225DD4C1C}"/>
  <sortState xmlns:xlrd2="http://schemas.microsoft.com/office/spreadsheetml/2017/richdata2" ref="A2:N251">
    <sortCondition ref="A1:A251"/>
  </sortState>
  <tableColumns count="14">
    <tableColumn id="1" xr3:uid="{3E33EBDB-34E3-4346-89E1-91261DEC2389}" uniqueName="1" name="Household_ID" queryTableFieldId="1" dataDxfId="46"/>
    <tableColumn id="2" xr3:uid="{14F1DE67-C3C8-4492-B008-F60D66969F23}" uniqueName="2" name="Family_Size" queryTableFieldId="2" dataDxfId="45"/>
    <tableColumn id="3" xr3:uid="{40676A74-D3E5-4063-81C9-D548E4F4A3D6}" uniqueName="3" name="Monthly_Income" queryTableFieldId="3" dataDxfId="44"/>
    <tableColumn id="4" xr3:uid="{C8A32515-37AE-4164-B18D-B3BC20281374}" uniqueName="4" name="Electricity_Usage (kWh)" queryTableFieldId="4" dataDxfId="43"/>
    <tableColumn id="5" xr3:uid="{9636E98C-5355-43F5-B76D-3D322F605A28}" uniqueName="5" name="Gas_Usage" queryTableFieldId="5" dataDxfId="42"/>
    <tableColumn id="6" xr3:uid="{D9A384B8-A973-4EF9-B48D-9EF0E84AD960}" uniqueName="6" name="Appliances_Count" queryTableFieldId="6" dataDxfId="41"/>
    <tableColumn id="7" xr3:uid="{A20C51E6-9DC3-418D-89C6-64EBD1EE69B2}" uniqueName="7" name="Month" queryTableFieldId="7" dataDxfId="40"/>
    <tableColumn id="8" xr3:uid="{5538500A-2E6C-4B6A-83AA-26D1034FF551}" uniqueName="8" name="Percapita_Energy" queryTableFieldId="8" dataDxfId="39">
      <calculatedColumnFormula>Household_Energy3[[#This Row],[Electricity_Usage (kWh)]]+Household_Energy3[[#This Row],[Gas_Usage]]/Household_Energy3[[#This Row],[Family_Size]]</calculatedColumnFormula>
    </tableColumn>
    <tableColumn id="9" xr3:uid="{4D2E667F-1A36-4212-85D9-3B257E83CBB3}" uniqueName="9" name="avrg_appliance " queryTableFieldId="9" dataDxfId="34">
      <calculatedColumnFormula>Household_Energy3[[#This Row],[Electricity_Usage (kWh)]]+Household_Energy3[[#This Row],[Gas_Usage]]/Household_Energy3[[#This Row],[Appliances_Count]]</calculatedColumnFormula>
    </tableColumn>
    <tableColumn id="10" xr3:uid="{4C884AEA-1C72-4A17-8C3C-A342E03E3CE4}" uniqueName="10" name="sum_energy" queryTableFieldId="10" dataDxfId="38">
      <calculatedColumnFormula>Household_Energy3[[#This Row],[Electricity_Usage (kWh)]]+Household_Energy3[[#This Row],[Gas_Usage]]</calculatedColumnFormula>
    </tableColumn>
    <tableColumn id="11" xr3:uid="{56C2401C-2F9C-477C-AA56-33310FBA5E04}" uniqueName="11" name="Large Family - High Usage" queryTableFieldId="11" dataDxfId="32">
      <calculatedColumnFormula>IF(AND(B3&gt;=6, H3&gt;=AVERAGE($H$2:$H$100)), "Large Family - High Usage", "Normal")</calculatedColumnFormula>
    </tableColumn>
    <tableColumn id="12" xr3:uid="{3C0FEF50-7901-4129-AA70-1D12932A3D1A}" uniqueName="12" name="High Appliance Usage" queryTableFieldId="12" dataDxfId="37">
      <calculatedColumnFormula>IF(AND(F2&gt;=10, H2&gt;=AVERAGE($H$2:$H$100)), "High Appliance Usage", "Normal")</calculatedColumnFormula>
    </tableColumn>
    <tableColumn id="13" xr3:uid="{195433AA-51AF-4DA6-8982-65C32E6865F0}" uniqueName="13" name="High Income - High Usage" queryTableFieldId="13" dataDxfId="36">
      <calculatedColumnFormula>IF(AND(C2&gt;=80000, H2&gt;=AVERAGE($H$2:$H$100)), "High Income - High Usage", "Normal")</calculatedColumnFormula>
    </tableColumn>
    <tableColumn id="14" xr3:uid="{BFE3869B-74C2-4D74-B9EA-D059F0D0C31D}" uniqueName="14" name="Score base_" queryTableFieldId="14" dataDxfId="35">
      <calculatedColumnFormula>IF(K2="Normal",0,1) + IF(L2="Normal",0,1) + IF(M2="Normal",0,1)</calculatedColumnFormula>
    </tableColumn>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CDE67E-D9FD-4874-8F7D-1B88B56CEB5F}" name="Table4" displayName="Table4" ref="T11:X21" totalsRowShown="0" dataDxfId="25">
  <tableColumns count="5">
    <tableColumn id="1" xr3:uid="{20ACFFC5-757D-46A9-8748-1F0287C08791}" name="Household_ID" dataDxfId="30"/>
    <tableColumn id="2" xr3:uid="{B5AB4317-C7DA-48FF-9DB2-81022719F7F6}" name="Electricity_Usage " dataDxfId="29"/>
    <tableColumn id="3" xr3:uid="{C5E22342-3D6D-490D-B5B3-8C42F0D80911}" name="Gas_Usage" dataDxfId="28"/>
    <tableColumn id="4" xr3:uid="{BAE941C3-53D3-4FEE-80CC-FB1B4A44CE92}" name="Appliances_Count" dataDxfId="27"/>
    <tableColumn id="5" xr3:uid="{7C830D23-02A8-48A5-BF6F-08BD5286CAE7}" name="sum_of_energy" dataDxfId="26">
      <calculatedColumnFormula>Table3[[#This Row],[Electricity_Usage (kWh)]]+Table3[[#This Row],[Gas_Usage]]</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2BC9-3B81-4E3A-92AA-BA151E692C95}">
  <dimension ref="E1:V264"/>
  <sheetViews>
    <sheetView topLeftCell="N1" zoomScale="76" workbookViewId="0">
      <selection activeCell="Q17" sqref="Q17"/>
    </sheetView>
  </sheetViews>
  <sheetFormatPr defaultRowHeight="14.5" x14ac:dyDescent="0.35"/>
  <cols>
    <col min="1" max="1" width="12.36328125" bestFit="1" customWidth="1"/>
    <col min="2" max="2" width="20.81640625" bestFit="1" customWidth="1"/>
    <col min="3" max="3" width="27.1796875" bestFit="1" customWidth="1"/>
    <col min="4" max="4" width="16.26953125" bestFit="1" customWidth="1"/>
    <col min="5" max="5" width="13.6328125" bestFit="1" customWidth="1"/>
    <col min="6" max="6" width="16.7265625" bestFit="1" customWidth="1"/>
    <col min="7" max="7" width="27.7265625" bestFit="1" customWidth="1"/>
    <col min="8" max="8" width="22.7265625" bestFit="1" customWidth="1"/>
    <col min="9" max="9" width="22.1796875" bestFit="1" customWidth="1"/>
    <col min="10" max="10" width="22.54296875" bestFit="1" customWidth="1"/>
    <col min="11" max="11" width="17.90625" bestFit="1" customWidth="1"/>
    <col min="12" max="12" width="16.6328125" bestFit="1" customWidth="1"/>
    <col min="13" max="13" width="13.6328125" bestFit="1" customWidth="1"/>
    <col min="14" max="14" width="17.90625" bestFit="1" customWidth="1"/>
    <col min="15" max="15" width="17.26953125" bestFit="1" customWidth="1"/>
    <col min="16" max="17" width="15.26953125" bestFit="1" customWidth="1"/>
    <col min="18" max="18" width="14.90625" bestFit="1" customWidth="1"/>
    <col min="19" max="19" width="23" bestFit="1" customWidth="1"/>
    <col min="20" max="20" width="12.1796875" bestFit="1" customWidth="1"/>
    <col min="21" max="21" width="18.26953125" bestFit="1" customWidth="1"/>
    <col min="22" max="250" width="15.26953125" bestFit="1" customWidth="1"/>
    <col min="251" max="251" width="10.7265625" bestFit="1" customWidth="1"/>
  </cols>
  <sheetData>
    <row r="1" spans="5:22" x14ac:dyDescent="0.35">
      <c r="R1" t="s">
        <v>0</v>
      </c>
      <c r="S1" t="s">
        <v>3</v>
      </c>
      <c r="T1" t="s">
        <v>4</v>
      </c>
      <c r="U1" t="s">
        <v>5</v>
      </c>
      <c r="V1" t="s">
        <v>288</v>
      </c>
    </row>
    <row r="2" spans="5:22" x14ac:dyDescent="0.35">
      <c r="R2" t="s">
        <v>262</v>
      </c>
      <c r="S2">
        <v>489</v>
      </c>
      <c r="T2">
        <v>200</v>
      </c>
      <c r="U2">
        <v>2</v>
      </c>
      <c r="V2">
        <f>Table3[[#This Row],[Electricity_Usage (kWh)]]+Table3[[#This Row],[Gas_Usage]]</f>
        <v>689</v>
      </c>
    </row>
    <row r="3" spans="5:22" x14ac:dyDescent="0.35">
      <c r="R3" t="s">
        <v>192</v>
      </c>
      <c r="S3">
        <v>460</v>
      </c>
      <c r="T3">
        <v>195</v>
      </c>
      <c r="U3">
        <v>8</v>
      </c>
      <c r="V3">
        <f>Table3[[#This Row],[Electricity_Usage (kWh)]]+Table3[[#This Row],[Gas_Usage]]</f>
        <v>655</v>
      </c>
    </row>
    <row r="4" spans="5:22" x14ac:dyDescent="0.35">
      <c r="E4" s="1" t="s">
        <v>270</v>
      </c>
      <c r="F4" t="s">
        <v>280</v>
      </c>
      <c r="G4" t="s">
        <v>287</v>
      </c>
      <c r="J4" s="1" t="s">
        <v>270</v>
      </c>
      <c r="K4" t="s">
        <v>280</v>
      </c>
      <c r="N4" s="5" t="s">
        <v>281</v>
      </c>
      <c r="P4" s="5" t="s">
        <v>282</v>
      </c>
      <c r="R4" t="s">
        <v>96</v>
      </c>
      <c r="S4">
        <v>467</v>
      </c>
      <c r="T4">
        <v>187</v>
      </c>
      <c r="U4">
        <v>8</v>
      </c>
      <c r="V4">
        <f>Table3[[#This Row],[Electricity_Usage (kWh)]]+Table3[[#This Row],[Gas_Usage]]</f>
        <v>654</v>
      </c>
    </row>
    <row r="5" spans="5:22" x14ac:dyDescent="0.35">
      <c r="E5" s="2" t="s">
        <v>17</v>
      </c>
      <c r="F5" s="12">
        <v>9990</v>
      </c>
      <c r="G5" s="6">
        <v>7988.0333333333328</v>
      </c>
      <c r="J5" s="2">
        <v>0</v>
      </c>
      <c r="K5" s="12">
        <v>43326</v>
      </c>
      <c r="N5" s="5">
        <f>SUM(Household_Energy3[sum_energy])</f>
        <v>106151</v>
      </c>
      <c r="P5" s="7">
        <f>AVERAGE(Household_Energy3[Percapita_Energy])</f>
        <v>345.98537142857111</v>
      </c>
      <c r="R5" t="s">
        <v>18</v>
      </c>
      <c r="S5">
        <v>483</v>
      </c>
      <c r="T5">
        <v>167</v>
      </c>
      <c r="U5">
        <v>7</v>
      </c>
      <c r="V5">
        <f>Table3[[#This Row],[Electricity_Usage (kWh)]]+Table3[[#This Row],[Gas_Usage]]</f>
        <v>650</v>
      </c>
    </row>
    <row r="6" spans="5:22" x14ac:dyDescent="0.35">
      <c r="E6" s="2" t="s">
        <v>10</v>
      </c>
      <c r="F6" s="12">
        <v>11398</v>
      </c>
      <c r="G6" s="6">
        <v>9316.1999999999989</v>
      </c>
      <c r="J6" s="2">
        <v>1</v>
      </c>
      <c r="K6" s="12">
        <v>42205</v>
      </c>
      <c r="R6" t="s">
        <v>71</v>
      </c>
      <c r="S6">
        <v>456</v>
      </c>
      <c r="T6">
        <v>194</v>
      </c>
      <c r="U6">
        <v>2</v>
      </c>
      <c r="V6">
        <f>Table3[[#This Row],[Electricity_Usage (kWh)]]+Table3[[#This Row],[Gas_Usage]]</f>
        <v>650</v>
      </c>
    </row>
    <row r="7" spans="5:22" x14ac:dyDescent="0.35">
      <c r="E7" s="2" t="s">
        <v>8</v>
      </c>
      <c r="F7" s="12">
        <v>9003</v>
      </c>
      <c r="G7" s="6">
        <v>7005.9452380952389</v>
      </c>
      <c r="J7" s="2">
        <v>2</v>
      </c>
      <c r="K7" s="12">
        <v>19305</v>
      </c>
      <c r="R7" t="s">
        <v>93</v>
      </c>
      <c r="S7">
        <v>468</v>
      </c>
      <c r="T7">
        <v>182</v>
      </c>
      <c r="U7">
        <v>14</v>
      </c>
      <c r="V7">
        <f>Table3[[#This Row],[Electricity_Usage (kWh)]]+Table3[[#This Row],[Gas_Usage]]</f>
        <v>650</v>
      </c>
    </row>
    <row r="8" spans="5:22" x14ac:dyDescent="0.35">
      <c r="E8" s="2" t="s">
        <v>22</v>
      </c>
      <c r="F8" s="12">
        <v>5748</v>
      </c>
      <c r="G8" s="6">
        <v>4818.5952380952385</v>
      </c>
      <c r="J8" s="2">
        <v>3</v>
      </c>
      <c r="K8" s="12">
        <v>1315</v>
      </c>
      <c r="R8" t="s">
        <v>264</v>
      </c>
      <c r="S8">
        <v>470</v>
      </c>
      <c r="T8">
        <v>179</v>
      </c>
      <c r="U8">
        <v>14</v>
      </c>
      <c r="V8">
        <f>Table3[[#This Row],[Electricity_Usage (kWh)]]+Table3[[#This Row],[Gas_Usage]]</f>
        <v>649</v>
      </c>
    </row>
    <row r="9" spans="5:22" x14ac:dyDescent="0.35">
      <c r="E9" s="2" t="s">
        <v>56</v>
      </c>
      <c r="F9" s="12">
        <v>9775</v>
      </c>
      <c r="G9" s="6">
        <v>7776.8047619047611</v>
      </c>
      <c r="J9" s="2" t="s">
        <v>269</v>
      </c>
      <c r="K9" s="12">
        <v>106151</v>
      </c>
      <c r="R9" t="s">
        <v>41</v>
      </c>
      <c r="S9">
        <v>496</v>
      </c>
      <c r="T9">
        <v>151</v>
      </c>
      <c r="U9">
        <v>13</v>
      </c>
      <c r="V9">
        <f>Table3[[#This Row],[Electricity_Usage (kWh)]]+Table3[[#This Row],[Gas_Usage]]</f>
        <v>647</v>
      </c>
    </row>
    <row r="10" spans="5:22" x14ac:dyDescent="0.35">
      <c r="E10" s="2" t="s">
        <v>13</v>
      </c>
      <c r="F10" s="12">
        <v>9155</v>
      </c>
      <c r="G10" s="6">
        <v>7602.6333333333323</v>
      </c>
      <c r="R10" t="s">
        <v>65</v>
      </c>
      <c r="S10">
        <v>475</v>
      </c>
      <c r="T10">
        <v>172</v>
      </c>
      <c r="U10">
        <v>9</v>
      </c>
      <c r="V10">
        <f>Table3[[#This Row],[Electricity_Usage (kWh)]]+Table3[[#This Row],[Gas_Usage]]</f>
        <v>647</v>
      </c>
    </row>
    <row r="11" spans="5:22" x14ac:dyDescent="0.35">
      <c r="E11" s="2" t="s">
        <v>27</v>
      </c>
      <c r="F11" s="12">
        <v>10699</v>
      </c>
      <c r="G11" s="6">
        <v>8746.3714285714268</v>
      </c>
      <c r="R11" t="s">
        <v>194</v>
      </c>
      <c r="S11">
        <v>486</v>
      </c>
      <c r="T11">
        <v>160</v>
      </c>
      <c r="U11">
        <v>9</v>
      </c>
      <c r="V11">
        <f>Table3[[#This Row],[Electricity_Usage (kWh)]]+Table3[[#This Row],[Gas_Usage]]</f>
        <v>646</v>
      </c>
    </row>
    <row r="12" spans="5:22" x14ac:dyDescent="0.35">
      <c r="E12" s="2" t="s">
        <v>25</v>
      </c>
      <c r="F12" s="12">
        <v>7611</v>
      </c>
      <c r="G12" s="6">
        <v>5896.8214285714284</v>
      </c>
      <c r="R12" t="s">
        <v>145</v>
      </c>
      <c r="S12">
        <v>500</v>
      </c>
      <c r="T12">
        <v>143</v>
      </c>
      <c r="U12">
        <v>7</v>
      </c>
      <c r="V12">
        <f>Table3[[#This Row],[Electricity_Usage (kWh)]]+Table3[[#This Row],[Gas_Usage]]</f>
        <v>643</v>
      </c>
    </row>
    <row r="13" spans="5:22" x14ac:dyDescent="0.35">
      <c r="E13" s="2" t="s">
        <v>45</v>
      </c>
      <c r="F13" s="12">
        <v>7529</v>
      </c>
      <c r="G13" s="6">
        <v>5865.2714285714292</v>
      </c>
      <c r="J13" s="1" t="s">
        <v>270</v>
      </c>
      <c r="K13" t="s">
        <v>280</v>
      </c>
      <c r="M13" s="1" t="s">
        <v>270</v>
      </c>
      <c r="N13" t="s">
        <v>280</v>
      </c>
      <c r="O13" t="s">
        <v>271</v>
      </c>
      <c r="R13" t="s">
        <v>119</v>
      </c>
      <c r="S13">
        <v>495</v>
      </c>
      <c r="T13">
        <v>145</v>
      </c>
      <c r="U13">
        <v>5</v>
      </c>
      <c r="V13">
        <f>Table3[[#This Row],[Electricity_Usage (kWh)]]+Table3[[#This Row],[Gas_Usage]]</f>
        <v>640</v>
      </c>
    </row>
    <row r="14" spans="5:22" x14ac:dyDescent="0.35">
      <c r="E14" s="2" t="s">
        <v>31</v>
      </c>
      <c r="F14" s="12">
        <v>10107</v>
      </c>
      <c r="G14" s="6">
        <v>8770.3476190476194</v>
      </c>
      <c r="J14" s="2" t="s">
        <v>276</v>
      </c>
      <c r="K14" s="12">
        <v>27461</v>
      </c>
      <c r="M14" s="2" t="s">
        <v>7</v>
      </c>
      <c r="N14" s="12">
        <v>208</v>
      </c>
      <c r="O14" s="12">
        <v>7</v>
      </c>
      <c r="R14" t="s">
        <v>191</v>
      </c>
      <c r="S14">
        <v>482</v>
      </c>
      <c r="T14">
        <v>158</v>
      </c>
      <c r="U14">
        <v>7</v>
      </c>
      <c r="V14">
        <f>Table3[[#This Row],[Electricity_Usage (kWh)]]+Table3[[#This Row],[Gas_Usage]]</f>
        <v>640</v>
      </c>
    </row>
    <row r="15" spans="5:22" x14ac:dyDescent="0.35">
      <c r="E15" s="2" t="s">
        <v>51</v>
      </c>
      <c r="F15" s="12">
        <v>7571</v>
      </c>
      <c r="G15" s="6">
        <v>6542.4619047619044</v>
      </c>
      <c r="J15" s="2" t="s">
        <v>278</v>
      </c>
      <c r="K15" s="12">
        <v>78690</v>
      </c>
      <c r="M15" s="2" t="s">
        <v>9</v>
      </c>
      <c r="N15" s="12">
        <v>194</v>
      </c>
      <c r="O15" s="12">
        <v>4</v>
      </c>
      <c r="R15" t="s">
        <v>20</v>
      </c>
      <c r="S15">
        <v>439</v>
      </c>
      <c r="T15">
        <v>195</v>
      </c>
      <c r="U15">
        <v>4</v>
      </c>
      <c r="V15">
        <f>Table3[[#This Row],[Electricity_Usage (kWh)]]+Table3[[#This Row],[Gas_Usage]]</f>
        <v>634</v>
      </c>
    </row>
    <row r="16" spans="5:22" x14ac:dyDescent="0.35">
      <c r="E16" s="2" t="s">
        <v>15</v>
      </c>
      <c r="F16" s="12">
        <v>7565</v>
      </c>
      <c r="G16" s="6">
        <v>6166.8571428571431</v>
      </c>
      <c r="J16" s="2" t="s">
        <v>269</v>
      </c>
      <c r="K16" s="12">
        <v>106151</v>
      </c>
      <c r="M16" s="2" t="s">
        <v>11</v>
      </c>
      <c r="N16" s="12">
        <v>537</v>
      </c>
      <c r="O16" s="12">
        <v>5</v>
      </c>
      <c r="R16" t="s">
        <v>60</v>
      </c>
      <c r="S16">
        <v>490</v>
      </c>
      <c r="T16">
        <v>144</v>
      </c>
      <c r="U16">
        <v>14</v>
      </c>
      <c r="V16">
        <f>Table3[[#This Row],[Electricity_Usage (kWh)]]+Table3[[#This Row],[Gas_Usage]]</f>
        <v>634</v>
      </c>
    </row>
    <row r="17" spans="5:22" x14ac:dyDescent="0.35">
      <c r="E17" s="2" t="s">
        <v>269</v>
      </c>
      <c r="F17" s="12">
        <v>106151</v>
      </c>
      <c r="G17" s="6">
        <v>86496.342857142823</v>
      </c>
      <c r="M17" s="2" t="s">
        <v>12</v>
      </c>
      <c r="N17" s="12">
        <v>489</v>
      </c>
      <c r="O17" s="12">
        <v>7</v>
      </c>
      <c r="R17" t="s">
        <v>113</v>
      </c>
      <c r="S17">
        <v>438</v>
      </c>
      <c r="T17">
        <v>193</v>
      </c>
      <c r="U17">
        <v>12</v>
      </c>
      <c r="V17">
        <f>Table3[[#This Row],[Electricity_Usage (kWh)]]+Table3[[#This Row],[Gas_Usage]]</f>
        <v>631</v>
      </c>
    </row>
    <row r="18" spans="5:22" x14ac:dyDescent="0.35">
      <c r="J18" s="1" t="s">
        <v>270</v>
      </c>
      <c r="K18" t="s">
        <v>280</v>
      </c>
      <c r="M18" s="2" t="s">
        <v>14</v>
      </c>
      <c r="N18" s="12">
        <v>514</v>
      </c>
      <c r="O18" s="12">
        <v>3</v>
      </c>
      <c r="R18" t="s">
        <v>198</v>
      </c>
      <c r="S18">
        <v>468</v>
      </c>
      <c r="T18">
        <v>162</v>
      </c>
      <c r="U18">
        <v>10</v>
      </c>
      <c r="V18">
        <f>Table3[[#This Row],[Electricity_Usage (kWh)]]+Table3[[#This Row],[Gas_Usage]]</f>
        <v>630</v>
      </c>
    </row>
    <row r="19" spans="5:22" x14ac:dyDescent="0.35">
      <c r="J19" s="2" t="s">
        <v>275</v>
      </c>
      <c r="K19" s="12">
        <v>34893</v>
      </c>
      <c r="M19" s="2" t="s">
        <v>16</v>
      </c>
      <c r="N19" s="12">
        <v>439</v>
      </c>
      <c r="O19" s="12">
        <v>5</v>
      </c>
      <c r="R19" t="s">
        <v>23</v>
      </c>
      <c r="S19">
        <v>495</v>
      </c>
      <c r="T19">
        <v>134</v>
      </c>
      <c r="U19">
        <v>6</v>
      </c>
      <c r="V19">
        <f>Table3[[#This Row],[Electricity_Usage (kWh)]]+Table3[[#This Row],[Gas_Usage]]</f>
        <v>629</v>
      </c>
    </row>
    <row r="20" spans="5:22" x14ac:dyDescent="0.35">
      <c r="E20" s="1" t="s">
        <v>270</v>
      </c>
      <c r="F20" t="s">
        <v>285</v>
      </c>
      <c r="G20" t="s">
        <v>286</v>
      </c>
      <c r="J20" s="2" t="s">
        <v>278</v>
      </c>
      <c r="K20" s="12">
        <v>71258</v>
      </c>
      <c r="M20" s="2" t="s">
        <v>18</v>
      </c>
      <c r="N20" s="12">
        <v>650</v>
      </c>
      <c r="O20" s="12">
        <v>5</v>
      </c>
      <c r="R20" t="s">
        <v>111</v>
      </c>
      <c r="S20">
        <v>483</v>
      </c>
      <c r="T20">
        <v>144</v>
      </c>
      <c r="U20">
        <v>11</v>
      </c>
      <c r="V20">
        <f>Table3[[#This Row],[Electricity_Usage (kWh)]]+Table3[[#This Row],[Gas_Usage]]</f>
        <v>627</v>
      </c>
    </row>
    <row r="21" spans="5:22" x14ac:dyDescent="0.35">
      <c r="E21" s="2" t="s">
        <v>17</v>
      </c>
      <c r="F21" s="12">
        <v>3081</v>
      </c>
      <c r="G21" s="12">
        <v>6909</v>
      </c>
      <c r="J21" s="2" t="s">
        <v>269</v>
      </c>
      <c r="K21" s="12">
        <v>106151</v>
      </c>
      <c r="M21" s="2" t="s">
        <v>19</v>
      </c>
      <c r="N21" s="12">
        <v>373</v>
      </c>
      <c r="O21" s="12">
        <v>7</v>
      </c>
      <c r="R21" t="s">
        <v>116</v>
      </c>
      <c r="S21">
        <v>472</v>
      </c>
      <c r="T21">
        <v>153</v>
      </c>
      <c r="U21">
        <v>7</v>
      </c>
      <c r="V21">
        <f>Table3[[#This Row],[Electricity_Usage (kWh)]]+Table3[[#This Row],[Gas_Usage]]</f>
        <v>625</v>
      </c>
    </row>
    <row r="22" spans="5:22" x14ac:dyDescent="0.35">
      <c r="E22" s="2" t="s">
        <v>10</v>
      </c>
      <c r="F22" s="12">
        <v>3018</v>
      </c>
      <c r="G22" s="12">
        <v>8380</v>
      </c>
      <c r="M22" s="2" t="s">
        <v>20</v>
      </c>
      <c r="N22" s="12">
        <v>634</v>
      </c>
      <c r="O22" s="12">
        <v>2</v>
      </c>
      <c r="R22" t="s">
        <v>46</v>
      </c>
      <c r="S22">
        <v>485</v>
      </c>
      <c r="T22">
        <v>132</v>
      </c>
      <c r="U22">
        <v>10</v>
      </c>
      <c r="V22">
        <f>Table3[[#This Row],[Electricity_Usage (kWh)]]+Table3[[#This Row],[Gas_Usage]]</f>
        <v>617</v>
      </c>
    </row>
    <row r="23" spans="5:22" x14ac:dyDescent="0.35">
      <c r="E23" s="2" t="s">
        <v>8</v>
      </c>
      <c r="F23" s="12">
        <v>2759</v>
      </c>
      <c r="G23" s="12">
        <v>6244</v>
      </c>
      <c r="M23" s="2" t="s">
        <v>21</v>
      </c>
      <c r="N23" s="12">
        <v>311</v>
      </c>
      <c r="O23" s="12">
        <v>3</v>
      </c>
      <c r="R23" t="s">
        <v>131</v>
      </c>
      <c r="S23">
        <v>497</v>
      </c>
      <c r="T23">
        <v>119</v>
      </c>
      <c r="U23">
        <v>3</v>
      </c>
      <c r="V23">
        <f>Table3[[#This Row],[Electricity_Usage (kWh)]]+Table3[[#This Row],[Gas_Usage]]</f>
        <v>616</v>
      </c>
    </row>
    <row r="24" spans="5:22" x14ac:dyDescent="0.35">
      <c r="E24" s="2" t="s">
        <v>22</v>
      </c>
      <c r="F24" s="12">
        <v>1661</v>
      </c>
      <c r="G24" s="12">
        <v>4087</v>
      </c>
      <c r="J24" s="1" t="s">
        <v>270</v>
      </c>
      <c r="K24" t="s">
        <v>280</v>
      </c>
      <c r="M24" s="2" t="s">
        <v>23</v>
      </c>
      <c r="N24" s="12">
        <v>629</v>
      </c>
      <c r="O24" s="12">
        <v>7</v>
      </c>
      <c r="R24" t="s">
        <v>90</v>
      </c>
      <c r="S24">
        <v>460</v>
      </c>
      <c r="T24">
        <v>155</v>
      </c>
      <c r="U24">
        <v>9</v>
      </c>
      <c r="V24">
        <f>Table3[[#This Row],[Electricity_Usage (kWh)]]+Table3[[#This Row],[Gas_Usage]]</f>
        <v>615</v>
      </c>
    </row>
    <row r="25" spans="5:22" x14ac:dyDescent="0.35">
      <c r="E25" s="2" t="s">
        <v>56</v>
      </c>
      <c r="F25" s="12">
        <v>2890</v>
      </c>
      <c r="G25" s="12">
        <v>6885</v>
      </c>
      <c r="J25" s="2" t="s">
        <v>274</v>
      </c>
      <c r="K25" s="12">
        <v>22406</v>
      </c>
      <c r="M25" s="2" t="s">
        <v>24</v>
      </c>
      <c r="N25" s="12">
        <v>352</v>
      </c>
      <c r="O25" s="12">
        <v>3</v>
      </c>
      <c r="R25" t="s">
        <v>28</v>
      </c>
      <c r="S25">
        <v>479</v>
      </c>
      <c r="T25">
        <v>135</v>
      </c>
      <c r="U25">
        <v>3</v>
      </c>
      <c r="V25">
        <f>Table3[[#This Row],[Electricity_Usage (kWh)]]+Table3[[#This Row],[Gas_Usage]]</f>
        <v>614</v>
      </c>
    </row>
    <row r="26" spans="5:22" x14ac:dyDescent="0.35">
      <c r="E26" s="2" t="s">
        <v>13</v>
      </c>
      <c r="F26" s="12">
        <v>2371</v>
      </c>
      <c r="G26" s="12">
        <v>6784</v>
      </c>
      <c r="J26" s="2" t="s">
        <v>278</v>
      </c>
      <c r="K26" s="12">
        <v>83745</v>
      </c>
      <c r="M26" s="2" t="s">
        <v>26</v>
      </c>
      <c r="N26" s="12">
        <v>374</v>
      </c>
      <c r="O26" s="12">
        <v>3</v>
      </c>
      <c r="R26" t="s">
        <v>70</v>
      </c>
      <c r="S26">
        <v>493</v>
      </c>
      <c r="T26">
        <v>106</v>
      </c>
      <c r="U26">
        <v>7</v>
      </c>
      <c r="V26">
        <f>Table3[[#This Row],[Electricity_Usage (kWh)]]+Table3[[#This Row],[Gas_Usage]]</f>
        <v>599</v>
      </c>
    </row>
    <row r="27" spans="5:22" x14ac:dyDescent="0.35">
      <c r="E27" s="2" t="s">
        <v>27</v>
      </c>
      <c r="F27" s="12">
        <v>3051</v>
      </c>
      <c r="G27" s="12">
        <v>7648</v>
      </c>
      <c r="J27" s="2" t="s">
        <v>269</v>
      </c>
      <c r="K27" s="12">
        <v>106151</v>
      </c>
      <c r="M27" s="2" t="s">
        <v>28</v>
      </c>
      <c r="N27" s="12">
        <v>614</v>
      </c>
      <c r="O27" s="12">
        <v>5</v>
      </c>
      <c r="R27" t="s">
        <v>163</v>
      </c>
      <c r="S27">
        <v>420</v>
      </c>
      <c r="T27">
        <v>179</v>
      </c>
      <c r="U27">
        <v>5</v>
      </c>
      <c r="V27">
        <f>Table3[[#This Row],[Electricity_Usage (kWh)]]+Table3[[#This Row],[Gas_Usage]]</f>
        <v>599</v>
      </c>
    </row>
    <row r="28" spans="5:22" x14ac:dyDescent="0.35">
      <c r="E28" s="2" t="s">
        <v>25</v>
      </c>
      <c r="F28" s="12">
        <v>2525</v>
      </c>
      <c r="G28" s="12">
        <v>5086</v>
      </c>
      <c r="M28" s="2" t="s">
        <v>29</v>
      </c>
      <c r="N28" s="12">
        <v>240</v>
      </c>
      <c r="O28" s="12">
        <v>4</v>
      </c>
      <c r="R28" t="s">
        <v>164</v>
      </c>
      <c r="S28">
        <v>441</v>
      </c>
      <c r="T28">
        <v>158</v>
      </c>
      <c r="U28">
        <v>5</v>
      </c>
      <c r="V28">
        <f>Table3[[#This Row],[Electricity_Usage (kWh)]]+Table3[[#This Row],[Gas_Usage]]</f>
        <v>599</v>
      </c>
    </row>
    <row r="29" spans="5:22" x14ac:dyDescent="0.35">
      <c r="E29" s="2" t="s">
        <v>45</v>
      </c>
      <c r="F29" s="12">
        <v>2398</v>
      </c>
      <c r="G29" s="12">
        <v>5131</v>
      </c>
      <c r="M29" s="2" t="s">
        <v>30</v>
      </c>
      <c r="N29" s="12">
        <v>354</v>
      </c>
      <c r="O29" s="12">
        <v>3</v>
      </c>
      <c r="R29" t="s">
        <v>104</v>
      </c>
      <c r="S29">
        <v>495</v>
      </c>
      <c r="T29">
        <v>102</v>
      </c>
      <c r="U29">
        <v>6</v>
      </c>
      <c r="V29">
        <f>Table3[[#This Row],[Electricity_Usage (kWh)]]+Table3[[#This Row],[Gas_Usage]]</f>
        <v>597</v>
      </c>
    </row>
    <row r="30" spans="5:22" x14ac:dyDescent="0.35">
      <c r="E30" s="2" t="s">
        <v>31</v>
      </c>
      <c r="F30" s="12">
        <v>2623</v>
      </c>
      <c r="G30" s="12">
        <v>7484</v>
      </c>
      <c r="M30" s="2" t="s">
        <v>32</v>
      </c>
      <c r="N30" s="12">
        <v>347</v>
      </c>
      <c r="O30" s="12">
        <v>6</v>
      </c>
      <c r="R30" t="s">
        <v>249</v>
      </c>
      <c r="S30">
        <v>456</v>
      </c>
      <c r="T30">
        <v>139</v>
      </c>
      <c r="U30">
        <v>13</v>
      </c>
      <c r="V30">
        <f>Table3[[#This Row],[Electricity_Usage (kWh)]]+Table3[[#This Row],[Gas_Usage]]</f>
        <v>595</v>
      </c>
    </row>
    <row r="31" spans="5:22" x14ac:dyDescent="0.35">
      <c r="E31" s="2" t="s">
        <v>51</v>
      </c>
      <c r="F31" s="12">
        <v>2117</v>
      </c>
      <c r="G31" s="12">
        <v>5454</v>
      </c>
      <c r="M31" s="2" t="s">
        <v>33</v>
      </c>
      <c r="N31" s="12">
        <v>521</v>
      </c>
      <c r="O31" s="12">
        <v>5</v>
      </c>
      <c r="R31" t="s">
        <v>211</v>
      </c>
      <c r="S31">
        <v>473</v>
      </c>
      <c r="T31">
        <v>119</v>
      </c>
      <c r="U31">
        <v>3</v>
      </c>
      <c r="V31">
        <f>Table3[[#This Row],[Electricity_Usage (kWh)]]+Table3[[#This Row],[Gas_Usage]]</f>
        <v>592</v>
      </c>
    </row>
    <row r="32" spans="5:22" x14ac:dyDescent="0.35">
      <c r="E32" s="2" t="s">
        <v>15</v>
      </c>
      <c r="F32" s="12">
        <v>2322</v>
      </c>
      <c r="G32" s="12">
        <v>5243</v>
      </c>
      <c r="M32" s="2" t="s">
        <v>34</v>
      </c>
      <c r="N32" s="12">
        <v>570</v>
      </c>
      <c r="O32" s="12">
        <v>2</v>
      </c>
      <c r="R32" t="s">
        <v>162</v>
      </c>
      <c r="S32">
        <v>464</v>
      </c>
      <c r="T32">
        <v>127</v>
      </c>
      <c r="U32">
        <v>13</v>
      </c>
      <c r="V32">
        <f>Table3[[#This Row],[Electricity_Usage (kWh)]]+Table3[[#This Row],[Gas_Usage]]</f>
        <v>591</v>
      </c>
    </row>
    <row r="33" spans="5:22" x14ac:dyDescent="0.35">
      <c r="E33" s="2" t="s">
        <v>269</v>
      </c>
      <c r="F33" s="12">
        <v>30816</v>
      </c>
      <c r="G33" s="12">
        <v>75335</v>
      </c>
      <c r="M33" s="2" t="s">
        <v>35</v>
      </c>
      <c r="N33" s="12">
        <v>342</v>
      </c>
      <c r="O33" s="12">
        <v>4</v>
      </c>
      <c r="R33" t="s">
        <v>232</v>
      </c>
      <c r="S33">
        <v>429</v>
      </c>
      <c r="T33">
        <v>162</v>
      </c>
      <c r="U33">
        <v>2</v>
      </c>
      <c r="V33">
        <f>Table3[[#This Row],[Electricity_Usage (kWh)]]+Table3[[#This Row],[Gas_Usage]]</f>
        <v>591</v>
      </c>
    </row>
    <row r="34" spans="5:22" x14ac:dyDescent="0.35">
      <c r="M34" s="2" t="s">
        <v>36</v>
      </c>
      <c r="N34" s="12">
        <v>465</v>
      </c>
      <c r="O34" s="12">
        <v>6</v>
      </c>
      <c r="R34" t="s">
        <v>121</v>
      </c>
      <c r="S34">
        <v>478</v>
      </c>
      <c r="T34">
        <v>110</v>
      </c>
      <c r="U34">
        <v>9</v>
      </c>
      <c r="V34">
        <f>Table3[[#This Row],[Electricity_Usage (kWh)]]+Table3[[#This Row],[Gas_Usage]]</f>
        <v>588</v>
      </c>
    </row>
    <row r="35" spans="5:22" x14ac:dyDescent="0.35">
      <c r="M35" s="2" t="s">
        <v>37</v>
      </c>
      <c r="N35" s="12">
        <v>533</v>
      </c>
      <c r="O35" s="12">
        <v>6</v>
      </c>
      <c r="R35" t="s">
        <v>226</v>
      </c>
      <c r="S35">
        <v>472</v>
      </c>
      <c r="T35">
        <v>115</v>
      </c>
      <c r="U35">
        <v>8</v>
      </c>
      <c r="V35">
        <f>Table3[[#This Row],[Electricity_Usage (kWh)]]+Table3[[#This Row],[Gas_Usage]]</f>
        <v>587</v>
      </c>
    </row>
    <row r="36" spans="5:22" x14ac:dyDescent="0.35">
      <c r="M36" s="2" t="s">
        <v>38</v>
      </c>
      <c r="N36" s="12">
        <v>197</v>
      </c>
      <c r="O36" s="12">
        <v>2</v>
      </c>
      <c r="R36" t="s">
        <v>207</v>
      </c>
      <c r="S36">
        <v>416</v>
      </c>
      <c r="T36">
        <v>170</v>
      </c>
      <c r="U36">
        <v>10</v>
      </c>
      <c r="V36">
        <f>Table3[[#This Row],[Electricity_Usage (kWh)]]+Table3[[#This Row],[Gas_Usage]]</f>
        <v>586</v>
      </c>
    </row>
    <row r="37" spans="5:22" x14ac:dyDescent="0.35">
      <c r="M37" s="2" t="s">
        <v>39</v>
      </c>
      <c r="N37" s="12">
        <v>287</v>
      </c>
      <c r="O37" s="12">
        <v>4</v>
      </c>
      <c r="R37" t="s">
        <v>235</v>
      </c>
      <c r="S37">
        <v>457</v>
      </c>
      <c r="T37">
        <v>128</v>
      </c>
      <c r="U37">
        <v>7</v>
      </c>
      <c r="V37">
        <f>Table3[[#This Row],[Electricity_Usage (kWh)]]+Table3[[#This Row],[Gas_Usage]]</f>
        <v>585</v>
      </c>
    </row>
    <row r="38" spans="5:22" x14ac:dyDescent="0.35">
      <c r="M38" s="2" t="s">
        <v>40</v>
      </c>
      <c r="N38" s="12">
        <v>566</v>
      </c>
      <c r="O38" s="12">
        <v>5</v>
      </c>
      <c r="R38" t="s">
        <v>245</v>
      </c>
      <c r="S38">
        <v>415</v>
      </c>
      <c r="T38">
        <v>162</v>
      </c>
      <c r="U38">
        <v>2</v>
      </c>
      <c r="V38">
        <f>Table3[[#This Row],[Electricity_Usage (kWh)]]+Table3[[#This Row],[Gas_Usage]]</f>
        <v>577</v>
      </c>
    </row>
    <row r="39" spans="5:22" x14ac:dyDescent="0.35">
      <c r="M39" s="2" t="s">
        <v>41</v>
      </c>
      <c r="N39" s="12">
        <v>647</v>
      </c>
      <c r="O39" s="12">
        <v>1</v>
      </c>
      <c r="R39" t="s">
        <v>34</v>
      </c>
      <c r="S39">
        <v>422</v>
      </c>
      <c r="T39">
        <v>148</v>
      </c>
      <c r="U39">
        <v>3</v>
      </c>
      <c r="V39">
        <f>Table3[[#This Row],[Electricity_Usage (kWh)]]+Table3[[#This Row],[Gas_Usage]]</f>
        <v>570</v>
      </c>
    </row>
    <row r="40" spans="5:22" x14ac:dyDescent="0.35">
      <c r="M40" s="2" t="s">
        <v>42</v>
      </c>
      <c r="N40" s="12">
        <v>163</v>
      </c>
      <c r="O40" s="12">
        <v>4</v>
      </c>
      <c r="R40" t="s">
        <v>40</v>
      </c>
      <c r="S40">
        <v>384</v>
      </c>
      <c r="T40">
        <v>182</v>
      </c>
      <c r="U40">
        <v>7</v>
      </c>
      <c r="V40">
        <f>Table3[[#This Row],[Electricity_Usage (kWh)]]+Table3[[#This Row],[Gas_Usage]]</f>
        <v>566</v>
      </c>
    </row>
    <row r="41" spans="5:22" x14ac:dyDescent="0.35">
      <c r="M41" s="2" t="s">
        <v>43</v>
      </c>
      <c r="N41" s="12">
        <v>266</v>
      </c>
      <c r="O41" s="12">
        <v>2</v>
      </c>
      <c r="R41" t="s">
        <v>240</v>
      </c>
      <c r="S41">
        <v>447</v>
      </c>
      <c r="T41">
        <v>119</v>
      </c>
      <c r="U41">
        <v>2</v>
      </c>
      <c r="V41">
        <f>Table3[[#This Row],[Electricity_Usage (kWh)]]+Table3[[#This Row],[Gas_Usage]]</f>
        <v>566</v>
      </c>
    </row>
    <row r="42" spans="5:22" x14ac:dyDescent="0.35">
      <c r="M42" s="2" t="s">
        <v>44</v>
      </c>
      <c r="N42" s="12">
        <v>503</v>
      </c>
      <c r="O42" s="12">
        <v>6</v>
      </c>
      <c r="R42" t="s">
        <v>98</v>
      </c>
      <c r="S42">
        <v>441</v>
      </c>
      <c r="T42">
        <v>123</v>
      </c>
      <c r="U42">
        <v>5</v>
      </c>
      <c r="V42">
        <f>Table3[[#This Row],[Electricity_Usage (kWh)]]+Table3[[#This Row],[Gas_Usage]]</f>
        <v>564</v>
      </c>
    </row>
    <row r="43" spans="5:22" x14ac:dyDescent="0.35">
      <c r="M43" s="2" t="s">
        <v>46</v>
      </c>
      <c r="N43" s="12">
        <v>617</v>
      </c>
      <c r="O43" s="12">
        <v>5</v>
      </c>
      <c r="R43" t="s">
        <v>99</v>
      </c>
      <c r="S43">
        <v>496</v>
      </c>
      <c r="T43">
        <v>66</v>
      </c>
      <c r="U43">
        <v>14</v>
      </c>
      <c r="V43">
        <f>Table3[[#This Row],[Electricity_Usage (kWh)]]+Table3[[#This Row],[Gas_Usage]]</f>
        <v>562</v>
      </c>
    </row>
    <row r="44" spans="5:22" x14ac:dyDescent="0.35">
      <c r="M44" s="2" t="s">
        <v>47</v>
      </c>
      <c r="N44" s="12">
        <v>546</v>
      </c>
      <c r="O44" s="12">
        <v>4</v>
      </c>
      <c r="R44" t="s">
        <v>170</v>
      </c>
      <c r="S44">
        <v>391</v>
      </c>
      <c r="T44">
        <v>160</v>
      </c>
      <c r="U44">
        <v>2</v>
      </c>
      <c r="V44">
        <f>Table3[[#This Row],[Electricity_Usage (kWh)]]+Table3[[#This Row],[Gas_Usage]]</f>
        <v>551</v>
      </c>
    </row>
    <row r="45" spans="5:22" x14ac:dyDescent="0.35">
      <c r="M45" s="2" t="s">
        <v>48</v>
      </c>
      <c r="N45" s="12">
        <v>475</v>
      </c>
      <c r="O45" s="12">
        <v>1</v>
      </c>
      <c r="R45" t="s">
        <v>174</v>
      </c>
      <c r="S45">
        <v>463</v>
      </c>
      <c r="T45">
        <v>87</v>
      </c>
      <c r="U45">
        <v>7</v>
      </c>
      <c r="V45">
        <f>Table3[[#This Row],[Electricity_Usage (kWh)]]+Table3[[#This Row],[Gas_Usage]]</f>
        <v>550</v>
      </c>
    </row>
    <row r="46" spans="5:22" x14ac:dyDescent="0.35">
      <c r="M46" s="2" t="s">
        <v>49</v>
      </c>
      <c r="N46" s="12">
        <v>261</v>
      </c>
      <c r="O46" s="12">
        <v>1</v>
      </c>
      <c r="R46" t="s">
        <v>258</v>
      </c>
      <c r="S46">
        <v>496</v>
      </c>
      <c r="T46">
        <v>52</v>
      </c>
      <c r="U46">
        <v>12</v>
      </c>
      <c r="V46">
        <f>Table3[[#This Row],[Electricity_Usage (kWh)]]+Table3[[#This Row],[Gas_Usage]]</f>
        <v>548</v>
      </c>
    </row>
    <row r="47" spans="5:22" x14ac:dyDescent="0.35">
      <c r="M47" s="2" t="s">
        <v>50</v>
      </c>
      <c r="N47" s="12">
        <v>473</v>
      </c>
      <c r="O47" s="12">
        <v>3</v>
      </c>
      <c r="R47" t="s">
        <v>84</v>
      </c>
      <c r="S47">
        <v>468</v>
      </c>
      <c r="T47">
        <v>79</v>
      </c>
      <c r="U47">
        <v>4</v>
      </c>
      <c r="V47">
        <f>Table3[[#This Row],[Electricity_Usage (kWh)]]+Table3[[#This Row],[Gas_Usage]]</f>
        <v>547</v>
      </c>
    </row>
    <row r="48" spans="5:22" x14ac:dyDescent="0.35">
      <c r="M48" s="2" t="s">
        <v>52</v>
      </c>
      <c r="N48" s="12">
        <v>486</v>
      </c>
      <c r="O48" s="12">
        <v>3</v>
      </c>
      <c r="R48" t="s">
        <v>237</v>
      </c>
      <c r="S48">
        <v>472</v>
      </c>
      <c r="T48">
        <v>75</v>
      </c>
      <c r="U48">
        <v>13</v>
      </c>
      <c r="V48">
        <f>Table3[[#This Row],[Electricity_Usage (kWh)]]+Table3[[#This Row],[Gas_Usage]]</f>
        <v>547</v>
      </c>
    </row>
    <row r="49" spans="13:22" x14ac:dyDescent="0.35">
      <c r="M49" s="2" t="s">
        <v>53</v>
      </c>
      <c r="N49" s="12">
        <v>289</v>
      </c>
      <c r="O49" s="12">
        <v>7</v>
      </c>
      <c r="R49" t="s">
        <v>47</v>
      </c>
      <c r="S49">
        <v>352</v>
      </c>
      <c r="T49">
        <v>194</v>
      </c>
      <c r="U49">
        <v>6</v>
      </c>
      <c r="V49">
        <f>Table3[[#This Row],[Electricity_Usage (kWh)]]+Table3[[#This Row],[Gas_Usage]]</f>
        <v>546</v>
      </c>
    </row>
    <row r="50" spans="13:22" x14ac:dyDescent="0.35">
      <c r="M50" s="2" t="s">
        <v>54</v>
      </c>
      <c r="N50" s="12">
        <v>416</v>
      </c>
      <c r="O50" s="12">
        <v>2</v>
      </c>
      <c r="R50" t="s">
        <v>108</v>
      </c>
      <c r="S50">
        <v>383</v>
      </c>
      <c r="T50">
        <v>160</v>
      </c>
      <c r="U50">
        <v>5</v>
      </c>
      <c r="V50">
        <f>Table3[[#This Row],[Electricity_Usage (kWh)]]+Table3[[#This Row],[Gas_Usage]]</f>
        <v>543</v>
      </c>
    </row>
    <row r="51" spans="13:22" x14ac:dyDescent="0.35">
      <c r="M51" s="2" t="s">
        <v>55</v>
      </c>
      <c r="N51" s="12">
        <v>354</v>
      </c>
      <c r="O51" s="12">
        <v>4</v>
      </c>
      <c r="R51" t="s">
        <v>199</v>
      </c>
      <c r="S51">
        <v>411</v>
      </c>
      <c r="T51">
        <v>132</v>
      </c>
      <c r="U51">
        <v>11</v>
      </c>
      <c r="V51">
        <f>Table3[[#This Row],[Electricity_Usage (kWh)]]+Table3[[#This Row],[Gas_Usage]]</f>
        <v>543</v>
      </c>
    </row>
    <row r="52" spans="13:22" x14ac:dyDescent="0.35">
      <c r="M52" s="2" t="s">
        <v>57</v>
      </c>
      <c r="N52" s="12">
        <v>270</v>
      </c>
      <c r="O52" s="12">
        <v>4</v>
      </c>
      <c r="R52" t="s">
        <v>153</v>
      </c>
      <c r="S52">
        <v>492</v>
      </c>
      <c r="T52">
        <v>50</v>
      </c>
      <c r="U52">
        <v>14</v>
      </c>
      <c r="V52">
        <f>Table3[[#This Row],[Electricity_Usage (kWh)]]+Table3[[#This Row],[Gas_Usage]]</f>
        <v>542</v>
      </c>
    </row>
    <row r="53" spans="13:22" x14ac:dyDescent="0.35">
      <c r="M53" s="2" t="s">
        <v>58</v>
      </c>
      <c r="N53" s="12">
        <v>297</v>
      </c>
      <c r="O53" s="12">
        <v>7</v>
      </c>
      <c r="R53" t="s">
        <v>11</v>
      </c>
      <c r="S53">
        <v>379</v>
      </c>
      <c r="T53">
        <v>158</v>
      </c>
      <c r="U53">
        <v>2</v>
      </c>
      <c r="V53">
        <f>Table3[[#This Row],[Electricity_Usage (kWh)]]+Table3[[#This Row],[Gas_Usage]]</f>
        <v>537</v>
      </c>
    </row>
    <row r="54" spans="13:22" x14ac:dyDescent="0.35">
      <c r="M54" s="2" t="s">
        <v>59</v>
      </c>
      <c r="N54" s="12">
        <v>345</v>
      </c>
      <c r="O54" s="12">
        <v>6</v>
      </c>
      <c r="R54" t="s">
        <v>185</v>
      </c>
      <c r="S54">
        <v>341</v>
      </c>
      <c r="T54">
        <v>194</v>
      </c>
      <c r="U54">
        <v>11</v>
      </c>
      <c r="V54">
        <f>Table3[[#This Row],[Electricity_Usage (kWh)]]+Table3[[#This Row],[Gas_Usage]]</f>
        <v>535</v>
      </c>
    </row>
    <row r="55" spans="13:22" x14ac:dyDescent="0.35">
      <c r="M55" s="2" t="s">
        <v>60</v>
      </c>
      <c r="N55" s="12">
        <v>634</v>
      </c>
      <c r="O55" s="12">
        <v>6</v>
      </c>
      <c r="R55" t="s">
        <v>267</v>
      </c>
      <c r="S55">
        <v>402</v>
      </c>
      <c r="T55">
        <v>133</v>
      </c>
      <c r="U55">
        <v>3</v>
      </c>
      <c r="V55">
        <f>Table3[[#This Row],[Electricity_Usage (kWh)]]+Table3[[#This Row],[Gas_Usage]]</f>
        <v>535</v>
      </c>
    </row>
    <row r="56" spans="13:22" x14ac:dyDescent="0.35">
      <c r="M56" s="2" t="s">
        <v>61</v>
      </c>
      <c r="N56" s="12">
        <v>416</v>
      </c>
      <c r="O56" s="12">
        <v>7</v>
      </c>
      <c r="R56" t="s">
        <v>37</v>
      </c>
      <c r="S56">
        <v>429</v>
      </c>
      <c r="T56">
        <v>104</v>
      </c>
      <c r="U56">
        <v>4</v>
      </c>
      <c r="V56">
        <f>Table3[[#This Row],[Electricity_Usage (kWh)]]+Table3[[#This Row],[Gas_Usage]]</f>
        <v>533</v>
      </c>
    </row>
    <row r="57" spans="13:22" x14ac:dyDescent="0.35">
      <c r="M57" s="2" t="s">
        <v>62</v>
      </c>
      <c r="N57" s="12">
        <v>501</v>
      </c>
      <c r="O57" s="12">
        <v>6</v>
      </c>
      <c r="R57" t="s">
        <v>89</v>
      </c>
      <c r="S57">
        <v>454</v>
      </c>
      <c r="T57">
        <v>79</v>
      </c>
      <c r="U57">
        <v>4</v>
      </c>
      <c r="V57">
        <f>Table3[[#This Row],[Electricity_Usage (kWh)]]+Table3[[#This Row],[Gas_Usage]]</f>
        <v>533</v>
      </c>
    </row>
    <row r="58" spans="13:22" x14ac:dyDescent="0.35">
      <c r="M58" s="2" t="s">
        <v>63</v>
      </c>
      <c r="N58" s="12">
        <v>380</v>
      </c>
      <c r="O58" s="12">
        <v>3</v>
      </c>
      <c r="R58" t="s">
        <v>179</v>
      </c>
      <c r="S58">
        <v>445</v>
      </c>
      <c r="T58">
        <v>88</v>
      </c>
      <c r="U58">
        <v>7</v>
      </c>
      <c r="V58">
        <f>Table3[[#This Row],[Electricity_Usage (kWh)]]+Table3[[#This Row],[Gas_Usage]]</f>
        <v>533</v>
      </c>
    </row>
    <row r="59" spans="13:22" x14ac:dyDescent="0.35">
      <c r="M59" s="2" t="s">
        <v>64</v>
      </c>
      <c r="N59" s="12">
        <v>226</v>
      </c>
      <c r="O59" s="12">
        <v>4</v>
      </c>
      <c r="R59" t="s">
        <v>190</v>
      </c>
      <c r="S59">
        <v>416</v>
      </c>
      <c r="T59">
        <v>116</v>
      </c>
      <c r="U59">
        <v>2</v>
      </c>
      <c r="V59">
        <f>Table3[[#This Row],[Electricity_Usage (kWh)]]+Table3[[#This Row],[Gas_Usage]]</f>
        <v>532</v>
      </c>
    </row>
    <row r="60" spans="13:22" x14ac:dyDescent="0.35">
      <c r="M60" s="2" t="s">
        <v>65</v>
      </c>
      <c r="N60" s="12">
        <v>647</v>
      </c>
      <c r="O60" s="12">
        <v>7</v>
      </c>
      <c r="R60" t="s">
        <v>166</v>
      </c>
      <c r="S60">
        <v>426</v>
      </c>
      <c r="T60">
        <v>105</v>
      </c>
      <c r="U60">
        <v>9</v>
      </c>
      <c r="V60">
        <f>Table3[[#This Row],[Electricity_Usage (kWh)]]+Table3[[#This Row],[Gas_Usage]]</f>
        <v>531</v>
      </c>
    </row>
    <row r="61" spans="13:22" x14ac:dyDescent="0.35">
      <c r="M61" s="2" t="s">
        <v>66</v>
      </c>
      <c r="N61" s="12">
        <v>415</v>
      </c>
      <c r="O61" s="12">
        <v>4</v>
      </c>
      <c r="R61" t="s">
        <v>195</v>
      </c>
      <c r="S61">
        <v>447</v>
      </c>
      <c r="T61">
        <v>83</v>
      </c>
      <c r="U61">
        <v>6</v>
      </c>
      <c r="V61">
        <f>Table3[[#This Row],[Electricity_Usage (kWh)]]+Table3[[#This Row],[Gas_Usage]]</f>
        <v>530</v>
      </c>
    </row>
    <row r="62" spans="13:22" x14ac:dyDescent="0.35">
      <c r="M62" s="2" t="s">
        <v>67</v>
      </c>
      <c r="N62" s="12">
        <v>437</v>
      </c>
      <c r="O62" s="12">
        <v>1</v>
      </c>
      <c r="R62" t="s">
        <v>107</v>
      </c>
      <c r="S62">
        <v>364</v>
      </c>
      <c r="T62">
        <v>164</v>
      </c>
      <c r="U62">
        <v>2</v>
      </c>
      <c r="V62">
        <f>Table3[[#This Row],[Electricity_Usage (kWh)]]+Table3[[#This Row],[Gas_Usage]]</f>
        <v>528</v>
      </c>
    </row>
    <row r="63" spans="13:22" x14ac:dyDescent="0.35">
      <c r="M63" s="2" t="s">
        <v>68</v>
      </c>
      <c r="N63" s="12">
        <v>451</v>
      </c>
      <c r="O63" s="12">
        <v>3</v>
      </c>
      <c r="R63" t="s">
        <v>228</v>
      </c>
      <c r="S63">
        <v>473</v>
      </c>
      <c r="T63">
        <v>53</v>
      </c>
      <c r="U63">
        <v>7</v>
      </c>
      <c r="V63">
        <f>Table3[[#This Row],[Electricity_Usage (kWh)]]+Table3[[#This Row],[Gas_Usage]]</f>
        <v>526</v>
      </c>
    </row>
    <row r="64" spans="13:22" x14ac:dyDescent="0.35">
      <c r="M64" s="2" t="s">
        <v>69</v>
      </c>
      <c r="N64" s="12">
        <v>445</v>
      </c>
      <c r="O64" s="12">
        <v>5</v>
      </c>
      <c r="R64" t="s">
        <v>139</v>
      </c>
      <c r="S64">
        <v>430</v>
      </c>
      <c r="T64">
        <v>94</v>
      </c>
      <c r="U64">
        <v>12</v>
      </c>
      <c r="V64">
        <f>Table3[[#This Row],[Electricity_Usage (kWh)]]+Table3[[#This Row],[Gas_Usage]]</f>
        <v>524</v>
      </c>
    </row>
    <row r="65" spans="13:22" x14ac:dyDescent="0.35">
      <c r="M65" s="2" t="s">
        <v>70</v>
      </c>
      <c r="N65" s="12">
        <v>599</v>
      </c>
      <c r="O65" s="12">
        <v>3</v>
      </c>
      <c r="R65" t="s">
        <v>114</v>
      </c>
      <c r="S65">
        <v>466</v>
      </c>
      <c r="T65">
        <v>57</v>
      </c>
      <c r="U65">
        <v>11</v>
      </c>
      <c r="V65">
        <f>Table3[[#This Row],[Electricity_Usage (kWh)]]+Table3[[#This Row],[Gas_Usage]]</f>
        <v>523</v>
      </c>
    </row>
    <row r="66" spans="13:22" x14ac:dyDescent="0.35">
      <c r="M66" s="2" t="s">
        <v>71</v>
      </c>
      <c r="N66" s="12">
        <v>650</v>
      </c>
      <c r="O66" s="12">
        <v>7</v>
      </c>
      <c r="R66" t="s">
        <v>33</v>
      </c>
      <c r="S66">
        <v>367</v>
      </c>
      <c r="T66">
        <v>154</v>
      </c>
      <c r="U66">
        <v>10</v>
      </c>
      <c r="V66">
        <f>Table3[[#This Row],[Electricity_Usage (kWh)]]+Table3[[#This Row],[Gas_Usage]]</f>
        <v>521</v>
      </c>
    </row>
    <row r="67" spans="13:22" x14ac:dyDescent="0.35">
      <c r="M67" s="2" t="s">
        <v>72</v>
      </c>
      <c r="N67" s="12">
        <v>452</v>
      </c>
      <c r="O67" s="12">
        <v>5</v>
      </c>
      <c r="R67" t="s">
        <v>14</v>
      </c>
      <c r="S67">
        <v>346</v>
      </c>
      <c r="T67">
        <v>168</v>
      </c>
      <c r="U67">
        <v>12</v>
      </c>
      <c r="V67">
        <f>Table3[[#This Row],[Electricity_Usage (kWh)]]+Table3[[#This Row],[Gas_Usage]]</f>
        <v>514</v>
      </c>
    </row>
    <row r="68" spans="13:22" x14ac:dyDescent="0.35">
      <c r="M68" s="2" t="s">
        <v>73</v>
      </c>
      <c r="N68" s="12">
        <v>422</v>
      </c>
      <c r="O68" s="12">
        <v>1</v>
      </c>
      <c r="R68" t="s">
        <v>221</v>
      </c>
      <c r="S68">
        <v>332</v>
      </c>
      <c r="T68">
        <v>180</v>
      </c>
      <c r="U68">
        <v>12</v>
      </c>
      <c r="V68">
        <f>Table3[[#This Row],[Electricity_Usage (kWh)]]+Table3[[#This Row],[Gas_Usage]]</f>
        <v>512</v>
      </c>
    </row>
    <row r="69" spans="13:22" x14ac:dyDescent="0.35">
      <c r="M69" s="2" t="s">
        <v>74</v>
      </c>
      <c r="N69" s="12">
        <v>476</v>
      </c>
      <c r="O69" s="12">
        <v>7</v>
      </c>
      <c r="R69" t="s">
        <v>97</v>
      </c>
      <c r="S69">
        <v>316</v>
      </c>
      <c r="T69">
        <v>194</v>
      </c>
      <c r="U69">
        <v>12</v>
      </c>
      <c r="V69">
        <f>Table3[[#This Row],[Electricity_Usage (kWh)]]+Table3[[#This Row],[Gas_Usage]]</f>
        <v>510</v>
      </c>
    </row>
    <row r="70" spans="13:22" x14ac:dyDescent="0.35">
      <c r="M70" s="2" t="s">
        <v>75</v>
      </c>
      <c r="N70" s="12">
        <v>332</v>
      </c>
      <c r="O70" s="12">
        <v>2</v>
      </c>
      <c r="R70" t="s">
        <v>146</v>
      </c>
      <c r="S70">
        <v>352</v>
      </c>
      <c r="T70">
        <v>156</v>
      </c>
      <c r="U70">
        <v>7</v>
      </c>
      <c r="V70">
        <f>Table3[[#This Row],[Electricity_Usage (kWh)]]+Table3[[#This Row],[Gas_Usage]]</f>
        <v>508</v>
      </c>
    </row>
    <row r="71" spans="13:22" x14ac:dyDescent="0.35">
      <c r="M71" s="2" t="s">
        <v>76</v>
      </c>
      <c r="N71" s="12">
        <v>326</v>
      </c>
      <c r="O71" s="12">
        <v>4</v>
      </c>
      <c r="R71" t="s">
        <v>105</v>
      </c>
      <c r="S71">
        <v>332</v>
      </c>
      <c r="T71">
        <v>175</v>
      </c>
      <c r="U71">
        <v>12</v>
      </c>
      <c r="V71">
        <f>Table3[[#This Row],[Electricity_Usage (kWh)]]+Table3[[#This Row],[Gas_Usage]]</f>
        <v>507</v>
      </c>
    </row>
    <row r="72" spans="13:22" x14ac:dyDescent="0.35">
      <c r="M72" s="2" t="s">
        <v>77</v>
      </c>
      <c r="N72" s="12">
        <v>310</v>
      </c>
      <c r="O72" s="12">
        <v>1</v>
      </c>
      <c r="R72" t="s">
        <v>172</v>
      </c>
      <c r="S72">
        <v>351</v>
      </c>
      <c r="T72">
        <v>156</v>
      </c>
      <c r="U72">
        <v>11</v>
      </c>
      <c r="V72">
        <f>Table3[[#This Row],[Electricity_Usage (kWh)]]+Table3[[#This Row],[Gas_Usage]]</f>
        <v>507</v>
      </c>
    </row>
    <row r="73" spans="13:22" x14ac:dyDescent="0.35">
      <c r="M73" s="2" t="s">
        <v>78</v>
      </c>
      <c r="N73" s="12">
        <v>375</v>
      </c>
      <c r="O73" s="12">
        <v>4</v>
      </c>
      <c r="R73" t="s">
        <v>109</v>
      </c>
      <c r="S73">
        <v>305</v>
      </c>
      <c r="T73">
        <v>200</v>
      </c>
      <c r="U73">
        <v>7</v>
      </c>
      <c r="V73">
        <f>Table3[[#This Row],[Electricity_Usage (kWh)]]+Table3[[#This Row],[Gas_Usage]]</f>
        <v>505</v>
      </c>
    </row>
    <row r="74" spans="13:22" x14ac:dyDescent="0.35">
      <c r="M74" s="2" t="s">
        <v>79</v>
      </c>
      <c r="N74" s="12">
        <v>402</v>
      </c>
      <c r="O74" s="12">
        <v>6</v>
      </c>
      <c r="R74" t="s">
        <v>44</v>
      </c>
      <c r="S74">
        <v>401</v>
      </c>
      <c r="T74">
        <v>102</v>
      </c>
      <c r="U74">
        <v>12</v>
      </c>
      <c r="V74">
        <f>Table3[[#This Row],[Electricity_Usage (kWh)]]+Table3[[#This Row],[Gas_Usage]]</f>
        <v>503</v>
      </c>
    </row>
    <row r="75" spans="13:22" x14ac:dyDescent="0.35">
      <c r="M75" s="2" t="s">
        <v>80</v>
      </c>
      <c r="N75" s="12">
        <v>376</v>
      </c>
      <c r="O75" s="12">
        <v>2</v>
      </c>
      <c r="R75" t="s">
        <v>92</v>
      </c>
      <c r="S75">
        <v>372</v>
      </c>
      <c r="T75">
        <v>130</v>
      </c>
      <c r="U75">
        <v>5</v>
      </c>
      <c r="V75">
        <f>Table3[[#This Row],[Electricity_Usage (kWh)]]+Table3[[#This Row],[Gas_Usage]]</f>
        <v>502</v>
      </c>
    </row>
    <row r="76" spans="13:22" x14ac:dyDescent="0.35">
      <c r="M76" s="2" t="s">
        <v>81</v>
      </c>
      <c r="N76" s="12">
        <v>422</v>
      </c>
      <c r="O76" s="12">
        <v>2</v>
      </c>
      <c r="R76" t="s">
        <v>62</v>
      </c>
      <c r="S76">
        <v>413</v>
      </c>
      <c r="T76">
        <v>88</v>
      </c>
      <c r="U76">
        <v>10</v>
      </c>
      <c r="V76">
        <f>Table3[[#This Row],[Electricity_Usage (kWh)]]+Table3[[#This Row],[Gas_Usage]]</f>
        <v>501</v>
      </c>
    </row>
    <row r="77" spans="13:22" x14ac:dyDescent="0.35">
      <c r="M77" s="2" t="s">
        <v>82</v>
      </c>
      <c r="N77" s="12">
        <v>283</v>
      </c>
      <c r="O77" s="12">
        <v>1</v>
      </c>
      <c r="R77" t="s">
        <v>160</v>
      </c>
      <c r="S77">
        <v>438</v>
      </c>
      <c r="T77">
        <v>63</v>
      </c>
      <c r="U77">
        <v>12</v>
      </c>
      <c r="V77">
        <f>Table3[[#This Row],[Electricity_Usage (kWh)]]+Table3[[#This Row],[Gas_Usage]]</f>
        <v>501</v>
      </c>
    </row>
    <row r="78" spans="13:22" x14ac:dyDescent="0.35">
      <c r="M78" s="2" t="s">
        <v>83</v>
      </c>
      <c r="N78" s="12">
        <v>498</v>
      </c>
      <c r="O78" s="12">
        <v>2</v>
      </c>
      <c r="R78" t="s">
        <v>255</v>
      </c>
      <c r="S78">
        <v>311</v>
      </c>
      <c r="T78">
        <v>188</v>
      </c>
      <c r="U78">
        <v>14</v>
      </c>
      <c r="V78">
        <f>Table3[[#This Row],[Electricity_Usage (kWh)]]+Table3[[#This Row],[Gas_Usage]]</f>
        <v>499</v>
      </c>
    </row>
    <row r="79" spans="13:22" x14ac:dyDescent="0.35">
      <c r="M79" s="2" t="s">
        <v>84</v>
      </c>
      <c r="N79" s="12">
        <v>547</v>
      </c>
      <c r="O79" s="12">
        <v>5</v>
      </c>
      <c r="R79" t="s">
        <v>83</v>
      </c>
      <c r="S79">
        <v>367</v>
      </c>
      <c r="T79">
        <v>131</v>
      </c>
      <c r="U79">
        <v>8</v>
      </c>
      <c r="V79">
        <f>Table3[[#This Row],[Electricity_Usage (kWh)]]+Table3[[#This Row],[Gas_Usage]]</f>
        <v>498</v>
      </c>
    </row>
    <row r="80" spans="13:22" x14ac:dyDescent="0.35">
      <c r="M80" s="2" t="s">
        <v>85</v>
      </c>
      <c r="N80" s="12">
        <v>410</v>
      </c>
      <c r="O80" s="12">
        <v>2</v>
      </c>
      <c r="R80" t="s">
        <v>214</v>
      </c>
      <c r="S80">
        <v>351</v>
      </c>
      <c r="T80">
        <v>143</v>
      </c>
      <c r="U80">
        <v>12</v>
      </c>
      <c r="V80">
        <f>Table3[[#This Row],[Electricity_Usage (kWh)]]+Table3[[#This Row],[Gas_Usage]]</f>
        <v>494</v>
      </c>
    </row>
    <row r="81" spans="13:22" x14ac:dyDescent="0.35">
      <c r="M81" s="2" t="s">
        <v>86</v>
      </c>
      <c r="N81" s="12">
        <v>252</v>
      </c>
      <c r="O81" s="12">
        <v>4</v>
      </c>
      <c r="R81" t="s">
        <v>12</v>
      </c>
      <c r="S81">
        <v>435</v>
      </c>
      <c r="T81">
        <v>54</v>
      </c>
      <c r="U81">
        <v>10</v>
      </c>
      <c r="V81">
        <f>Table3[[#This Row],[Electricity_Usage (kWh)]]+Table3[[#This Row],[Gas_Usage]]</f>
        <v>489</v>
      </c>
    </row>
    <row r="82" spans="13:22" x14ac:dyDescent="0.35">
      <c r="M82" s="2" t="s">
        <v>87</v>
      </c>
      <c r="N82" s="12">
        <v>479</v>
      </c>
      <c r="O82" s="12">
        <v>4</v>
      </c>
      <c r="R82" t="s">
        <v>52</v>
      </c>
      <c r="S82">
        <v>436</v>
      </c>
      <c r="T82">
        <v>50</v>
      </c>
      <c r="U82">
        <v>6</v>
      </c>
      <c r="V82">
        <f>Table3[[#This Row],[Electricity_Usage (kWh)]]+Table3[[#This Row],[Gas_Usage]]</f>
        <v>486</v>
      </c>
    </row>
    <row r="83" spans="13:22" x14ac:dyDescent="0.35">
      <c r="M83" s="2" t="s">
        <v>88</v>
      </c>
      <c r="N83" s="12">
        <v>444</v>
      </c>
      <c r="O83" s="12">
        <v>7</v>
      </c>
      <c r="R83" t="s">
        <v>229</v>
      </c>
      <c r="S83">
        <v>358</v>
      </c>
      <c r="T83">
        <v>128</v>
      </c>
      <c r="U83">
        <v>6</v>
      </c>
      <c r="V83">
        <f>Table3[[#This Row],[Electricity_Usage (kWh)]]+Table3[[#This Row],[Gas_Usage]]</f>
        <v>486</v>
      </c>
    </row>
    <row r="84" spans="13:22" x14ac:dyDescent="0.35">
      <c r="M84" s="2" t="s">
        <v>89</v>
      </c>
      <c r="N84" s="12">
        <v>533</v>
      </c>
      <c r="O84" s="12">
        <v>4</v>
      </c>
      <c r="R84" t="s">
        <v>91</v>
      </c>
      <c r="S84">
        <v>385</v>
      </c>
      <c r="T84">
        <v>100</v>
      </c>
      <c r="U84">
        <v>11</v>
      </c>
      <c r="V84">
        <f>Table3[[#This Row],[Electricity_Usage (kWh)]]+Table3[[#This Row],[Gas_Usage]]</f>
        <v>485</v>
      </c>
    </row>
    <row r="85" spans="13:22" x14ac:dyDescent="0.35">
      <c r="M85" s="2" t="s">
        <v>90</v>
      </c>
      <c r="N85" s="12">
        <v>615</v>
      </c>
      <c r="O85" s="12">
        <v>7</v>
      </c>
      <c r="R85" t="s">
        <v>208</v>
      </c>
      <c r="S85">
        <v>402</v>
      </c>
      <c r="T85">
        <v>82</v>
      </c>
      <c r="U85">
        <v>11</v>
      </c>
      <c r="V85">
        <f>Table3[[#This Row],[Electricity_Usage (kWh)]]+Table3[[#This Row],[Gas_Usage]]</f>
        <v>484</v>
      </c>
    </row>
    <row r="86" spans="13:22" x14ac:dyDescent="0.35">
      <c r="M86" s="2" t="s">
        <v>91</v>
      </c>
      <c r="N86" s="12">
        <v>485</v>
      </c>
      <c r="O86" s="12">
        <v>4</v>
      </c>
      <c r="R86" t="s">
        <v>222</v>
      </c>
      <c r="S86">
        <v>404</v>
      </c>
      <c r="T86">
        <v>80</v>
      </c>
      <c r="U86">
        <v>4</v>
      </c>
      <c r="V86">
        <f>Table3[[#This Row],[Electricity_Usage (kWh)]]+Table3[[#This Row],[Gas_Usage]]</f>
        <v>484</v>
      </c>
    </row>
    <row r="87" spans="13:22" x14ac:dyDescent="0.35">
      <c r="M87" s="2" t="s">
        <v>92</v>
      </c>
      <c r="N87" s="12">
        <v>502</v>
      </c>
      <c r="O87" s="12">
        <v>5</v>
      </c>
      <c r="R87" t="s">
        <v>130</v>
      </c>
      <c r="S87">
        <v>285</v>
      </c>
      <c r="T87">
        <v>198</v>
      </c>
      <c r="U87">
        <v>14</v>
      </c>
      <c r="V87">
        <f>Table3[[#This Row],[Electricity_Usage (kWh)]]+Table3[[#This Row],[Gas_Usage]]</f>
        <v>483</v>
      </c>
    </row>
    <row r="88" spans="13:22" x14ac:dyDescent="0.35">
      <c r="M88" s="2" t="s">
        <v>93</v>
      </c>
      <c r="N88" s="12">
        <v>650</v>
      </c>
      <c r="O88" s="12">
        <v>7</v>
      </c>
      <c r="R88" t="s">
        <v>234</v>
      </c>
      <c r="S88">
        <v>371</v>
      </c>
      <c r="T88">
        <v>111</v>
      </c>
      <c r="U88">
        <v>12</v>
      </c>
      <c r="V88">
        <f>Table3[[#This Row],[Electricity_Usage (kWh)]]+Table3[[#This Row],[Gas_Usage]]</f>
        <v>482</v>
      </c>
    </row>
    <row r="89" spans="13:22" x14ac:dyDescent="0.35">
      <c r="M89" s="2" t="s">
        <v>94</v>
      </c>
      <c r="N89" s="12">
        <v>239</v>
      </c>
      <c r="O89" s="12">
        <v>3</v>
      </c>
      <c r="R89" t="s">
        <v>167</v>
      </c>
      <c r="S89">
        <v>316</v>
      </c>
      <c r="T89">
        <v>164</v>
      </c>
      <c r="U89">
        <v>6</v>
      </c>
      <c r="V89">
        <f>Table3[[#This Row],[Electricity_Usage (kWh)]]+Table3[[#This Row],[Gas_Usage]]</f>
        <v>480</v>
      </c>
    </row>
    <row r="90" spans="13:22" x14ac:dyDescent="0.35">
      <c r="M90" s="2" t="s">
        <v>95</v>
      </c>
      <c r="N90" s="12">
        <v>364</v>
      </c>
      <c r="O90" s="12">
        <v>6</v>
      </c>
      <c r="R90" t="s">
        <v>87</v>
      </c>
      <c r="S90">
        <v>378</v>
      </c>
      <c r="T90">
        <v>101</v>
      </c>
      <c r="U90">
        <v>4</v>
      </c>
      <c r="V90">
        <f>Table3[[#This Row],[Electricity_Usage (kWh)]]+Table3[[#This Row],[Gas_Usage]]</f>
        <v>479</v>
      </c>
    </row>
    <row r="91" spans="13:22" x14ac:dyDescent="0.35">
      <c r="M91" s="2" t="s">
        <v>96</v>
      </c>
      <c r="N91" s="12">
        <v>654</v>
      </c>
      <c r="O91" s="12">
        <v>1</v>
      </c>
      <c r="R91" t="s">
        <v>74</v>
      </c>
      <c r="S91">
        <v>276</v>
      </c>
      <c r="T91">
        <v>200</v>
      </c>
      <c r="U91">
        <v>10</v>
      </c>
      <c r="V91">
        <f>Table3[[#This Row],[Electricity_Usage (kWh)]]+Table3[[#This Row],[Gas_Usage]]</f>
        <v>476</v>
      </c>
    </row>
    <row r="92" spans="13:22" x14ac:dyDescent="0.35">
      <c r="M92" s="2" t="s">
        <v>97</v>
      </c>
      <c r="N92" s="12">
        <v>510</v>
      </c>
      <c r="O92" s="12">
        <v>4</v>
      </c>
      <c r="R92" t="s">
        <v>48</v>
      </c>
      <c r="S92">
        <v>341</v>
      </c>
      <c r="T92">
        <v>134</v>
      </c>
      <c r="U92">
        <v>13</v>
      </c>
      <c r="V92">
        <f>Table3[[#This Row],[Electricity_Usage (kWh)]]+Table3[[#This Row],[Gas_Usage]]</f>
        <v>475</v>
      </c>
    </row>
    <row r="93" spans="13:22" x14ac:dyDescent="0.35">
      <c r="M93" s="2" t="s">
        <v>98</v>
      </c>
      <c r="N93" s="12">
        <v>564</v>
      </c>
      <c r="O93" s="12">
        <v>2</v>
      </c>
      <c r="R93" t="s">
        <v>254</v>
      </c>
      <c r="S93">
        <v>300</v>
      </c>
      <c r="T93">
        <v>175</v>
      </c>
      <c r="U93">
        <v>2</v>
      </c>
      <c r="V93">
        <f>Table3[[#This Row],[Electricity_Usage (kWh)]]+Table3[[#This Row],[Gas_Usage]]</f>
        <v>475</v>
      </c>
    </row>
    <row r="94" spans="13:22" x14ac:dyDescent="0.35">
      <c r="M94" s="2" t="s">
        <v>99</v>
      </c>
      <c r="N94" s="12">
        <v>562</v>
      </c>
      <c r="O94" s="12">
        <v>4</v>
      </c>
      <c r="R94" t="s">
        <v>266</v>
      </c>
      <c r="S94">
        <v>296</v>
      </c>
      <c r="T94">
        <v>179</v>
      </c>
      <c r="U94">
        <v>4</v>
      </c>
      <c r="V94">
        <f>Table3[[#This Row],[Electricity_Usage (kWh)]]+Table3[[#This Row],[Gas_Usage]]</f>
        <v>475</v>
      </c>
    </row>
    <row r="95" spans="13:22" x14ac:dyDescent="0.35">
      <c r="M95" s="2" t="s">
        <v>100</v>
      </c>
      <c r="N95" s="12">
        <v>419</v>
      </c>
      <c r="O95" s="12">
        <v>2</v>
      </c>
      <c r="R95" t="s">
        <v>50</v>
      </c>
      <c r="S95">
        <v>314</v>
      </c>
      <c r="T95">
        <v>159</v>
      </c>
      <c r="U95">
        <v>6</v>
      </c>
      <c r="V95">
        <f>Table3[[#This Row],[Electricity_Usage (kWh)]]+Table3[[#This Row],[Gas_Usage]]</f>
        <v>473</v>
      </c>
    </row>
    <row r="96" spans="13:22" x14ac:dyDescent="0.35">
      <c r="M96" s="2" t="s">
        <v>101</v>
      </c>
      <c r="N96" s="12">
        <v>236</v>
      </c>
      <c r="O96" s="12">
        <v>6</v>
      </c>
      <c r="R96" t="s">
        <v>212</v>
      </c>
      <c r="S96">
        <v>312</v>
      </c>
      <c r="T96">
        <v>161</v>
      </c>
      <c r="U96">
        <v>8</v>
      </c>
      <c r="V96">
        <f>Table3[[#This Row],[Electricity_Usage (kWh)]]+Table3[[#This Row],[Gas_Usage]]</f>
        <v>473</v>
      </c>
    </row>
    <row r="97" spans="13:22" x14ac:dyDescent="0.35">
      <c r="M97" s="2" t="s">
        <v>102</v>
      </c>
      <c r="N97" s="12">
        <v>359</v>
      </c>
      <c r="O97" s="12">
        <v>6</v>
      </c>
      <c r="R97" t="s">
        <v>217</v>
      </c>
      <c r="S97">
        <v>326</v>
      </c>
      <c r="T97">
        <v>143</v>
      </c>
      <c r="U97">
        <v>2</v>
      </c>
      <c r="V97">
        <f>Table3[[#This Row],[Electricity_Usage (kWh)]]+Table3[[#This Row],[Gas_Usage]]</f>
        <v>469</v>
      </c>
    </row>
    <row r="98" spans="13:22" x14ac:dyDescent="0.35">
      <c r="M98" s="2" t="s">
        <v>103</v>
      </c>
      <c r="N98" s="12">
        <v>254</v>
      </c>
      <c r="O98" s="12">
        <v>6</v>
      </c>
      <c r="R98" t="s">
        <v>256</v>
      </c>
      <c r="S98">
        <v>319</v>
      </c>
      <c r="T98">
        <v>149</v>
      </c>
      <c r="U98">
        <v>8</v>
      </c>
      <c r="V98">
        <f>Table3[[#This Row],[Electricity_Usage (kWh)]]+Table3[[#This Row],[Gas_Usage]]</f>
        <v>468</v>
      </c>
    </row>
    <row r="99" spans="13:22" x14ac:dyDescent="0.35">
      <c r="M99" s="2" t="s">
        <v>104</v>
      </c>
      <c r="N99" s="12">
        <v>597</v>
      </c>
      <c r="O99" s="12">
        <v>2</v>
      </c>
      <c r="R99" t="s">
        <v>233</v>
      </c>
      <c r="S99">
        <v>323</v>
      </c>
      <c r="T99">
        <v>143</v>
      </c>
      <c r="U99">
        <v>14</v>
      </c>
      <c r="V99">
        <f>Table3[[#This Row],[Electricity_Usage (kWh)]]+Table3[[#This Row],[Gas_Usage]]</f>
        <v>466</v>
      </c>
    </row>
    <row r="100" spans="13:22" x14ac:dyDescent="0.35">
      <c r="M100" s="2" t="s">
        <v>105</v>
      </c>
      <c r="N100" s="12">
        <v>507</v>
      </c>
      <c r="O100" s="12">
        <v>4</v>
      </c>
      <c r="R100" t="s">
        <v>246</v>
      </c>
      <c r="S100">
        <v>277</v>
      </c>
      <c r="T100">
        <v>189</v>
      </c>
      <c r="U100">
        <v>5</v>
      </c>
      <c r="V100">
        <f>Table3[[#This Row],[Electricity_Usage (kWh)]]+Table3[[#This Row],[Gas_Usage]]</f>
        <v>466</v>
      </c>
    </row>
    <row r="101" spans="13:22" x14ac:dyDescent="0.35">
      <c r="M101" s="2" t="s">
        <v>106</v>
      </c>
      <c r="N101" s="12">
        <v>267</v>
      </c>
      <c r="O101" s="12">
        <v>6</v>
      </c>
      <c r="R101" t="s">
        <v>36</v>
      </c>
      <c r="S101">
        <v>267</v>
      </c>
      <c r="T101">
        <v>198</v>
      </c>
      <c r="U101">
        <v>4</v>
      </c>
      <c r="V101">
        <f>Table3[[#This Row],[Electricity_Usage (kWh)]]+Table3[[#This Row],[Gas_Usage]]</f>
        <v>465</v>
      </c>
    </row>
    <row r="102" spans="13:22" x14ac:dyDescent="0.35">
      <c r="M102" s="2" t="s">
        <v>107</v>
      </c>
      <c r="N102" s="12">
        <v>528</v>
      </c>
      <c r="O102" s="12">
        <v>5</v>
      </c>
      <c r="R102" t="s">
        <v>257</v>
      </c>
      <c r="S102">
        <v>339</v>
      </c>
      <c r="T102">
        <v>126</v>
      </c>
      <c r="U102">
        <v>4</v>
      </c>
      <c r="V102">
        <f>Table3[[#This Row],[Electricity_Usage (kWh)]]+Table3[[#This Row],[Gas_Usage]]</f>
        <v>465</v>
      </c>
    </row>
    <row r="103" spans="13:22" x14ac:dyDescent="0.35">
      <c r="M103" s="2" t="s">
        <v>108</v>
      </c>
      <c r="N103" s="12">
        <v>543</v>
      </c>
      <c r="O103" s="12">
        <v>7</v>
      </c>
      <c r="R103" t="s">
        <v>138</v>
      </c>
      <c r="S103">
        <v>334</v>
      </c>
      <c r="T103">
        <v>127</v>
      </c>
      <c r="U103">
        <v>12</v>
      </c>
      <c r="V103">
        <f>Table3[[#This Row],[Electricity_Usage (kWh)]]+Table3[[#This Row],[Gas_Usage]]</f>
        <v>461</v>
      </c>
    </row>
    <row r="104" spans="13:22" x14ac:dyDescent="0.35">
      <c r="M104" s="2" t="s">
        <v>109</v>
      </c>
      <c r="N104" s="12">
        <v>505</v>
      </c>
      <c r="O104" s="12">
        <v>2</v>
      </c>
      <c r="R104" t="s">
        <v>168</v>
      </c>
      <c r="S104">
        <v>400</v>
      </c>
      <c r="T104">
        <v>56</v>
      </c>
      <c r="U104">
        <v>9</v>
      </c>
      <c r="V104">
        <f>Table3[[#This Row],[Electricity_Usage (kWh)]]+Table3[[#This Row],[Gas_Usage]]</f>
        <v>456</v>
      </c>
    </row>
    <row r="105" spans="13:22" x14ac:dyDescent="0.35">
      <c r="M105" s="2" t="s">
        <v>110</v>
      </c>
      <c r="N105" s="12">
        <v>451</v>
      </c>
      <c r="O105" s="12">
        <v>2</v>
      </c>
      <c r="R105" t="s">
        <v>72</v>
      </c>
      <c r="S105">
        <v>291</v>
      </c>
      <c r="T105">
        <v>161</v>
      </c>
      <c r="U105">
        <v>8</v>
      </c>
      <c r="V105">
        <f>Table3[[#This Row],[Electricity_Usage (kWh)]]+Table3[[#This Row],[Gas_Usage]]</f>
        <v>452</v>
      </c>
    </row>
    <row r="106" spans="13:22" x14ac:dyDescent="0.35">
      <c r="M106" s="2" t="s">
        <v>111</v>
      </c>
      <c r="N106" s="12">
        <v>627</v>
      </c>
      <c r="O106" s="12">
        <v>4</v>
      </c>
      <c r="R106" t="s">
        <v>215</v>
      </c>
      <c r="S106">
        <v>328</v>
      </c>
      <c r="T106">
        <v>124</v>
      </c>
      <c r="U106">
        <v>3</v>
      </c>
      <c r="V106">
        <f>Table3[[#This Row],[Electricity_Usage (kWh)]]+Table3[[#This Row],[Gas_Usage]]</f>
        <v>452</v>
      </c>
    </row>
    <row r="107" spans="13:22" x14ac:dyDescent="0.35">
      <c r="M107" s="2" t="s">
        <v>112</v>
      </c>
      <c r="N107" s="12">
        <v>318</v>
      </c>
      <c r="O107" s="12">
        <v>2</v>
      </c>
      <c r="R107" t="s">
        <v>68</v>
      </c>
      <c r="S107">
        <v>348</v>
      </c>
      <c r="T107">
        <v>103</v>
      </c>
      <c r="U107">
        <v>4</v>
      </c>
      <c r="V107">
        <f>Table3[[#This Row],[Electricity_Usage (kWh)]]+Table3[[#This Row],[Gas_Usage]]</f>
        <v>451</v>
      </c>
    </row>
    <row r="108" spans="13:22" x14ac:dyDescent="0.35">
      <c r="M108" s="2" t="s">
        <v>113</v>
      </c>
      <c r="N108" s="12">
        <v>631</v>
      </c>
      <c r="O108" s="12">
        <v>2</v>
      </c>
      <c r="R108" t="s">
        <v>110</v>
      </c>
      <c r="S108">
        <v>322</v>
      </c>
      <c r="T108">
        <v>129</v>
      </c>
      <c r="U108">
        <v>3</v>
      </c>
      <c r="V108">
        <f>Table3[[#This Row],[Electricity_Usage (kWh)]]+Table3[[#This Row],[Gas_Usage]]</f>
        <v>451</v>
      </c>
    </row>
    <row r="109" spans="13:22" x14ac:dyDescent="0.35">
      <c r="M109" s="2" t="s">
        <v>114</v>
      </c>
      <c r="N109" s="12">
        <v>523</v>
      </c>
      <c r="O109" s="12">
        <v>6</v>
      </c>
      <c r="R109" t="s">
        <v>196</v>
      </c>
      <c r="S109">
        <v>289</v>
      </c>
      <c r="T109">
        <v>160</v>
      </c>
      <c r="U109">
        <v>10</v>
      </c>
      <c r="V109">
        <f>Table3[[#This Row],[Electricity_Usage (kWh)]]+Table3[[#This Row],[Gas_Usage]]</f>
        <v>449</v>
      </c>
    </row>
    <row r="110" spans="13:22" x14ac:dyDescent="0.35">
      <c r="M110" s="2" t="s">
        <v>115</v>
      </c>
      <c r="N110" s="12">
        <v>424</v>
      </c>
      <c r="O110" s="12">
        <v>4</v>
      </c>
      <c r="R110" t="s">
        <v>209</v>
      </c>
      <c r="S110">
        <v>248</v>
      </c>
      <c r="T110">
        <v>199</v>
      </c>
      <c r="U110">
        <v>12</v>
      </c>
      <c r="V110">
        <f>Table3[[#This Row],[Electricity_Usage (kWh)]]+Table3[[#This Row],[Gas_Usage]]</f>
        <v>447</v>
      </c>
    </row>
    <row r="111" spans="13:22" x14ac:dyDescent="0.35">
      <c r="M111" s="2" t="s">
        <v>116</v>
      </c>
      <c r="N111" s="12">
        <v>625</v>
      </c>
      <c r="O111" s="12">
        <v>6</v>
      </c>
      <c r="R111" t="s">
        <v>69</v>
      </c>
      <c r="S111">
        <v>263</v>
      </c>
      <c r="T111">
        <v>182</v>
      </c>
      <c r="U111">
        <v>14</v>
      </c>
      <c r="V111">
        <f>Table3[[#This Row],[Electricity_Usage (kWh)]]+Table3[[#This Row],[Gas_Usage]]</f>
        <v>445</v>
      </c>
    </row>
    <row r="112" spans="13:22" x14ac:dyDescent="0.35">
      <c r="M112" s="2" t="s">
        <v>117</v>
      </c>
      <c r="N112" s="12">
        <v>349</v>
      </c>
      <c r="O112" s="12">
        <v>7</v>
      </c>
      <c r="R112" t="s">
        <v>175</v>
      </c>
      <c r="S112">
        <v>281</v>
      </c>
      <c r="T112">
        <v>164</v>
      </c>
      <c r="U112">
        <v>4</v>
      </c>
      <c r="V112">
        <f>Table3[[#This Row],[Electricity_Usage (kWh)]]+Table3[[#This Row],[Gas_Usage]]</f>
        <v>445</v>
      </c>
    </row>
    <row r="113" spans="13:22" x14ac:dyDescent="0.35">
      <c r="M113" s="2" t="s">
        <v>118</v>
      </c>
      <c r="N113" s="12">
        <v>272</v>
      </c>
      <c r="O113" s="12">
        <v>7</v>
      </c>
      <c r="R113" t="s">
        <v>88</v>
      </c>
      <c r="S113">
        <v>316</v>
      </c>
      <c r="T113">
        <v>128</v>
      </c>
      <c r="U113">
        <v>8</v>
      </c>
      <c r="V113">
        <f>Table3[[#This Row],[Electricity_Usage (kWh)]]+Table3[[#This Row],[Gas_Usage]]</f>
        <v>444</v>
      </c>
    </row>
    <row r="114" spans="13:22" x14ac:dyDescent="0.35">
      <c r="M114" s="2" t="s">
        <v>119</v>
      </c>
      <c r="N114" s="12">
        <v>640</v>
      </c>
      <c r="O114" s="12">
        <v>6</v>
      </c>
      <c r="R114" t="s">
        <v>147</v>
      </c>
      <c r="S114">
        <v>329</v>
      </c>
      <c r="T114">
        <v>112</v>
      </c>
      <c r="U114">
        <v>9</v>
      </c>
      <c r="V114">
        <f>Table3[[#This Row],[Electricity_Usage (kWh)]]+Table3[[#This Row],[Gas_Usage]]</f>
        <v>441</v>
      </c>
    </row>
    <row r="115" spans="13:22" x14ac:dyDescent="0.35">
      <c r="M115" s="2" t="s">
        <v>120</v>
      </c>
      <c r="N115" s="12">
        <v>266</v>
      </c>
      <c r="O115" s="12">
        <v>7</v>
      </c>
      <c r="R115" t="s">
        <v>156</v>
      </c>
      <c r="S115">
        <v>293</v>
      </c>
      <c r="T115">
        <v>148</v>
      </c>
      <c r="U115">
        <v>10</v>
      </c>
      <c r="V115">
        <f>Table3[[#This Row],[Electricity_Usage (kWh)]]+Table3[[#This Row],[Gas_Usage]]</f>
        <v>441</v>
      </c>
    </row>
    <row r="116" spans="13:22" x14ac:dyDescent="0.35">
      <c r="M116" s="2" t="s">
        <v>121</v>
      </c>
      <c r="N116" s="12">
        <v>588</v>
      </c>
      <c r="O116" s="12">
        <v>4</v>
      </c>
      <c r="R116" t="s">
        <v>173</v>
      </c>
      <c r="S116">
        <v>374</v>
      </c>
      <c r="T116">
        <v>67</v>
      </c>
      <c r="U116">
        <v>10</v>
      </c>
      <c r="V116">
        <f>Table3[[#This Row],[Electricity_Usage (kWh)]]+Table3[[#This Row],[Gas_Usage]]</f>
        <v>441</v>
      </c>
    </row>
    <row r="117" spans="13:22" x14ac:dyDescent="0.35">
      <c r="M117" s="2" t="s">
        <v>122</v>
      </c>
      <c r="N117" s="12">
        <v>323</v>
      </c>
      <c r="O117" s="12">
        <v>1</v>
      </c>
      <c r="R117" t="s">
        <v>236</v>
      </c>
      <c r="S117">
        <v>255</v>
      </c>
      <c r="T117">
        <v>185</v>
      </c>
      <c r="U117">
        <v>11</v>
      </c>
      <c r="V117">
        <f>Table3[[#This Row],[Electricity_Usage (kWh)]]+Table3[[#This Row],[Gas_Usage]]</f>
        <v>440</v>
      </c>
    </row>
    <row r="118" spans="13:22" x14ac:dyDescent="0.35">
      <c r="M118" s="2" t="s">
        <v>123</v>
      </c>
      <c r="N118" s="12">
        <v>350</v>
      </c>
      <c r="O118" s="12">
        <v>6</v>
      </c>
      <c r="R118" t="s">
        <v>251</v>
      </c>
      <c r="S118">
        <v>327</v>
      </c>
      <c r="T118">
        <v>113</v>
      </c>
      <c r="U118">
        <v>9</v>
      </c>
      <c r="V118">
        <f>Table3[[#This Row],[Electricity_Usage (kWh)]]+Table3[[#This Row],[Gas_Usage]]</f>
        <v>440</v>
      </c>
    </row>
    <row r="119" spans="13:22" x14ac:dyDescent="0.35">
      <c r="M119" s="2" t="s">
        <v>124</v>
      </c>
      <c r="N119" s="12">
        <v>439</v>
      </c>
      <c r="O119" s="12">
        <v>5</v>
      </c>
      <c r="R119" t="s">
        <v>16</v>
      </c>
      <c r="S119">
        <v>357</v>
      </c>
      <c r="T119">
        <v>82</v>
      </c>
      <c r="U119">
        <v>9</v>
      </c>
      <c r="V119">
        <f>Table3[[#This Row],[Electricity_Usage (kWh)]]+Table3[[#This Row],[Gas_Usage]]</f>
        <v>439</v>
      </c>
    </row>
    <row r="120" spans="13:22" x14ac:dyDescent="0.35">
      <c r="M120" s="2" t="s">
        <v>125</v>
      </c>
      <c r="N120" s="12">
        <v>226</v>
      </c>
      <c r="O120" s="12">
        <v>5</v>
      </c>
      <c r="R120" t="s">
        <v>124</v>
      </c>
      <c r="S120">
        <v>243</v>
      </c>
      <c r="T120">
        <v>196</v>
      </c>
      <c r="U120">
        <v>14</v>
      </c>
      <c r="V120">
        <f>Table3[[#This Row],[Electricity_Usage (kWh)]]+Table3[[#This Row],[Gas_Usage]]</f>
        <v>439</v>
      </c>
    </row>
    <row r="121" spans="13:22" x14ac:dyDescent="0.35">
      <c r="M121" s="2" t="s">
        <v>126</v>
      </c>
      <c r="N121" s="12">
        <v>192</v>
      </c>
      <c r="O121" s="12">
        <v>2</v>
      </c>
      <c r="R121" t="s">
        <v>154</v>
      </c>
      <c r="S121">
        <v>382</v>
      </c>
      <c r="T121">
        <v>57</v>
      </c>
      <c r="U121">
        <v>9</v>
      </c>
      <c r="V121">
        <f>Table3[[#This Row],[Electricity_Usage (kWh)]]+Table3[[#This Row],[Gas_Usage]]</f>
        <v>439</v>
      </c>
    </row>
    <row r="122" spans="13:22" x14ac:dyDescent="0.35">
      <c r="M122" s="2" t="s">
        <v>127</v>
      </c>
      <c r="N122" s="12">
        <v>349</v>
      </c>
      <c r="O122" s="12">
        <v>7</v>
      </c>
      <c r="R122" t="s">
        <v>67</v>
      </c>
      <c r="S122">
        <v>376</v>
      </c>
      <c r="T122">
        <v>61</v>
      </c>
      <c r="U122">
        <v>9</v>
      </c>
      <c r="V122">
        <f>Table3[[#This Row],[Electricity_Usage (kWh)]]+Table3[[#This Row],[Gas_Usage]]</f>
        <v>437</v>
      </c>
    </row>
    <row r="123" spans="13:22" x14ac:dyDescent="0.35">
      <c r="M123" s="2" t="s">
        <v>128</v>
      </c>
      <c r="N123" s="12">
        <v>390</v>
      </c>
      <c r="O123" s="12">
        <v>5</v>
      </c>
      <c r="R123" t="s">
        <v>189</v>
      </c>
      <c r="S123">
        <v>247</v>
      </c>
      <c r="T123">
        <v>187</v>
      </c>
      <c r="U123">
        <v>10</v>
      </c>
      <c r="V123">
        <f>Table3[[#This Row],[Electricity_Usage (kWh)]]+Table3[[#This Row],[Gas_Usage]]</f>
        <v>434</v>
      </c>
    </row>
    <row r="124" spans="13:22" x14ac:dyDescent="0.35">
      <c r="M124" s="2" t="s">
        <v>129</v>
      </c>
      <c r="N124" s="12">
        <v>212</v>
      </c>
      <c r="O124" s="12">
        <v>2</v>
      </c>
      <c r="R124" t="s">
        <v>206</v>
      </c>
      <c r="S124">
        <v>272</v>
      </c>
      <c r="T124">
        <v>158</v>
      </c>
      <c r="U124">
        <v>5</v>
      </c>
      <c r="V124">
        <f>Table3[[#This Row],[Electricity_Usage (kWh)]]+Table3[[#This Row],[Gas_Usage]]</f>
        <v>430</v>
      </c>
    </row>
    <row r="125" spans="13:22" x14ac:dyDescent="0.35">
      <c r="M125" s="2" t="s">
        <v>130</v>
      </c>
      <c r="N125" s="12">
        <v>483</v>
      </c>
      <c r="O125" s="12">
        <v>1</v>
      </c>
      <c r="R125" t="s">
        <v>241</v>
      </c>
      <c r="S125">
        <v>263</v>
      </c>
      <c r="T125">
        <v>167</v>
      </c>
      <c r="U125">
        <v>8</v>
      </c>
      <c r="V125">
        <f>Table3[[#This Row],[Electricity_Usage (kWh)]]+Table3[[#This Row],[Gas_Usage]]</f>
        <v>430</v>
      </c>
    </row>
    <row r="126" spans="13:22" x14ac:dyDescent="0.35">
      <c r="M126" s="2" t="s">
        <v>131</v>
      </c>
      <c r="N126" s="12">
        <v>616</v>
      </c>
      <c r="O126" s="12">
        <v>4</v>
      </c>
      <c r="R126" t="s">
        <v>230</v>
      </c>
      <c r="S126">
        <v>243</v>
      </c>
      <c r="T126">
        <v>183</v>
      </c>
      <c r="U126">
        <v>9</v>
      </c>
      <c r="V126">
        <f>Table3[[#This Row],[Electricity_Usage (kWh)]]+Table3[[#This Row],[Gas_Usage]]</f>
        <v>426</v>
      </c>
    </row>
    <row r="127" spans="13:22" x14ac:dyDescent="0.35">
      <c r="M127" s="2" t="s">
        <v>132</v>
      </c>
      <c r="N127" s="12">
        <v>372</v>
      </c>
      <c r="O127" s="12">
        <v>4</v>
      </c>
      <c r="R127" t="s">
        <v>115</v>
      </c>
      <c r="S127">
        <v>243</v>
      </c>
      <c r="T127">
        <v>181</v>
      </c>
      <c r="U127">
        <v>2</v>
      </c>
      <c r="V127">
        <f>Table3[[#This Row],[Electricity_Usage (kWh)]]+Table3[[#This Row],[Gas_Usage]]</f>
        <v>424</v>
      </c>
    </row>
    <row r="128" spans="13:22" x14ac:dyDescent="0.35">
      <c r="M128" s="2" t="s">
        <v>133</v>
      </c>
      <c r="N128" s="12">
        <v>403</v>
      </c>
      <c r="O128" s="12">
        <v>4</v>
      </c>
      <c r="R128" t="s">
        <v>73</v>
      </c>
      <c r="S128">
        <v>326</v>
      </c>
      <c r="T128">
        <v>96</v>
      </c>
      <c r="U128">
        <v>2</v>
      </c>
      <c r="V128">
        <f>Table3[[#This Row],[Electricity_Usage (kWh)]]+Table3[[#This Row],[Gas_Usage]]</f>
        <v>422</v>
      </c>
    </row>
    <row r="129" spans="13:22" x14ac:dyDescent="0.35">
      <c r="M129" s="2" t="s">
        <v>134</v>
      </c>
      <c r="N129" s="12">
        <v>293</v>
      </c>
      <c r="O129" s="12">
        <v>5</v>
      </c>
      <c r="R129" t="s">
        <v>81</v>
      </c>
      <c r="S129">
        <v>323</v>
      </c>
      <c r="T129">
        <v>99</v>
      </c>
      <c r="U129">
        <v>9</v>
      </c>
      <c r="V129">
        <f>Table3[[#This Row],[Electricity_Usage (kWh)]]+Table3[[#This Row],[Gas_Usage]]</f>
        <v>422</v>
      </c>
    </row>
    <row r="130" spans="13:22" x14ac:dyDescent="0.35">
      <c r="M130" s="2" t="s">
        <v>135</v>
      </c>
      <c r="N130" s="12">
        <v>401</v>
      </c>
      <c r="O130" s="12">
        <v>1</v>
      </c>
      <c r="R130" t="s">
        <v>100</v>
      </c>
      <c r="S130">
        <v>286</v>
      </c>
      <c r="T130">
        <v>133</v>
      </c>
      <c r="U130">
        <v>7</v>
      </c>
      <c r="V130">
        <f>Table3[[#This Row],[Electricity_Usage (kWh)]]+Table3[[#This Row],[Gas_Usage]]</f>
        <v>419</v>
      </c>
    </row>
    <row r="131" spans="13:22" x14ac:dyDescent="0.35">
      <c r="M131" s="2" t="s">
        <v>136</v>
      </c>
      <c r="N131" s="12">
        <v>409</v>
      </c>
      <c r="O131" s="12">
        <v>5</v>
      </c>
      <c r="R131" t="s">
        <v>265</v>
      </c>
      <c r="S131">
        <v>355</v>
      </c>
      <c r="T131">
        <v>62</v>
      </c>
      <c r="U131">
        <v>9</v>
      </c>
      <c r="V131">
        <f>Table3[[#This Row],[Electricity_Usage (kWh)]]+Table3[[#This Row],[Gas_Usage]]</f>
        <v>417</v>
      </c>
    </row>
    <row r="132" spans="13:22" x14ac:dyDescent="0.35">
      <c r="M132" s="2" t="s">
        <v>137</v>
      </c>
      <c r="N132" s="12">
        <v>403</v>
      </c>
      <c r="O132" s="12">
        <v>7</v>
      </c>
      <c r="R132" t="s">
        <v>54</v>
      </c>
      <c r="S132">
        <v>363</v>
      </c>
      <c r="T132">
        <v>53</v>
      </c>
      <c r="U132">
        <v>4</v>
      </c>
      <c r="V132">
        <f>Table3[[#This Row],[Electricity_Usage (kWh)]]+Table3[[#This Row],[Gas_Usage]]</f>
        <v>416</v>
      </c>
    </row>
    <row r="133" spans="13:22" x14ac:dyDescent="0.35">
      <c r="M133" s="2" t="s">
        <v>138</v>
      </c>
      <c r="N133" s="12">
        <v>461</v>
      </c>
      <c r="O133" s="12">
        <v>5</v>
      </c>
      <c r="R133" t="s">
        <v>61</v>
      </c>
      <c r="S133">
        <v>295</v>
      </c>
      <c r="T133">
        <v>121</v>
      </c>
      <c r="U133">
        <v>11</v>
      </c>
      <c r="V133">
        <f>Table3[[#This Row],[Electricity_Usage (kWh)]]+Table3[[#This Row],[Gas_Usage]]</f>
        <v>416</v>
      </c>
    </row>
    <row r="134" spans="13:22" x14ac:dyDescent="0.35">
      <c r="M134" s="2" t="s">
        <v>139</v>
      </c>
      <c r="N134" s="12">
        <v>524</v>
      </c>
      <c r="O134" s="12">
        <v>1</v>
      </c>
      <c r="R134" t="s">
        <v>66</v>
      </c>
      <c r="S134">
        <v>316</v>
      </c>
      <c r="T134">
        <v>99</v>
      </c>
      <c r="U134">
        <v>8</v>
      </c>
      <c r="V134">
        <f>Table3[[#This Row],[Electricity_Usage (kWh)]]+Table3[[#This Row],[Gas_Usage]]</f>
        <v>415</v>
      </c>
    </row>
    <row r="135" spans="13:22" x14ac:dyDescent="0.35">
      <c r="M135" s="2" t="s">
        <v>140</v>
      </c>
      <c r="N135" s="12">
        <v>367</v>
      </c>
      <c r="O135" s="12">
        <v>1</v>
      </c>
      <c r="R135" t="s">
        <v>141</v>
      </c>
      <c r="S135">
        <v>338</v>
      </c>
      <c r="T135">
        <v>75</v>
      </c>
      <c r="U135">
        <v>5</v>
      </c>
      <c r="V135">
        <f>Table3[[#This Row],[Electricity_Usage (kWh)]]+Table3[[#This Row],[Gas_Usage]]</f>
        <v>413</v>
      </c>
    </row>
    <row r="136" spans="13:22" x14ac:dyDescent="0.35">
      <c r="M136" s="2" t="s">
        <v>141</v>
      </c>
      <c r="N136" s="12">
        <v>413</v>
      </c>
      <c r="O136" s="12">
        <v>7</v>
      </c>
      <c r="R136" t="s">
        <v>85</v>
      </c>
      <c r="S136">
        <v>282</v>
      </c>
      <c r="T136">
        <v>128</v>
      </c>
      <c r="U136">
        <v>7</v>
      </c>
      <c r="V136">
        <f>Table3[[#This Row],[Electricity_Usage (kWh)]]+Table3[[#This Row],[Gas_Usage]]</f>
        <v>410</v>
      </c>
    </row>
    <row r="137" spans="13:22" x14ac:dyDescent="0.35">
      <c r="M137" s="2" t="s">
        <v>142</v>
      </c>
      <c r="N137" s="12">
        <v>271</v>
      </c>
      <c r="O137" s="12">
        <v>1</v>
      </c>
      <c r="R137" t="s">
        <v>136</v>
      </c>
      <c r="S137">
        <v>314</v>
      </c>
      <c r="T137">
        <v>95</v>
      </c>
      <c r="U137">
        <v>5</v>
      </c>
      <c r="V137">
        <f>Table3[[#This Row],[Electricity_Usage (kWh)]]+Table3[[#This Row],[Gas_Usage]]</f>
        <v>409</v>
      </c>
    </row>
    <row r="138" spans="13:22" x14ac:dyDescent="0.35">
      <c r="M138" s="2" t="s">
        <v>143</v>
      </c>
      <c r="N138" s="12">
        <v>278</v>
      </c>
      <c r="O138" s="12">
        <v>1</v>
      </c>
      <c r="R138" t="s">
        <v>261</v>
      </c>
      <c r="S138">
        <v>352</v>
      </c>
      <c r="T138">
        <v>54</v>
      </c>
      <c r="U138">
        <v>14</v>
      </c>
      <c r="V138">
        <f>Table3[[#This Row],[Electricity_Usage (kWh)]]+Table3[[#This Row],[Gas_Usage]]</f>
        <v>406</v>
      </c>
    </row>
    <row r="139" spans="13:22" x14ac:dyDescent="0.35">
      <c r="M139" s="2" t="s">
        <v>144</v>
      </c>
      <c r="N139" s="12">
        <v>278</v>
      </c>
      <c r="O139" s="12">
        <v>4</v>
      </c>
      <c r="R139" t="s">
        <v>133</v>
      </c>
      <c r="S139">
        <v>221</v>
      </c>
      <c r="T139">
        <v>182</v>
      </c>
      <c r="U139">
        <v>4</v>
      </c>
      <c r="V139">
        <f>Table3[[#This Row],[Electricity_Usage (kWh)]]+Table3[[#This Row],[Gas_Usage]]</f>
        <v>403</v>
      </c>
    </row>
    <row r="140" spans="13:22" x14ac:dyDescent="0.35">
      <c r="M140" s="2" t="s">
        <v>145</v>
      </c>
      <c r="N140" s="12">
        <v>643</v>
      </c>
      <c r="O140" s="12">
        <v>7</v>
      </c>
      <c r="R140" t="s">
        <v>137</v>
      </c>
      <c r="S140">
        <v>320</v>
      </c>
      <c r="T140">
        <v>83</v>
      </c>
      <c r="U140">
        <v>11</v>
      </c>
      <c r="V140">
        <f>Table3[[#This Row],[Electricity_Usage (kWh)]]+Table3[[#This Row],[Gas_Usage]]</f>
        <v>403</v>
      </c>
    </row>
    <row r="141" spans="13:22" x14ac:dyDescent="0.35">
      <c r="M141" s="2" t="s">
        <v>146</v>
      </c>
      <c r="N141" s="12">
        <v>508</v>
      </c>
      <c r="O141" s="12">
        <v>3</v>
      </c>
      <c r="R141" t="s">
        <v>239</v>
      </c>
      <c r="S141">
        <v>221</v>
      </c>
      <c r="T141">
        <v>182</v>
      </c>
      <c r="U141">
        <v>6</v>
      </c>
      <c r="V141">
        <f>Table3[[#This Row],[Electricity_Usage (kWh)]]+Table3[[#This Row],[Gas_Usage]]</f>
        <v>403</v>
      </c>
    </row>
    <row r="142" spans="13:22" x14ac:dyDescent="0.35">
      <c r="M142" s="2" t="s">
        <v>147</v>
      </c>
      <c r="N142" s="12">
        <v>441</v>
      </c>
      <c r="O142" s="12">
        <v>3</v>
      </c>
      <c r="R142" t="s">
        <v>79</v>
      </c>
      <c r="S142">
        <v>250</v>
      </c>
      <c r="T142">
        <v>152</v>
      </c>
      <c r="U142">
        <v>6</v>
      </c>
      <c r="V142">
        <f>Table3[[#This Row],[Electricity_Usage (kWh)]]+Table3[[#This Row],[Gas_Usage]]</f>
        <v>402</v>
      </c>
    </row>
    <row r="143" spans="13:22" x14ac:dyDescent="0.35">
      <c r="M143" s="2" t="s">
        <v>148</v>
      </c>
      <c r="N143" s="12">
        <v>203</v>
      </c>
      <c r="O143" s="12">
        <v>1</v>
      </c>
      <c r="R143" t="s">
        <v>135</v>
      </c>
      <c r="S143">
        <v>262</v>
      </c>
      <c r="T143">
        <v>139</v>
      </c>
      <c r="U143">
        <v>5</v>
      </c>
      <c r="V143">
        <f>Table3[[#This Row],[Electricity_Usage (kWh)]]+Table3[[#This Row],[Gas_Usage]]</f>
        <v>401</v>
      </c>
    </row>
    <row r="144" spans="13:22" x14ac:dyDescent="0.35">
      <c r="M144" s="2" t="s">
        <v>149</v>
      </c>
      <c r="N144" s="12">
        <v>383</v>
      </c>
      <c r="O144" s="12">
        <v>3</v>
      </c>
      <c r="R144" t="s">
        <v>182</v>
      </c>
      <c r="S144">
        <v>225</v>
      </c>
      <c r="T144">
        <v>175</v>
      </c>
      <c r="U144">
        <v>2</v>
      </c>
      <c r="V144">
        <f>Table3[[#This Row],[Electricity_Usage (kWh)]]+Table3[[#This Row],[Gas_Usage]]</f>
        <v>400</v>
      </c>
    </row>
    <row r="145" spans="13:22" x14ac:dyDescent="0.35">
      <c r="M145" s="2" t="s">
        <v>150</v>
      </c>
      <c r="N145" s="12">
        <v>370</v>
      </c>
      <c r="O145" s="12">
        <v>3</v>
      </c>
      <c r="R145" t="s">
        <v>128</v>
      </c>
      <c r="S145">
        <v>280</v>
      </c>
      <c r="T145">
        <v>110</v>
      </c>
      <c r="U145">
        <v>5</v>
      </c>
      <c r="V145">
        <f>Table3[[#This Row],[Electricity_Usage (kWh)]]+Table3[[#This Row],[Gas_Usage]]</f>
        <v>390</v>
      </c>
    </row>
    <row r="146" spans="13:22" x14ac:dyDescent="0.35">
      <c r="M146" s="2" t="s">
        <v>151</v>
      </c>
      <c r="N146" s="12">
        <v>342</v>
      </c>
      <c r="O146" s="12">
        <v>1</v>
      </c>
      <c r="R146" t="s">
        <v>218</v>
      </c>
      <c r="S146">
        <v>246</v>
      </c>
      <c r="T146">
        <v>144</v>
      </c>
      <c r="U146">
        <v>12</v>
      </c>
      <c r="V146">
        <f>Table3[[#This Row],[Electricity_Usage (kWh)]]+Table3[[#This Row],[Gas_Usage]]</f>
        <v>390</v>
      </c>
    </row>
    <row r="147" spans="13:22" x14ac:dyDescent="0.35">
      <c r="M147" s="2" t="s">
        <v>152</v>
      </c>
      <c r="N147" s="12">
        <v>354</v>
      </c>
      <c r="O147" s="12">
        <v>3</v>
      </c>
      <c r="R147" t="s">
        <v>204</v>
      </c>
      <c r="S147">
        <v>272</v>
      </c>
      <c r="T147">
        <v>113</v>
      </c>
      <c r="U147">
        <v>10</v>
      </c>
      <c r="V147">
        <f>Table3[[#This Row],[Electricity_Usage (kWh)]]+Table3[[#This Row],[Gas_Usage]]</f>
        <v>385</v>
      </c>
    </row>
    <row r="148" spans="13:22" x14ac:dyDescent="0.35">
      <c r="M148" s="2" t="s">
        <v>153</v>
      </c>
      <c r="N148" s="12">
        <v>542</v>
      </c>
      <c r="O148" s="12">
        <v>5</v>
      </c>
      <c r="R148" t="s">
        <v>149</v>
      </c>
      <c r="S148">
        <v>273</v>
      </c>
      <c r="T148">
        <v>110</v>
      </c>
      <c r="U148">
        <v>11</v>
      </c>
      <c r="V148">
        <f>Table3[[#This Row],[Electricity_Usage (kWh)]]+Table3[[#This Row],[Gas_Usage]]</f>
        <v>383</v>
      </c>
    </row>
    <row r="149" spans="13:22" x14ac:dyDescent="0.35">
      <c r="M149" s="2" t="s">
        <v>154</v>
      </c>
      <c r="N149" s="12">
        <v>439</v>
      </c>
      <c r="O149" s="12">
        <v>2</v>
      </c>
      <c r="R149" t="s">
        <v>155</v>
      </c>
      <c r="S149">
        <v>221</v>
      </c>
      <c r="T149">
        <v>162</v>
      </c>
      <c r="U149">
        <v>3</v>
      </c>
      <c r="V149">
        <f>Table3[[#This Row],[Electricity_Usage (kWh)]]+Table3[[#This Row],[Gas_Usage]]</f>
        <v>383</v>
      </c>
    </row>
    <row r="150" spans="13:22" x14ac:dyDescent="0.35">
      <c r="M150" s="2" t="s">
        <v>155</v>
      </c>
      <c r="N150" s="12">
        <v>383</v>
      </c>
      <c r="O150" s="12">
        <v>7</v>
      </c>
      <c r="R150" t="s">
        <v>201</v>
      </c>
      <c r="S150">
        <v>233</v>
      </c>
      <c r="T150">
        <v>150</v>
      </c>
      <c r="U150">
        <v>10</v>
      </c>
      <c r="V150">
        <f>Table3[[#This Row],[Electricity_Usage (kWh)]]+Table3[[#This Row],[Gas_Usage]]</f>
        <v>383</v>
      </c>
    </row>
    <row r="151" spans="13:22" x14ac:dyDescent="0.35">
      <c r="M151" s="2" t="s">
        <v>156</v>
      </c>
      <c r="N151" s="12">
        <v>441</v>
      </c>
      <c r="O151" s="12">
        <v>2</v>
      </c>
      <c r="R151" t="s">
        <v>186</v>
      </c>
      <c r="S151">
        <v>319</v>
      </c>
      <c r="T151">
        <v>62</v>
      </c>
      <c r="U151">
        <v>5</v>
      </c>
      <c r="V151">
        <f>Table3[[#This Row],[Electricity_Usage (kWh)]]+Table3[[#This Row],[Gas_Usage]]</f>
        <v>381</v>
      </c>
    </row>
    <row r="152" spans="13:22" x14ac:dyDescent="0.35">
      <c r="M152" s="2" t="s">
        <v>157</v>
      </c>
      <c r="N152" s="12">
        <v>200</v>
      </c>
      <c r="O152" s="12">
        <v>1</v>
      </c>
      <c r="R152" t="s">
        <v>63</v>
      </c>
      <c r="S152">
        <v>213</v>
      </c>
      <c r="T152">
        <v>167</v>
      </c>
      <c r="U152">
        <v>3</v>
      </c>
      <c r="V152">
        <f>Table3[[#This Row],[Electricity_Usage (kWh)]]+Table3[[#This Row],[Gas_Usage]]</f>
        <v>380</v>
      </c>
    </row>
    <row r="153" spans="13:22" x14ac:dyDescent="0.35">
      <c r="M153" s="2" t="s">
        <v>158</v>
      </c>
      <c r="N153" s="12">
        <v>304</v>
      </c>
      <c r="O153" s="12">
        <v>4</v>
      </c>
      <c r="R153" t="s">
        <v>178</v>
      </c>
      <c r="S153">
        <v>301</v>
      </c>
      <c r="T153">
        <v>77</v>
      </c>
      <c r="U153">
        <v>10</v>
      </c>
      <c r="V153">
        <f>Table3[[#This Row],[Electricity_Usage (kWh)]]+Table3[[#This Row],[Gas_Usage]]</f>
        <v>378</v>
      </c>
    </row>
    <row r="154" spans="13:22" x14ac:dyDescent="0.35">
      <c r="M154" s="2" t="s">
        <v>159</v>
      </c>
      <c r="N154" s="12">
        <v>369</v>
      </c>
      <c r="O154" s="12">
        <v>7</v>
      </c>
      <c r="R154" t="s">
        <v>252</v>
      </c>
      <c r="S154">
        <v>291</v>
      </c>
      <c r="T154">
        <v>87</v>
      </c>
      <c r="U154">
        <v>2</v>
      </c>
      <c r="V154">
        <f>Table3[[#This Row],[Electricity_Usage (kWh)]]+Table3[[#This Row],[Gas_Usage]]</f>
        <v>378</v>
      </c>
    </row>
    <row r="155" spans="13:22" x14ac:dyDescent="0.35">
      <c r="M155" s="2" t="s">
        <v>160</v>
      </c>
      <c r="N155" s="12">
        <v>501</v>
      </c>
      <c r="O155" s="12">
        <v>1</v>
      </c>
      <c r="R155" t="s">
        <v>80</v>
      </c>
      <c r="S155">
        <v>289</v>
      </c>
      <c r="T155">
        <v>87</v>
      </c>
      <c r="U155">
        <v>9</v>
      </c>
      <c r="V155">
        <f>Table3[[#This Row],[Electricity_Usage (kWh)]]+Table3[[#This Row],[Gas_Usage]]</f>
        <v>376</v>
      </c>
    </row>
    <row r="156" spans="13:22" x14ac:dyDescent="0.35">
      <c r="M156" s="2" t="s">
        <v>161</v>
      </c>
      <c r="N156" s="12">
        <v>312</v>
      </c>
      <c r="O156" s="12">
        <v>4</v>
      </c>
      <c r="R156" t="s">
        <v>78</v>
      </c>
      <c r="S156">
        <v>251</v>
      </c>
      <c r="T156">
        <v>124</v>
      </c>
      <c r="U156">
        <v>3</v>
      </c>
      <c r="V156">
        <f>Table3[[#This Row],[Electricity_Usage (kWh)]]+Table3[[#This Row],[Gas_Usage]]</f>
        <v>375</v>
      </c>
    </row>
    <row r="157" spans="13:22" x14ac:dyDescent="0.35">
      <c r="M157" s="2" t="s">
        <v>162</v>
      </c>
      <c r="N157" s="12">
        <v>591</v>
      </c>
      <c r="O157" s="12">
        <v>2</v>
      </c>
      <c r="R157" t="s">
        <v>26</v>
      </c>
      <c r="S157">
        <v>262</v>
      </c>
      <c r="T157">
        <v>112</v>
      </c>
      <c r="U157">
        <v>13</v>
      </c>
      <c r="V157">
        <f>Table3[[#This Row],[Electricity_Usage (kWh)]]+Table3[[#This Row],[Gas_Usage]]</f>
        <v>374</v>
      </c>
    </row>
    <row r="158" spans="13:22" x14ac:dyDescent="0.35">
      <c r="M158" s="2" t="s">
        <v>163</v>
      </c>
      <c r="N158" s="12">
        <v>599</v>
      </c>
      <c r="O158" s="12">
        <v>1</v>
      </c>
      <c r="R158" t="s">
        <v>216</v>
      </c>
      <c r="S158">
        <v>263</v>
      </c>
      <c r="T158">
        <v>111</v>
      </c>
      <c r="U158">
        <v>12</v>
      </c>
      <c r="V158">
        <f>Table3[[#This Row],[Electricity_Usage (kWh)]]+Table3[[#This Row],[Gas_Usage]]</f>
        <v>374</v>
      </c>
    </row>
    <row r="159" spans="13:22" x14ac:dyDescent="0.35">
      <c r="M159" s="2" t="s">
        <v>164</v>
      </c>
      <c r="N159" s="12">
        <v>599</v>
      </c>
      <c r="O159" s="12">
        <v>7</v>
      </c>
      <c r="R159" t="s">
        <v>19</v>
      </c>
      <c r="S159">
        <v>259</v>
      </c>
      <c r="T159">
        <v>114</v>
      </c>
      <c r="U159">
        <v>8</v>
      </c>
      <c r="V159">
        <f>Table3[[#This Row],[Electricity_Usage (kWh)]]+Table3[[#This Row],[Gas_Usage]]</f>
        <v>373</v>
      </c>
    </row>
    <row r="160" spans="13:22" x14ac:dyDescent="0.35">
      <c r="M160" s="2" t="s">
        <v>165</v>
      </c>
      <c r="N160" s="12">
        <v>307</v>
      </c>
      <c r="O160" s="12">
        <v>7</v>
      </c>
      <c r="R160" t="s">
        <v>132</v>
      </c>
      <c r="S160">
        <v>322</v>
      </c>
      <c r="T160">
        <v>50</v>
      </c>
      <c r="U160">
        <v>12</v>
      </c>
      <c r="V160">
        <f>Table3[[#This Row],[Electricity_Usage (kWh)]]+Table3[[#This Row],[Gas_Usage]]</f>
        <v>372</v>
      </c>
    </row>
    <row r="161" spans="13:22" x14ac:dyDescent="0.35">
      <c r="M161" s="2" t="s">
        <v>166</v>
      </c>
      <c r="N161" s="12">
        <v>531</v>
      </c>
      <c r="O161" s="12">
        <v>6</v>
      </c>
      <c r="R161" t="s">
        <v>150</v>
      </c>
      <c r="S161">
        <v>240</v>
      </c>
      <c r="T161">
        <v>130</v>
      </c>
      <c r="U161">
        <v>12</v>
      </c>
      <c r="V161">
        <f>Table3[[#This Row],[Electricity_Usage (kWh)]]+Table3[[#This Row],[Gas_Usage]]</f>
        <v>370</v>
      </c>
    </row>
    <row r="162" spans="13:22" x14ac:dyDescent="0.35">
      <c r="M162" s="2" t="s">
        <v>167</v>
      </c>
      <c r="N162" s="12">
        <v>480</v>
      </c>
      <c r="O162" s="12">
        <v>5</v>
      </c>
      <c r="R162" t="s">
        <v>159</v>
      </c>
      <c r="S162">
        <v>264</v>
      </c>
      <c r="T162">
        <v>105</v>
      </c>
      <c r="U162">
        <v>13</v>
      </c>
      <c r="V162">
        <f>Table3[[#This Row],[Electricity_Usage (kWh)]]+Table3[[#This Row],[Gas_Usage]]</f>
        <v>369</v>
      </c>
    </row>
    <row r="163" spans="13:22" x14ac:dyDescent="0.35">
      <c r="M163" s="2" t="s">
        <v>168</v>
      </c>
      <c r="N163" s="12">
        <v>456</v>
      </c>
      <c r="O163" s="12">
        <v>3</v>
      </c>
      <c r="R163" t="s">
        <v>171</v>
      </c>
      <c r="S163">
        <v>169</v>
      </c>
      <c r="T163">
        <v>200</v>
      </c>
      <c r="U163">
        <v>13</v>
      </c>
      <c r="V163">
        <f>Table3[[#This Row],[Electricity_Usage (kWh)]]+Table3[[#This Row],[Gas_Usage]]</f>
        <v>369</v>
      </c>
    </row>
    <row r="164" spans="13:22" x14ac:dyDescent="0.35">
      <c r="M164" s="2" t="s">
        <v>169</v>
      </c>
      <c r="N164" s="12">
        <v>283</v>
      </c>
      <c r="O164" s="12">
        <v>4</v>
      </c>
      <c r="R164" t="s">
        <v>248</v>
      </c>
      <c r="S164">
        <v>319</v>
      </c>
      <c r="T164">
        <v>50</v>
      </c>
      <c r="U164">
        <v>7</v>
      </c>
      <c r="V164">
        <f>Table3[[#This Row],[Electricity_Usage (kWh)]]+Table3[[#This Row],[Gas_Usage]]</f>
        <v>369</v>
      </c>
    </row>
    <row r="165" spans="13:22" x14ac:dyDescent="0.35">
      <c r="M165" s="2" t="s">
        <v>170</v>
      </c>
      <c r="N165" s="12">
        <v>551</v>
      </c>
      <c r="O165" s="12">
        <v>6</v>
      </c>
      <c r="R165" t="s">
        <v>263</v>
      </c>
      <c r="S165">
        <v>181</v>
      </c>
      <c r="T165">
        <v>187</v>
      </c>
      <c r="U165">
        <v>14</v>
      </c>
      <c r="V165">
        <f>Table3[[#This Row],[Electricity_Usage (kWh)]]+Table3[[#This Row],[Gas_Usage]]</f>
        <v>368</v>
      </c>
    </row>
    <row r="166" spans="13:22" x14ac:dyDescent="0.35">
      <c r="M166" s="2" t="s">
        <v>171</v>
      </c>
      <c r="N166" s="12">
        <v>369</v>
      </c>
      <c r="O166" s="12">
        <v>3</v>
      </c>
      <c r="R166" t="s">
        <v>140</v>
      </c>
      <c r="S166">
        <v>245</v>
      </c>
      <c r="T166">
        <v>122</v>
      </c>
      <c r="U166">
        <v>6</v>
      </c>
      <c r="V166">
        <f>Table3[[#This Row],[Electricity_Usage (kWh)]]+Table3[[#This Row],[Gas_Usage]]</f>
        <v>367</v>
      </c>
    </row>
    <row r="167" spans="13:22" x14ac:dyDescent="0.35">
      <c r="M167" s="2" t="s">
        <v>172</v>
      </c>
      <c r="N167" s="12">
        <v>507</v>
      </c>
      <c r="O167" s="12">
        <v>3</v>
      </c>
      <c r="R167" t="s">
        <v>205</v>
      </c>
      <c r="S167">
        <v>259</v>
      </c>
      <c r="T167">
        <v>108</v>
      </c>
      <c r="U167">
        <v>4</v>
      </c>
      <c r="V167">
        <f>Table3[[#This Row],[Electricity_Usage (kWh)]]+Table3[[#This Row],[Gas_Usage]]</f>
        <v>367</v>
      </c>
    </row>
    <row r="168" spans="13:22" x14ac:dyDescent="0.35">
      <c r="M168" s="2" t="s">
        <v>173</v>
      </c>
      <c r="N168" s="12">
        <v>441</v>
      </c>
      <c r="O168" s="12">
        <v>1</v>
      </c>
      <c r="R168" t="s">
        <v>183</v>
      </c>
      <c r="S168">
        <v>272</v>
      </c>
      <c r="T168">
        <v>93</v>
      </c>
      <c r="U168">
        <v>6</v>
      </c>
      <c r="V168">
        <f>Table3[[#This Row],[Electricity_Usage (kWh)]]+Table3[[#This Row],[Gas_Usage]]</f>
        <v>365</v>
      </c>
    </row>
    <row r="169" spans="13:22" x14ac:dyDescent="0.35">
      <c r="M169" s="2" t="s">
        <v>174</v>
      </c>
      <c r="N169" s="12">
        <v>550</v>
      </c>
      <c r="O169" s="12">
        <v>3</v>
      </c>
      <c r="R169" t="s">
        <v>95</v>
      </c>
      <c r="S169">
        <v>183</v>
      </c>
      <c r="T169">
        <v>181</v>
      </c>
      <c r="U169">
        <v>5</v>
      </c>
      <c r="V169">
        <f>Table3[[#This Row],[Electricity_Usage (kWh)]]+Table3[[#This Row],[Gas_Usage]]</f>
        <v>364</v>
      </c>
    </row>
    <row r="170" spans="13:22" x14ac:dyDescent="0.35">
      <c r="M170" s="2" t="s">
        <v>175</v>
      </c>
      <c r="N170" s="12">
        <v>445</v>
      </c>
      <c r="O170" s="12">
        <v>5</v>
      </c>
      <c r="R170" t="s">
        <v>102</v>
      </c>
      <c r="S170">
        <v>276</v>
      </c>
      <c r="T170">
        <v>83</v>
      </c>
      <c r="U170">
        <v>2</v>
      </c>
      <c r="V170">
        <f>Table3[[#This Row],[Electricity_Usage (kWh)]]+Table3[[#This Row],[Gas_Usage]]</f>
        <v>359</v>
      </c>
    </row>
    <row r="171" spans="13:22" x14ac:dyDescent="0.35">
      <c r="M171" s="2" t="s">
        <v>176</v>
      </c>
      <c r="N171" s="12">
        <v>330</v>
      </c>
      <c r="O171" s="12">
        <v>7</v>
      </c>
      <c r="R171" t="s">
        <v>177</v>
      </c>
      <c r="S171">
        <v>190</v>
      </c>
      <c r="T171">
        <v>168</v>
      </c>
      <c r="U171">
        <v>9</v>
      </c>
      <c r="V171">
        <f>Table3[[#This Row],[Electricity_Usage (kWh)]]+Table3[[#This Row],[Gas_Usage]]</f>
        <v>358</v>
      </c>
    </row>
    <row r="172" spans="13:22" x14ac:dyDescent="0.35">
      <c r="M172" s="2" t="s">
        <v>177</v>
      </c>
      <c r="N172" s="12">
        <v>358</v>
      </c>
      <c r="O172" s="12">
        <v>6</v>
      </c>
      <c r="R172" t="s">
        <v>213</v>
      </c>
      <c r="S172">
        <v>302</v>
      </c>
      <c r="T172">
        <v>53</v>
      </c>
      <c r="U172">
        <v>3</v>
      </c>
      <c r="V172">
        <f>Table3[[#This Row],[Electricity_Usage (kWh)]]+Table3[[#This Row],[Gas_Usage]]</f>
        <v>355</v>
      </c>
    </row>
    <row r="173" spans="13:22" x14ac:dyDescent="0.35">
      <c r="M173" s="2" t="s">
        <v>178</v>
      </c>
      <c r="N173" s="12">
        <v>378</v>
      </c>
      <c r="O173" s="12">
        <v>3</v>
      </c>
      <c r="R173" t="s">
        <v>30</v>
      </c>
      <c r="S173">
        <v>278</v>
      </c>
      <c r="T173">
        <v>76</v>
      </c>
      <c r="U173">
        <v>9</v>
      </c>
      <c r="V173">
        <f>Table3[[#This Row],[Electricity_Usage (kWh)]]+Table3[[#This Row],[Gas_Usage]]</f>
        <v>354</v>
      </c>
    </row>
    <row r="174" spans="13:22" x14ac:dyDescent="0.35">
      <c r="M174" s="2" t="s">
        <v>179</v>
      </c>
      <c r="N174" s="12">
        <v>533</v>
      </c>
      <c r="O174" s="12">
        <v>1</v>
      </c>
      <c r="R174" t="s">
        <v>55</v>
      </c>
      <c r="S174">
        <v>192</v>
      </c>
      <c r="T174">
        <v>162</v>
      </c>
      <c r="U174">
        <v>12</v>
      </c>
      <c r="V174">
        <f>Table3[[#This Row],[Electricity_Usage (kWh)]]+Table3[[#This Row],[Gas_Usage]]</f>
        <v>354</v>
      </c>
    </row>
    <row r="175" spans="13:22" x14ac:dyDescent="0.35">
      <c r="M175" s="2" t="s">
        <v>180</v>
      </c>
      <c r="N175" s="12">
        <v>184</v>
      </c>
      <c r="O175" s="12">
        <v>5</v>
      </c>
      <c r="R175" t="s">
        <v>152</v>
      </c>
      <c r="S175">
        <v>269</v>
      </c>
      <c r="T175">
        <v>85</v>
      </c>
      <c r="U175">
        <v>11</v>
      </c>
      <c r="V175">
        <f>Table3[[#This Row],[Electricity_Usage (kWh)]]+Table3[[#This Row],[Gas_Usage]]</f>
        <v>354</v>
      </c>
    </row>
    <row r="176" spans="13:22" x14ac:dyDescent="0.35">
      <c r="M176" s="2" t="s">
        <v>181</v>
      </c>
      <c r="N176" s="12">
        <v>273</v>
      </c>
      <c r="O176" s="12">
        <v>2</v>
      </c>
      <c r="R176" t="s">
        <v>244</v>
      </c>
      <c r="S176">
        <v>285</v>
      </c>
      <c r="T176">
        <v>69</v>
      </c>
      <c r="U176">
        <v>10</v>
      </c>
      <c r="V176">
        <f>Table3[[#This Row],[Electricity_Usage (kWh)]]+Table3[[#This Row],[Gas_Usage]]</f>
        <v>354</v>
      </c>
    </row>
    <row r="177" spans="13:22" x14ac:dyDescent="0.35">
      <c r="M177" s="2" t="s">
        <v>182</v>
      </c>
      <c r="N177" s="12">
        <v>400</v>
      </c>
      <c r="O177" s="12">
        <v>7</v>
      </c>
      <c r="R177" t="s">
        <v>24</v>
      </c>
      <c r="S177">
        <v>277</v>
      </c>
      <c r="T177">
        <v>75</v>
      </c>
      <c r="U177">
        <v>13</v>
      </c>
      <c r="V177">
        <f>Table3[[#This Row],[Electricity_Usage (kWh)]]+Table3[[#This Row],[Gas_Usage]]</f>
        <v>352</v>
      </c>
    </row>
    <row r="178" spans="13:22" x14ac:dyDescent="0.35">
      <c r="M178" s="2" t="s">
        <v>183</v>
      </c>
      <c r="N178" s="12">
        <v>365</v>
      </c>
      <c r="O178" s="12">
        <v>7</v>
      </c>
      <c r="R178" t="s">
        <v>123</v>
      </c>
      <c r="S178">
        <v>250</v>
      </c>
      <c r="T178">
        <v>100</v>
      </c>
      <c r="U178">
        <v>9</v>
      </c>
      <c r="V178">
        <f>Table3[[#This Row],[Electricity_Usage (kWh)]]+Table3[[#This Row],[Gas_Usage]]</f>
        <v>350</v>
      </c>
    </row>
    <row r="179" spans="13:22" x14ac:dyDescent="0.35">
      <c r="M179" s="2" t="s">
        <v>184</v>
      </c>
      <c r="N179" s="12">
        <v>314</v>
      </c>
      <c r="O179" s="12">
        <v>6</v>
      </c>
      <c r="R179" t="s">
        <v>117</v>
      </c>
      <c r="S179">
        <v>168</v>
      </c>
      <c r="T179">
        <v>181</v>
      </c>
      <c r="U179">
        <v>7</v>
      </c>
      <c r="V179">
        <f>Table3[[#This Row],[Electricity_Usage (kWh)]]+Table3[[#This Row],[Gas_Usage]]</f>
        <v>349</v>
      </c>
    </row>
    <row r="180" spans="13:22" x14ac:dyDescent="0.35">
      <c r="M180" s="2" t="s">
        <v>185</v>
      </c>
      <c r="N180" s="12">
        <v>535</v>
      </c>
      <c r="O180" s="12">
        <v>7</v>
      </c>
      <c r="R180" t="s">
        <v>127</v>
      </c>
      <c r="S180">
        <v>208</v>
      </c>
      <c r="T180">
        <v>141</v>
      </c>
      <c r="U180">
        <v>14</v>
      </c>
      <c r="V180">
        <f>Table3[[#This Row],[Electricity_Usage (kWh)]]+Table3[[#This Row],[Gas_Usage]]</f>
        <v>349</v>
      </c>
    </row>
    <row r="181" spans="13:22" x14ac:dyDescent="0.35">
      <c r="M181" s="2" t="s">
        <v>186</v>
      </c>
      <c r="N181" s="12">
        <v>381</v>
      </c>
      <c r="O181" s="12">
        <v>3</v>
      </c>
      <c r="R181" t="s">
        <v>32</v>
      </c>
      <c r="S181">
        <v>200</v>
      </c>
      <c r="T181">
        <v>147</v>
      </c>
      <c r="U181">
        <v>12</v>
      </c>
      <c r="V181">
        <f>Table3[[#This Row],[Electricity_Usage (kWh)]]+Table3[[#This Row],[Gas_Usage]]</f>
        <v>347</v>
      </c>
    </row>
    <row r="182" spans="13:22" x14ac:dyDescent="0.35">
      <c r="M182" s="2" t="s">
        <v>187</v>
      </c>
      <c r="N182" s="12">
        <v>299</v>
      </c>
      <c r="O182" s="12">
        <v>1</v>
      </c>
      <c r="R182" t="s">
        <v>197</v>
      </c>
      <c r="S182">
        <v>290</v>
      </c>
      <c r="T182">
        <v>57</v>
      </c>
      <c r="U182">
        <v>6</v>
      </c>
      <c r="V182">
        <f>Table3[[#This Row],[Electricity_Usage (kWh)]]+Table3[[#This Row],[Gas_Usage]]</f>
        <v>347</v>
      </c>
    </row>
    <row r="183" spans="13:22" x14ac:dyDescent="0.35">
      <c r="M183" s="2" t="s">
        <v>188</v>
      </c>
      <c r="N183" s="12">
        <v>274</v>
      </c>
      <c r="O183" s="12">
        <v>7</v>
      </c>
      <c r="R183" t="s">
        <v>59</v>
      </c>
      <c r="S183">
        <v>204</v>
      </c>
      <c r="T183">
        <v>141</v>
      </c>
      <c r="U183">
        <v>10</v>
      </c>
      <c r="V183">
        <f>Table3[[#This Row],[Electricity_Usage (kWh)]]+Table3[[#This Row],[Gas_Usage]]</f>
        <v>345</v>
      </c>
    </row>
    <row r="184" spans="13:22" x14ac:dyDescent="0.35">
      <c r="M184" s="2" t="s">
        <v>189</v>
      </c>
      <c r="N184" s="12">
        <v>434</v>
      </c>
      <c r="O184" s="12">
        <v>7</v>
      </c>
      <c r="R184" t="s">
        <v>35</v>
      </c>
      <c r="S184">
        <v>164</v>
      </c>
      <c r="T184">
        <v>178</v>
      </c>
      <c r="U184">
        <v>13</v>
      </c>
      <c r="V184">
        <f>Table3[[#This Row],[Electricity_Usage (kWh)]]+Table3[[#This Row],[Gas_Usage]]</f>
        <v>342</v>
      </c>
    </row>
    <row r="185" spans="13:22" x14ac:dyDescent="0.35">
      <c r="M185" s="2" t="s">
        <v>190</v>
      </c>
      <c r="N185" s="12">
        <v>532</v>
      </c>
      <c r="O185" s="12">
        <v>2</v>
      </c>
      <c r="R185" t="s">
        <v>151</v>
      </c>
      <c r="S185">
        <v>267</v>
      </c>
      <c r="T185">
        <v>75</v>
      </c>
      <c r="U185">
        <v>13</v>
      </c>
      <c r="V185">
        <f>Table3[[#This Row],[Electricity_Usage (kWh)]]+Table3[[#This Row],[Gas_Usage]]</f>
        <v>342</v>
      </c>
    </row>
    <row r="186" spans="13:22" x14ac:dyDescent="0.35">
      <c r="M186" s="2" t="s">
        <v>191</v>
      </c>
      <c r="N186" s="12">
        <v>640</v>
      </c>
      <c r="O186" s="12">
        <v>2</v>
      </c>
      <c r="R186" t="s">
        <v>75</v>
      </c>
      <c r="S186">
        <v>198</v>
      </c>
      <c r="T186">
        <v>134</v>
      </c>
      <c r="U186">
        <v>2</v>
      </c>
      <c r="V186">
        <f>Table3[[#This Row],[Electricity_Usage (kWh)]]+Table3[[#This Row],[Gas_Usage]]</f>
        <v>332</v>
      </c>
    </row>
    <row r="187" spans="13:22" x14ac:dyDescent="0.35">
      <c r="M187" s="2" t="s">
        <v>192</v>
      </c>
      <c r="N187" s="12">
        <v>655</v>
      </c>
      <c r="O187" s="12">
        <v>4</v>
      </c>
      <c r="R187" t="s">
        <v>220</v>
      </c>
      <c r="S187">
        <v>146</v>
      </c>
      <c r="T187">
        <v>186</v>
      </c>
      <c r="U187">
        <v>13</v>
      </c>
      <c r="V187">
        <f>Table3[[#This Row],[Electricity_Usage (kWh)]]+Table3[[#This Row],[Gas_Usage]]</f>
        <v>332</v>
      </c>
    </row>
    <row r="188" spans="13:22" x14ac:dyDescent="0.35">
      <c r="M188" s="2" t="s">
        <v>193</v>
      </c>
      <c r="N188" s="12">
        <v>260</v>
      </c>
      <c r="O188" s="12">
        <v>5</v>
      </c>
      <c r="R188" t="s">
        <v>250</v>
      </c>
      <c r="S188">
        <v>140</v>
      </c>
      <c r="T188">
        <v>191</v>
      </c>
      <c r="U188">
        <v>14</v>
      </c>
      <c r="V188">
        <f>Table3[[#This Row],[Electricity_Usage (kWh)]]+Table3[[#This Row],[Gas_Usage]]</f>
        <v>331</v>
      </c>
    </row>
    <row r="189" spans="13:22" x14ac:dyDescent="0.35">
      <c r="M189" s="2" t="s">
        <v>194</v>
      </c>
      <c r="N189" s="12">
        <v>646</v>
      </c>
      <c r="O189" s="12">
        <v>3</v>
      </c>
      <c r="R189" t="s">
        <v>176</v>
      </c>
      <c r="S189">
        <v>266</v>
      </c>
      <c r="T189">
        <v>64</v>
      </c>
      <c r="U189">
        <v>14</v>
      </c>
      <c r="V189">
        <f>Table3[[#This Row],[Electricity_Usage (kWh)]]+Table3[[#This Row],[Gas_Usage]]</f>
        <v>330</v>
      </c>
    </row>
    <row r="190" spans="13:22" x14ac:dyDescent="0.35">
      <c r="M190" s="2" t="s">
        <v>195</v>
      </c>
      <c r="N190" s="12">
        <v>530</v>
      </c>
      <c r="O190" s="12">
        <v>7</v>
      </c>
      <c r="R190" t="s">
        <v>253</v>
      </c>
      <c r="S190">
        <v>244</v>
      </c>
      <c r="T190">
        <v>86</v>
      </c>
      <c r="U190">
        <v>8</v>
      </c>
      <c r="V190">
        <f>Table3[[#This Row],[Electricity_Usage (kWh)]]+Table3[[#This Row],[Gas_Usage]]</f>
        <v>330</v>
      </c>
    </row>
    <row r="191" spans="13:22" x14ac:dyDescent="0.35">
      <c r="M191" s="2" t="s">
        <v>196</v>
      </c>
      <c r="N191" s="12">
        <v>449</v>
      </c>
      <c r="O191" s="12">
        <v>7</v>
      </c>
      <c r="R191" t="s">
        <v>259</v>
      </c>
      <c r="S191">
        <v>145</v>
      </c>
      <c r="T191">
        <v>183</v>
      </c>
      <c r="U191">
        <v>9</v>
      </c>
      <c r="V191">
        <f>Table3[[#This Row],[Electricity_Usage (kWh)]]+Table3[[#This Row],[Gas_Usage]]</f>
        <v>328</v>
      </c>
    </row>
    <row r="192" spans="13:22" x14ac:dyDescent="0.35">
      <c r="M192" s="2" t="s">
        <v>197</v>
      </c>
      <c r="N192" s="12">
        <v>347</v>
      </c>
      <c r="O192" s="12">
        <v>1</v>
      </c>
      <c r="R192" t="s">
        <v>224</v>
      </c>
      <c r="S192">
        <v>242</v>
      </c>
      <c r="T192">
        <v>85</v>
      </c>
      <c r="U192">
        <v>9</v>
      </c>
      <c r="V192">
        <f>Table3[[#This Row],[Electricity_Usage (kWh)]]+Table3[[#This Row],[Gas_Usage]]</f>
        <v>327</v>
      </c>
    </row>
    <row r="193" spans="13:22" x14ac:dyDescent="0.35">
      <c r="M193" s="2" t="s">
        <v>198</v>
      </c>
      <c r="N193" s="12">
        <v>630</v>
      </c>
      <c r="O193" s="12">
        <v>4</v>
      </c>
      <c r="R193" t="s">
        <v>76</v>
      </c>
      <c r="S193">
        <v>135</v>
      </c>
      <c r="T193">
        <v>191</v>
      </c>
      <c r="U193">
        <v>2</v>
      </c>
      <c r="V193">
        <f>Table3[[#This Row],[Electricity_Usage (kWh)]]+Table3[[#This Row],[Gas_Usage]]</f>
        <v>326</v>
      </c>
    </row>
    <row r="194" spans="13:22" x14ac:dyDescent="0.35">
      <c r="M194" s="2" t="s">
        <v>199</v>
      </c>
      <c r="N194" s="12">
        <v>543</v>
      </c>
      <c r="O194" s="12">
        <v>5</v>
      </c>
      <c r="R194" t="s">
        <v>122</v>
      </c>
      <c r="S194">
        <v>152</v>
      </c>
      <c r="T194">
        <v>171</v>
      </c>
      <c r="U194">
        <v>5</v>
      </c>
      <c r="V194">
        <f>Table3[[#This Row],[Electricity_Usage (kWh)]]+Table3[[#This Row],[Gas_Usage]]</f>
        <v>323</v>
      </c>
    </row>
    <row r="195" spans="13:22" x14ac:dyDescent="0.35">
      <c r="M195" s="2" t="s">
        <v>200</v>
      </c>
      <c r="N195" s="12">
        <v>307</v>
      </c>
      <c r="O195" s="12">
        <v>4</v>
      </c>
      <c r="R195" t="s">
        <v>112</v>
      </c>
      <c r="S195">
        <v>151</v>
      </c>
      <c r="T195">
        <v>167</v>
      </c>
      <c r="U195">
        <v>6</v>
      </c>
      <c r="V195">
        <f>Table3[[#This Row],[Electricity_Usage (kWh)]]+Table3[[#This Row],[Gas_Usage]]</f>
        <v>318</v>
      </c>
    </row>
    <row r="196" spans="13:22" x14ac:dyDescent="0.35">
      <c r="M196" s="2" t="s">
        <v>201</v>
      </c>
      <c r="N196" s="12">
        <v>383</v>
      </c>
      <c r="O196" s="12">
        <v>6</v>
      </c>
      <c r="R196" t="s">
        <v>184</v>
      </c>
      <c r="S196">
        <v>240</v>
      </c>
      <c r="T196">
        <v>74</v>
      </c>
      <c r="U196">
        <v>6</v>
      </c>
      <c r="V196">
        <f>Table3[[#This Row],[Electricity_Usage (kWh)]]+Table3[[#This Row],[Gas_Usage]]</f>
        <v>314</v>
      </c>
    </row>
    <row r="197" spans="13:22" x14ac:dyDescent="0.35">
      <c r="M197" s="2" t="s">
        <v>202</v>
      </c>
      <c r="N197" s="12">
        <v>212</v>
      </c>
      <c r="O197" s="12">
        <v>5</v>
      </c>
      <c r="R197" t="s">
        <v>161</v>
      </c>
      <c r="S197">
        <v>235</v>
      </c>
      <c r="T197">
        <v>77</v>
      </c>
      <c r="U197">
        <v>13</v>
      </c>
      <c r="V197">
        <f>Table3[[#This Row],[Electricity_Usage (kWh)]]+Table3[[#This Row],[Gas_Usage]]</f>
        <v>312</v>
      </c>
    </row>
    <row r="198" spans="13:22" x14ac:dyDescent="0.35">
      <c r="M198" s="2" t="s">
        <v>203</v>
      </c>
      <c r="N198" s="12">
        <v>218</v>
      </c>
      <c r="O198" s="12">
        <v>7</v>
      </c>
      <c r="R198" t="s">
        <v>21</v>
      </c>
      <c r="S198">
        <v>251</v>
      </c>
      <c r="T198">
        <v>60</v>
      </c>
      <c r="U198">
        <v>2</v>
      </c>
      <c r="V198">
        <f>Table3[[#This Row],[Electricity_Usage (kWh)]]+Table3[[#This Row],[Gas_Usage]]</f>
        <v>311</v>
      </c>
    </row>
    <row r="199" spans="13:22" x14ac:dyDescent="0.35">
      <c r="M199" s="2" t="s">
        <v>204</v>
      </c>
      <c r="N199" s="12">
        <v>385</v>
      </c>
      <c r="O199" s="12">
        <v>7</v>
      </c>
      <c r="R199" t="s">
        <v>77</v>
      </c>
      <c r="S199">
        <v>195</v>
      </c>
      <c r="T199">
        <v>115</v>
      </c>
      <c r="U199">
        <v>8</v>
      </c>
      <c r="V199">
        <f>Table3[[#This Row],[Electricity_Usage (kWh)]]+Table3[[#This Row],[Gas_Usage]]</f>
        <v>310</v>
      </c>
    </row>
    <row r="200" spans="13:22" x14ac:dyDescent="0.35">
      <c r="M200" s="2" t="s">
        <v>205</v>
      </c>
      <c r="N200" s="12">
        <v>367</v>
      </c>
      <c r="O200" s="12">
        <v>5</v>
      </c>
      <c r="R200" t="s">
        <v>165</v>
      </c>
      <c r="S200">
        <v>244</v>
      </c>
      <c r="T200">
        <v>63</v>
      </c>
      <c r="U200">
        <v>6</v>
      </c>
      <c r="V200">
        <f>Table3[[#This Row],[Electricity_Usage (kWh)]]+Table3[[#This Row],[Gas_Usage]]</f>
        <v>307</v>
      </c>
    </row>
    <row r="201" spans="13:22" x14ac:dyDescent="0.35">
      <c r="M201" s="2" t="s">
        <v>206</v>
      </c>
      <c r="N201" s="12">
        <v>430</v>
      </c>
      <c r="O201" s="12">
        <v>7</v>
      </c>
      <c r="R201" t="s">
        <v>200</v>
      </c>
      <c r="S201">
        <v>216</v>
      </c>
      <c r="T201">
        <v>91</v>
      </c>
      <c r="U201">
        <v>5</v>
      </c>
      <c r="V201">
        <f>Table3[[#This Row],[Electricity_Usage (kWh)]]+Table3[[#This Row],[Gas_Usage]]</f>
        <v>307</v>
      </c>
    </row>
    <row r="202" spans="13:22" x14ac:dyDescent="0.35">
      <c r="M202" s="2" t="s">
        <v>207</v>
      </c>
      <c r="N202" s="12">
        <v>586</v>
      </c>
      <c r="O202" s="12">
        <v>3</v>
      </c>
      <c r="R202" t="s">
        <v>242</v>
      </c>
      <c r="S202">
        <v>189</v>
      </c>
      <c r="T202">
        <v>117</v>
      </c>
      <c r="U202">
        <v>2</v>
      </c>
      <c r="V202">
        <f>Table3[[#This Row],[Electricity_Usage (kWh)]]+Table3[[#This Row],[Gas_Usage]]</f>
        <v>306</v>
      </c>
    </row>
    <row r="203" spans="13:22" x14ac:dyDescent="0.35">
      <c r="M203" s="2" t="s">
        <v>208</v>
      </c>
      <c r="N203" s="12">
        <v>484</v>
      </c>
      <c r="O203" s="12">
        <v>5</v>
      </c>
      <c r="R203" t="s">
        <v>158</v>
      </c>
      <c r="S203">
        <v>128</v>
      </c>
      <c r="T203">
        <v>176</v>
      </c>
      <c r="U203">
        <v>9</v>
      </c>
      <c r="V203">
        <f>Table3[[#This Row],[Electricity_Usage (kWh)]]+Table3[[#This Row],[Gas_Usage]]</f>
        <v>304</v>
      </c>
    </row>
    <row r="204" spans="13:22" x14ac:dyDescent="0.35">
      <c r="M204" s="2" t="s">
        <v>209</v>
      </c>
      <c r="N204" s="12">
        <v>447</v>
      </c>
      <c r="O204" s="12">
        <v>4</v>
      </c>
      <c r="R204" t="s">
        <v>243</v>
      </c>
      <c r="S204">
        <v>235</v>
      </c>
      <c r="T204">
        <v>68</v>
      </c>
      <c r="U204">
        <v>5</v>
      </c>
      <c r="V204">
        <f>Table3[[#This Row],[Electricity_Usage (kWh)]]+Table3[[#This Row],[Gas_Usage]]</f>
        <v>303</v>
      </c>
    </row>
    <row r="205" spans="13:22" x14ac:dyDescent="0.35">
      <c r="M205" s="2" t="s">
        <v>210</v>
      </c>
      <c r="N205" s="12">
        <v>249</v>
      </c>
      <c r="O205" s="12">
        <v>5</v>
      </c>
      <c r="R205" t="s">
        <v>187</v>
      </c>
      <c r="S205">
        <v>225</v>
      </c>
      <c r="T205">
        <v>74</v>
      </c>
      <c r="U205">
        <v>7</v>
      </c>
      <c r="V205">
        <f>Table3[[#This Row],[Electricity_Usage (kWh)]]+Table3[[#This Row],[Gas_Usage]]</f>
        <v>299</v>
      </c>
    </row>
    <row r="206" spans="13:22" x14ac:dyDescent="0.35">
      <c r="M206" s="2" t="s">
        <v>211</v>
      </c>
      <c r="N206" s="12">
        <v>592</v>
      </c>
      <c r="O206" s="12">
        <v>7</v>
      </c>
      <c r="R206" t="s">
        <v>58</v>
      </c>
      <c r="S206">
        <v>214</v>
      </c>
      <c r="T206">
        <v>83</v>
      </c>
      <c r="U206">
        <v>5</v>
      </c>
      <c r="V206">
        <f>Table3[[#This Row],[Electricity_Usage (kWh)]]+Table3[[#This Row],[Gas_Usage]]</f>
        <v>297</v>
      </c>
    </row>
    <row r="207" spans="13:22" x14ac:dyDescent="0.35">
      <c r="M207" s="2" t="s">
        <v>212</v>
      </c>
      <c r="N207" s="12">
        <v>473</v>
      </c>
      <c r="O207" s="12">
        <v>3</v>
      </c>
      <c r="R207" t="s">
        <v>134</v>
      </c>
      <c r="S207">
        <v>232</v>
      </c>
      <c r="T207">
        <v>61</v>
      </c>
      <c r="U207">
        <v>4</v>
      </c>
      <c r="V207">
        <f>Table3[[#This Row],[Electricity_Usage (kWh)]]+Table3[[#This Row],[Gas_Usage]]</f>
        <v>293</v>
      </c>
    </row>
    <row r="208" spans="13:22" x14ac:dyDescent="0.35">
      <c r="M208" s="2" t="s">
        <v>213</v>
      </c>
      <c r="N208" s="12">
        <v>355</v>
      </c>
      <c r="O208" s="12">
        <v>3</v>
      </c>
      <c r="R208" t="s">
        <v>53</v>
      </c>
      <c r="S208">
        <v>189</v>
      </c>
      <c r="T208">
        <v>100</v>
      </c>
      <c r="U208">
        <v>6</v>
      </c>
      <c r="V208">
        <f>Table3[[#This Row],[Electricity_Usage (kWh)]]+Table3[[#This Row],[Gas_Usage]]</f>
        <v>289</v>
      </c>
    </row>
    <row r="209" spans="13:22" x14ac:dyDescent="0.35">
      <c r="M209" s="2" t="s">
        <v>214</v>
      </c>
      <c r="N209" s="12">
        <v>494</v>
      </c>
      <c r="O209" s="12">
        <v>6</v>
      </c>
      <c r="R209" t="s">
        <v>39</v>
      </c>
      <c r="S209">
        <v>143</v>
      </c>
      <c r="T209">
        <v>144</v>
      </c>
      <c r="U209">
        <v>9</v>
      </c>
      <c r="V209">
        <f>Table3[[#This Row],[Electricity_Usage (kWh)]]+Table3[[#This Row],[Gas_Usage]]</f>
        <v>287</v>
      </c>
    </row>
    <row r="210" spans="13:22" x14ac:dyDescent="0.35">
      <c r="M210" s="2" t="s">
        <v>215</v>
      </c>
      <c r="N210" s="12">
        <v>452</v>
      </c>
      <c r="O210" s="12">
        <v>4</v>
      </c>
      <c r="R210" t="s">
        <v>82</v>
      </c>
      <c r="S210">
        <v>136</v>
      </c>
      <c r="T210">
        <v>147</v>
      </c>
      <c r="U210">
        <v>4</v>
      </c>
      <c r="V210">
        <f>Table3[[#This Row],[Electricity_Usage (kWh)]]+Table3[[#This Row],[Gas_Usage]]</f>
        <v>283</v>
      </c>
    </row>
    <row r="211" spans="13:22" x14ac:dyDescent="0.35">
      <c r="M211" s="2" t="s">
        <v>216</v>
      </c>
      <c r="N211" s="12">
        <v>374</v>
      </c>
      <c r="O211" s="12">
        <v>2</v>
      </c>
      <c r="R211" t="s">
        <v>169</v>
      </c>
      <c r="S211">
        <v>231</v>
      </c>
      <c r="T211">
        <v>52</v>
      </c>
      <c r="U211">
        <v>11</v>
      </c>
      <c r="V211">
        <f>Table3[[#This Row],[Electricity_Usage (kWh)]]+Table3[[#This Row],[Gas_Usage]]</f>
        <v>283</v>
      </c>
    </row>
    <row r="212" spans="13:22" x14ac:dyDescent="0.35">
      <c r="M212" s="2" t="s">
        <v>217</v>
      </c>
      <c r="N212" s="12">
        <v>469</v>
      </c>
      <c r="O212" s="12">
        <v>2</v>
      </c>
      <c r="R212" t="s">
        <v>143</v>
      </c>
      <c r="S212">
        <v>108</v>
      </c>
      <c r="T212">
        <v>170</v>
      </c>
      <c r="U212">
        <v>11</v>
      </c>
      <c r="V212">
        <f>Table3[[#This Row],[Electricity_Usage (kWh)]]+Table3[[#This Row],[Gas_Usage]]</f>
        <v>278</v>
      </c>
    </row>
    <row r="213" spans="13:22" x14ac:dyDescent="0.35">
      <c r="M213" s="2" t="s">
        <v>218</v>
      </c>
      <c r="N213" s="12">
        <v>390</v>
      </c>
      <c r="O213" s="12">
        <v>5</v>
      </c>
      <c r="R213" t="s">
        <v>144</v>
      </c>
      <c r="S213">
        <v>173</v>
      </c>
      <c r="T213">
        <v>105</v>
      </c>
      <c r="U213">
        <v>9</v>
      </c>
      <c r="V213">
        <f>Table3[[#This Row],[Electricity_Usage (kWh)]]+Table3[[#This Row],[Gas_Usage]]</f>
        <v>278</v>
      </c>
    </row>
    <row r="214" spans="13:22" x14ac:dyDescent="0.35">
      <c r="M214" s="2" t="s">
        <v>219</v>
      </c>
      <c r="N214" s="12">
        <v>223</v>
      </c>
      <c r="O214" s="12">
        <v>6</v>
      </c>
      <c r="R214" t="s">
        <v>231</v>
      </c>
      <c r="S214">
        <v>111</v>
      </c>
      <c r="T214">
        <v>167</v>
      </c>
      <c r="U214">
        <v>2</v>
      </c>
      <c r="V214">
        <f>Table3[[#This Row],[Electricity_Usage (kWh)]]+Table3[[#This Row],[Gas_Usage]]</f>
        <v>278</v>
      </c>
    </row>
    <row r="215" spans="13:22" x14ac:dyDescent="0.35">
      <c r="M215" s="2" t="s">
        <v>220</v>
      </c>
      <c r="N215" s="12">
        <v>332</v>
      </c>
      <c r="O215" s="12">
        <v>1</v>
      </c>
      <c r="R215" t="s">
        <v>227</v>
      </c>
      <c r="S215">
        <v>153</v>
      </c>
      <c r="T215">
        <v>124</v>
      </c>
      <c r="U215">
        <v>5</v>
      </c>
      <c r="V215">
        <f>Table3[[#This Row],[Electricity_Usage (kWh)]]+Table3[[#This Row],[Gas_Usage]]</f>
        <v>277</v>
      </c>
    </row>
    <row r="216" spans="13:22" x14ac:dyDescent="0.35">
      <c r="M216" s="2" t="s">
        <v>221</v>
      </c>
      <c r="N216" s="12">
        <v>512</v>
      </c>
      <c r="O216" s="12">
        <v>5</v>
      </c>
      <c r="R216" t="s">
        <v>188</v>
      </c>
      <c r="S216">
        <v>157</v>
      </c>
      <c r="T216">
        <v>117</v>
      </c>
      <c r="U216">
        <v>8</v>
      </c>
      <c r="V216">
        <f>Table3[[#This Row],[Electricity_Usage (kWh)]]+Table3[[#This Row],[Gas_Usage]]</f>
        <v>274</v>
      </c>
    </row>
    <row r="217" spans="13:22" x14ac:dyDescent="0.35">
      <c r="M217" s="2" t="s">
        <v>222</v>
      </c>
      <c r="N217" s="12">
        <v>484</v>
      </c>
      <c r="O217" s="12">
        <v>6</v>
      </c>
      <c r="R217" t="s">
        <v>181</v>
      </c>
      <c r="S217">
        <v>138</v>
      </c>
      <c r="T217">
        <v>135</v>
      </c>
      <c r="U217">
        <v>8</v>
      </c>
      <c r="V217">
        <f>Table3[[#This Row],[Electricity_Usage (kWh)]]+Table3[[#This Row],[Gas_Usage]]</f>
        <v>273</v>
      </c>
    </row>
    <row r="218" spans="13:22" x14ac:dyDescent="0.35">
      <c r="M218" s="2" t="s">
        <v>223</v>
      </c>
      <c r="N218" s="12">
        <v>202</v>
      </c>
      <c r="O218" s="12">
        <v>4</v>
      </c>
      <c r="R218" t="s">
        <v>118</v>
      </c>
      <c r="S218">
        <v>198</v>
      </c>
      <c r="T218">
        <v>74</v>
      </c>
      <c r="U218">
        <v>14</v>
      </c>
      <c r="V218">
        <f>Table3[[#This Row],[Electricity_Usage (kWh)]]+Table3[[#This Row],[Gas_Usage]]</f>
        <v>272</v>
      </c>
    </row>
    <row r="219" spans="13:22" x14ac:dyDescent="0.35">
      <c r="M219" s="2" t="s">
        <v>224</v>
      </c>
      <c r="N219" s="12">
        <v>327</v>
      </c>
      <c r="O219" s="12">
        <v>4</v>
      </c>
      <c r="R219" t="s">
        <v>142</v>
      </c>
      <c r="S219">
        <v>175</v>
      </c>
      <c r="T219">
        <v>96</v>
      </c>
      <c r="U219">
        <v>12</v>
      </c>
      <c r="V219">
        <f>Table3[[#This Row],[Electricity_Usage (kWh)]]+Table3[[#This Row],[Gas_Usage]]</f>
        <v>271</v>
      </c>
    </row>
    <row r="220" spans="13:22" x14ac:dyDescent="0.35">
      <c r="M220" s="2" t="s">
        <v>225</v>
      </c>
      <c r="N220" s="12">
        <v>155</v>
      </c>
      <c r="O220" s="12">
        <v>4</v>
      </c>
      <c r="R220" t="s">
        <v>57</v>
      </c>
      <c r="S220">
        <v>189</v>
      </c>
      <c r="T220">
        <v>81</v>
      </c>
      <c r="U220">
        <v>11</v>
      </c>
      <c r="V220">
        <f>Table3[[#This Row],[Electricity_Usage (kWh)]]+Table3[[#This Row],[Gas_Usage]]</f>
        <v>270</v>
      </c>
    </row>
    <row r="221" spans="13:22" x14ac:dyDescent="0.35">
      <c r="M221" s="2" t="s">
        <v>226</v>
      </c>
      <c r="N221" s="12">
        <v>587</v>
      </c>
      <c r="O221" s="12">
        <v>4</v>
      </c>
      <c r="R221" t="s">
        <v>106</v>
      </c>
      <c r="S221">
        <v>175</v>
      </c>
      <c r="T221">
        <v>92</v>
      </c>
      <c r="U221">
        <v>8</v>
      </c>
      <c r="V221">
        <f>Table3[[#This Row],[Electricity_Usage (kWh)]]+Table3[[#This Row],[Gas_Usage]]</f>
        <v>267</v>
      </c>
    </row>
    <row r="222" spans="13:22" x14ac:dyDescent="0.35">
      <c r="M222" s="2" t="s">
        <v>227</v>
      </c>
      <c r="N222" s="12">
        <v>277</v>
      </c>
      <c r="O222" s="12">
        <v>4</v>
      </c>
      <c r="R222" t="s">
        <v>43</v>
      </c>
      <c r="S222">
        <v>194</v>
      </c>
      <c r="T222">
        <v>72</v>
      </c>
      <c r="U222">
        <v>9</v>
      </c>
      <c r="V222">
        <f>Table3[[#This Row],[Electricity_Usage (kWh)]]+Table3[[#This Row],[Gas_Usage]]</f>
        <v>266</v>
      </c>
    </row>
    <row r="223" spans="13:22" x14ac:dyDescent="0.35">
      <c r="M223" s="2" t="s">
        <v>228</v>
      </c>
      <c r="N223" s="12">
        <v>526</v>
      </c>
      <c r="O223" s="12">
        <v>6</v>
      </c>
      <c r="R223" t="s">
        <v>120</v>
      </c>
      <c r="S223">
        <v>124</v>
      </c>
      <c r="T223">
        <v>142</v>
      </c>
      <c r="U223">
        <v>14</v>
      </c>
      <c r="V223">
        <f>Table3[[#This Row],[Electricity_Usage (kWh)]]+Table3[[#This Row],[Gas_Usage]]</f>
        <v>266</v>
      </c>
    </row>
    <row r="224" spans="13:22" x14ac:dyDescent="0.35">
      <c r="M224" s="2" t="s">
        <v>229</v>
      </c>
      <c r="N224" s="12">
        <v>486</v>
      </c>
      <c r="O224" s="12">
        <v>6</v>
      </c>
      <c r="R224" t="s">
        <v>49</v>
      </c>
      <c r="S224">
        <v>134</v>
      </c>
      <c r="T224">
        <v>127</v>
      </c>
      <c r="U224">
        <v>4</v>
      </c>
      <c r="V224">
        <f>Table3[[#This Row],[Electricity_Usage (kWh)]]+Table3[[#This Row],[Gas_Usage]]</f>
        <v>261</v>
      </c>
    </row>
    <row r="225" spans="13:22" x14ac:dyDescent="0.35">
      <c r="M225" s="2" t="s">
        <v>230</v>
      </c>
      <c r="N225" s="12">
        <v>426</v>
      </c>
      <c r="O225" s="12">
        <v>3</v>
      </c>
      <c r="R225" t="s">
        <v>193</v>
      </c>
      <c r="S225">
        <v>100</v>
      </c>
      <c r="T225">
        <v>160</v>
      </c>
      <c r="U225">
        <v>4</v>
      </c>
      <c r="V225">
        <f>Table3[[#This Row],[Electricity_Usage (kWh)]]+Table3[[#This Row],[Gas_Usage]]</f>
        <v>260</v>
      </c>
    </row>
    <row r="226" spans="13:22" x14ac:dyDescent="0.35">
      <c r="M226" s="2" t="s">
        <v>231</v>
      </c>
      <c r="N226" s="12">
        <v>278</v>
      </c>
      <c r="O226" s="12">
        <v>2</v>
      </c>
      <c r="R226" t="s">
        <v>103</v>
      </c>
      <c r="S226">
        <v>199</v>
      </c>
      <c r="T226">
        <v>55</v>
      </c>
      <c r="U226">
        <v>14</v>
      </c>
      <c r="V226">
        <f>Table3[[#This Row],[Electricity_Usage (kWh)]]+Table3[[#This Row],[Gas_Usage]]</f>
        <v>254</v>
      </c>
    </row>
    <row r="227" spans="13:22" x14ac:dyDescent="0.35">
      <c r="M227" s="2" t="s">
        <v>232</v>
      </c>
      <c r="N227" s="12">
        <v>591</v>
      </c>
      <c r="O227" s="12">
        <v>7</v>
      </c>
      <c r="R227" t="s">
        <v>86</v>
      </c>
      <c r="S227">
        <v>112</v>
      </c>
      <c r="T227">
        <v>140</v>
      </c>
      <c r="U227">
        <v>7</v>
      </c>
      <c r="V227">
        <f>Table3[[#This Row],[Electricity_Usage (kWh)]]+Table3[[#This Row],[Gas_Usage]]</f>
        <v>252</v>
      </c>
    </row>
    <row r="228" spans="13:22" x14ac:dyDescent="0.35">
      <c r="M228" s="2" t="s">
        <v>233</v>
      </c>
      <c r="N228" s="12">
        <v>466</v>
      </c>
      <c r="O228" s="12">
        <v>4</v>
      </c>
      <c r="R228" t="s">
        <v>210</v>
      </c>
      <c r="S228">
        <v>179</v>
      </c>
      <c r="T228">
        <v>70</v>
      </c>
      <c r="U228">
        <v>7</v>
      </c>
      <c r="V228">
        <f>Table3[[#This Row],[Electricity_Usage (kWh)]]+Table3[[#This Row],[Gas_Usage]]</f>
        <v>249</v>
      </c>
    </row>
    <row r="229" spans="13:22" x14ac:dyDescent="0.35">
      <c r="M229" s="2" t="s">
        <v>234</v>
      </c>
      <c r="N229" s="12">
        <v>482</v>
      </c>
      <c r="O229" s="12">
        <v>1</v>
      </c>
      <c r="R229" t="s">
        <v>29</v>
      </c>
      <c r="S229">
        <v>132</v>
      </c>
      <c r="T229">
        <v>108</v>
      </c>
      <c r="U229">
        <v>6</v>
      </c>
      <c r="V229">
        <f>Table3[[#This Row],[Electricity_Usage (kWh)]]+Table3[[#This Row],[Gas_Usage]]</f>
        <v>240</v>
      </c>
    </row>
    <row r="230" spans="13:22" x14ac:dyDescent="0.35">
      <c r="M230" s="2" t="s">
        <v>235</v>
      </c>
      <c r="N230" s="12">
        <v>585</v>
      </c>
      <c r="O230" s="12">
        <v>7</v>
      </c>
      <c r="R230" t="s">
        <v>94</v>
      </c>
      <c r="S230">
        <v>161</v>
      </c>
      <c r="T230">
        <v>78</v>
      </c>
      <c r="U230">
        <v>2</v>
      </c>
      <c r="V230">
        <f>Table3[[#This Row],[Electricity_Usage (kWh)]]+Table3[[#This Row],[Gas_Usage]]</f>
        <v>239</v>
      </c>
    </row>
    <row r="231" spans="13:22" x14ac:dyDescent="0.35">
      <c r="M231" s="2" t="s">
        <v>236</v>
      </c>
      <c r="N231" s="12">
        <v>440</v>
      </c>
      <c r="O231" s="12">
        <v>6</v>
      </c>
      <c r="R231" t="s">
        <v>101</v>
      </c>
      <c r="S231">
        <v>118</v>
      </c>
      <c r="T231">
        <v>118</v>
      </c>
      <c r="U231">
        <v>10</v>
      </c>
      <c r="V231">
        <f>Table3[[#This Row],[Electricity_Usage (kWh)]]+Table3[[#This Row],[Gas_Usage]]</f>
        <v>236</v>
      </c>
    </row>
    <row r="232" spans="13:22" x14ac:dyDescent="0.35">
      <c r="M232" s="2" t="s">
        <v>237</v>
      </c>
      <c r="N232" s="12">
        <v>547</v>
      </c>
      <c r="O232" s="12">
        <v>1</v>
      </c>
      <c r="R232" t="s">
        <v>64</v>
      </c>
      <c r="S232">
        <v>174</v>
      </c>
      <c r="T232">
        <v>52</v>
      </c>
      <c r="U232">
        <v>9</v>
      </c>
      <c r="V232">
        <f>Table3[[#This Row],[Electricity_Usage (kWh)]]+Table3[[#This Row],[Gas_Usage]]</f>
        <v>226</v>
      </c>
    </row>
    <row r="233" spans="13:22" x14ac:dyDescent="0.35">
      <c r="M233" s="2" t="s">
        <v>238</v>
      </c>
      <c r="N233" s="12">
        <v>200</v>
      </c>
      <c r="O233" s="12">
        <v>1</v>
      </c>
      <c r="R233" t="s">
        <v>125</v>
      </c>
      <c r="S233">
        <v>156</v>
      </c>
      <c r="T233">
        <v>70</v>
      </c>
      <c r="U233">
        <v>9</v>
      </c>
      <c r="V233">
        <f>Table3[[#This Row],[Electricity_Usage (kWh)]]+Table3[[#This Row],[Gas_Usage]]</f>
        <v>226</v>
      </c>
    </row>
    <row r="234" spans="13:22" x14ac:dyDescent="0.35">
      <c r="M234" s="2" t="s">
        <v>239</v>
      </c>
      <c r="N234" s="12">
        <v>403</v>
      </c>
      <c r="O234" s="12">
        <v>1</v>
      </c>
      <c r="R234" t="s">
        <v>219</v>
      </c>
      <c r="S234">
        <v>119</v>
      </c>
      <c r="T234">
        <v>104</v>
      </c>
      <c r="U234">
        <v>12</v>
      </c>
      <c r="V234">
        <f>Table3[[#This Row],[Electricity_Usage (kWh)]]+Table3[[#This Row],[Gas_Usage]]</f>
        <v>223</v>
      </c>
    </row>
    <row r="235" spans="13:22" x14ac:dyDescent="0.35">
      <c r="M235" s="2" t="s">
        <v>240</v>
      </c>
      <c r="N235" s="12">
        <v>566</v>
      </c>
      <c r="O235" s="12">
        <v>3</v>
      </c>
      <c r="R235" t="s">
        <v>247</v>
      </c>
      <c r="S235">
        <v>127</v>
      </c>
      <c r="T235">
        <v>96</v>
      </c>
      <c r="U235">
        <v>7</v>
      </c>
      <c r="V235">
        <f>Table3[[#This Row],[Electricity_Usage (kWh)]]+Table3[[#This Row],[Gas_Usage]]</f>
        <v>223</v>
      </c>
    </row>
    <row r="236" spans="13:22" x14ac:dyDescent="0.35">
      <c r="M236" s="2" t="s">
        <v>241</v>
      </c>
      <c r="N236" s="12">
        <v>430</v>
      </c>
      <c r="O236" s="12">
        <v>6</v>
      </c>
      <c r="R236" t="s">
        <v>268</v>
      </c>
      <c r="S236">
        <v>109</v>
      </c>
      <c r="T236">
        <v>114</v>
      </c>
      <c r="U236">
        <v>2</v>
      </c>
      <c r="V236">
        <f>Table3[[#This Row],[Electricity_Usage (kWh)]]+Table3[[#This Row],[Gas_Usage]]</f>
        <v>223</v>
      </c>
    </row>
    <row r="237" spans="13:22" x14ac:dyDescent="0.35">
      <c r="M237" s="2" t="s">
        <v>242</v>
      </c>
      <c r="N237" s="12">
        <v>306</v>
      </c>
      <c r="O237" s="12">
        <v>1</v>
      </c>
      <c r="R237" t="s">
        <v>203</v>
      </c>
      <c r="S237">
        <v>143</v>
      </c>
      <c r="T237">
        <v>75</v>
      </c>
      <c r="U237">
        <v>11</v>
      </c>
      <c r="V237">
        <f>Table3[[#This Row],[Electricity_Usage (kWh)]]+Table3[[#This Row],[Gas_Usage]]</f>
        <v>218</v>
      </c>
    </row>
    <row r="238" spans="13:22" x14ac:dyDescent="0.35">
      <c r="M238" s="2" t="s">
        <v>243</v>
      </c>
      <c r="N238" s="12">
        <v>303</v>
      </c>
      <c r="O238" s="12">
        <v>4</v>
      </c>
      <c r="R238" t="s">
        <v>129</v>
      </c>
      <c r="S238">
        <v>141</v>
      </c>
      <c r="T238">
        <v>71</v>
      </c>
      <c r="U238">
        <v>13</v>
      </c>
      <c r="V238">
        <f>Table3[[#This Row],[Electricity_Usage (kWh)]]+Table3[[#This Row],[Gas_Usage]]</f>
        <v>212</v>
      </c>
    </row>
    <row r="239" spans="13:22" x14ac:dyDescent="0.35">
      <c r="M239" s="2" t="s">
        <v>244</v>
      </c>
      <c r="N239" s="12">
        <v>354</v>
      </c>
      <c r="O239" s="12">
        <v>5</v>
      </c>
      <c r="R239" t="s">
        <v>202</v>
      </c>
      <c r="S239">
        <v>157</v>
      </c>
      <c r="T239">
        <v>55</v>
      </c>
      <c r="U239">
        <v>6</v>
      </c>
      <c r="V239">
        <f>Table3[[#This Row],[Electricity_Usage (kWh)]]+Table3[[#This Row],[Gas_Usage]]</f>
        <v>212</v>
      </c>
    </row>
    <row r="240" spans="13:22" x14ac:dyDescent="0.35">
      <c r="M240" s="2" t="s">
        <v>245</v>
      </c>
      <c r="N240" s="12">
        <v>577</v>
      </c>
      <c r="O240" s="12">
        <v>1</v>
      </c>
      <c r="R240" t="s">
        <v>7</v>
      </c>
      <c r="S240">
        <v>103</v>
      </c>
      <c r="T240">
        <v>105</v>
      </c>
      <c r="U240">
        <v>6</v>
      </c>
      <c r="V240">
        <f>Table3[[#This Row],[Electricity_Usage (kWh)]]+Table3[[#This Row],[Gas_Usage]]</f>
        <v>208</v>
      </c>
    </row>
    <row r="241" spans="13:22" x14ac:dyDescent="0.35">
      <c r="M241" s="2" t="s">
        <v>246</v>
      </c>
      <c r="N241" s="12">
        <v>466</v>
      </c>
      <c r="O241" s="12">
        <v>3</v>
      </c>
      <c r="R241" t="s">
        <v>148</v>
      </c>
      <c r="S241">
        <v>106</v>
      </c>
      <c r="T241">
        <v>97</v>
      </c>
      <c r="U241">
        <v>8</v>
      </c>
      <c r="V241">
        <f>Table3[[#This Row],[Electricity_Usage (kWh)]]+Table3[[#This Row],[Gas_Usage]]</f>
        <v>203</v>
      </c>
    </row>
    <row r="242" spans="13:22" x14ac:dyDescent="0.35">
      <c r="M242" s="2" t="s">
        <v>247</v>
      </c>
      <c r="N242" s="12">
        <v>223</v>
      </c>
      <c r="O242" s="12">
        <v>7</v>
      </c>
      <c r="R242" t="s">
        <v>223</v>
      </c>
      <c r="S242">
        <v>113</v>
      </c>
      <c r="T242">
        <v>89</v>
      </c>
      <c r="U242">
        <v>7</v>
      </c>
      <c r="V242">
        <f>Table3[[#This Row],[Electricity_Usage (kWh)]]+Table3[[#This Row],[Gas_Usage]]</f>
        <v>202</v>
      </c>
    </row>
    <row r="243" spans="13:22" x14ac:dyDescent="0.35">
      <c r="M243" s="2" t="s">
        <v>248</v>
      </c>
      <c r="N243" s="12">
        <v>369</v>
      </c>
      <c r="O243" s="12">
        <v>6</v>
      </c>
      <c r="R243" t="s">
        <v>157</v>
      </c>
      <c r="S243">
        <v>104</v>
      </c>
      <c r="T243">
        <v>96</v>
      </c>
      <c r="U243">
        <v>2</v>
      </c>
      <c r="V243">
        <f>Table3[[#This Row],[Electricity_Usage (kWh)]]+Table3[[#This Row],[Gas_Usage]]</f>
        <v>200</v>
      </c>
    </row>
    <row r="244" spans="13:22" x14ac:dyDescent="0.35">
      <c r="M244" s="2" t="s">
        <v>249</v>
      </c>
      <c r="N244" s="12">
        <v>595</v>
      </c>
      <c r="O244" s="12">
        <v>3</v>
      </c>
      <c r="R244" t="s">
        <v>238</v>
      </c>
      <c r="S244">
        <v>107</v>
      </c>
      <c r="T244">
        <v>93</v>
      </c>
      <c r="U244">
        <v>3</v>
      </c>
      <c r="V244">
        <f>Table3[[#This Row],[Electricity_Usage (kWh)]]+Table3[[#This Row],[Gas_Usage]]</f>
        <v>200</v>
      </c>
    </row>
    <row r="245" spans="13:22" x14ac:dyDescent="0.35">
      <c r="M245" s="2" t="s">
        <v>250</v>
      </c>
      <c r="N245" s="12">
        <v>331</v>
      </c>
      <c r="O245" s="12">
        <v>1</v>
      </c>
      <c r="R245" t="s">
        <v>38</v>
      </c>
      <c r="S245">
        <v>142</v>
      </c>
      <c r="T245">
        <v>55</v>
      </c>
      <c r="U245">
        <v>2</v>
      </c>
      <c r="V245">
        <f>Table3[[#This Row],[Electricity_Usage (kWh)]]+Table3[[#This Row],[Gas_Usage]]</f>
        <v>197</v>
      </c>
    </row>
    <row r="246" spans="13:22" x14ac:dyDescent="0.35">
      <c r="M246" s="2" t="s">
        <v>251</v>
      </c>
      <c r="N246" s="12">
        <v>440</v>
      </c>
      <c r="O246" s="12">
        <v>6</v>
      </c>
      <c r="R246" t="s">
        <v>9</v>
      </c>
      <c r="S246">
        <v>115</v>
      </c>
      <c r="T246">
        <v>79</v>
      </c>
      <c r="U246">
        <v>10</v>
      </c>
      <c r="V246">
        <f>Table3[[#This Row],[Electricity_Usage (kWh)]]+Table3[[#This Row],[Gas_Usage]]</f>
        <v>194</v>
      </c>
    </row>
    <row r="247" spans="13:22" x14ac:dyDescent="0.35">
      <c r="M247" s="2" t="s">
        <v>252</v>
      </c>
      <c r="N247" s="12">
        <v>378</v>
      </c>
      <c r="O247" s="12">
        <v>5</v>
      </c>
      <c r="R247" t="s">
        <v>260</v>
      </c>
      <c r="S247">
        <v>134</v>
      </c>
      <c r="T247">
        <v>59</v>
      </c>
      <c r="U247">
        <v>4</v>
      </c>
      <c r="V247">
        <f>Table3[[#This Row],[Electricity_Usage (kWh)]]+Table3[[#This Row],[Gas_Usage]]</f>
        <v>193</v>
      </c>
    </row>
    <row r="248" spans="13:22" x14ac:dyDescent="0.35">
      <c r="M248" s="2" t="s">
        <v>253</v>
      </c>
      <c r="N248" s="12">
        <v>330</v>
      </c>
      <c r="O248" s="12">
        <v>1</v>
      </c>
      <c r="R248" t="s">
        <v>126</v>
      </c>
      <c r="S248">
        <v>138</v>
      </c>
      <c r="T248">
        <v>54</v>
      </c>
      <c r="U248">
        <v>6</v>
      </c>
      <c r="V248">
        <f>Table3[[#This Row],[Electricity_Usage (kWh)]]+Table3[[#This Row],[Gas_Usage]]</f>
        <v>192</v>
      </c>
    </row>
    <row r="249" spans="13:22" x14ac:dyDescent="0.35">
      <c r="M249" s="2" t="s">
        <v>254</v>
      </c>
      <c r="N249" s="12">
        <v>475</v>
      </c>
      <c r="O249" s="12">
        <v>3</v>
      </c>
      <c r="R249" t="s">
        <v>180</v>
      </c>
      <c r="S249">
        <v>118</v>
      </c>
      <c r="T249">
        <v>66</v>
      </c>
      <c r="U249">
        <v>12</v>
      </c>
      <c r="V249">
        <f>Table3[[#This Row],[Electricity_Usage (kWh)]]+Table3[[#This Row],[Gas_Usage]]</f>
        <v>184</v>
      </c>
    </row>
    <row r="250" spans="13:22" x14ac:dyDescent="0.35">
      <c r="M250" s="2" t="s">
        <v>255</v>
      </c>
      <c r="N250" s="12">
        <v>499</v>
      </c>
      <c r="O250" s="12">
        <v>2</v>
      </c>
      <c r="R250" t="s">
        <v>42</v>
      </c>
      <c r="S250">
        <v>111</v>
      </c>
      <c r="T250">
        <v>52</v>
      </c>
      <c r="U250">
        <v>14</v>
      </c>
      <c r="V250">
        <f>Table3[[#This Row],[Electricity_Usage (kWh)]]+Table3[[#This Row],[Gas_Usage]]</f>
        <v>163</v>
      </c>
    </row>
    <row r="251" spans="13:22" x14ac:dyDescent="0.35">
      <c r="M251" s="2" t="s">
        <v>256</v>
      </c>
      <c r="N251" s="12">
        <v>468</v>
      </c>
      <c r="O251" s="12">
        <v>4</v>
      </c>
      <c r="R251" t="s">
        <v>225</v>
      </c>
      <c r="S251">
        <v>100</v>
      </c>
      <c r="T251">
        <v>55</v>
      </c>
      <c r="U251">
        <v>10</v>
      </c>
      <c r="V251">
        <f>Table3[[#This Row],[Electricity_Usage (kWh)]]+Table3[[#This Row],[Gas_Usage]]</f>
        <v>155</v>
      </c>
    </row>
    <row r="252" spans="13:22" x14ac:dyDescent="0.35">
      <c r="M252" s="2" t="s">
        <v>257</v>
      </c>
      <c r="N252" s="12">
        <v>465</v>
      </c>
      <c r="O252" s="12">
        <v>7</v>
      </c>
    </row>
    <row r="253" spans="13:22" x14ac:dyDescent="0.35">
      <c r="M253" s="2" t="s">
        <v>258</v>
      </c>
      <c r="N253" s="12">
        <v>548</v>
      </c>
      <c r="O253" s="12">
        <v>3</v>
      </c>
    </row>
    <row r="254" spans="13:22" x14ac:dyDescent="0.35">
      <c r="M254" s="2" t="s">
        <v>259</v>
      </c>
      <c r="N254" s="12">
        <v>328</v>
      </c>
      <c r="O254" s="12">
        <v>6</v>
      </c>
    </row>
    <row r="255" spans="13:22" x14ac:dyDescent="0.35">
      <c r="M255" s="2" t="s">
        <v>260</v>
      </c>
      <c r="N255" s="12">
        <v>193</v>
      </c>
      <c r="O255" s="12">
        <v>1</v>
      </c>
    </row>
    <row r="256" spans="13:22" x14ac:dyDescent="0.35">
      <c r="M256" s="2" t="s">
        <v>261</v>
      </c>
      <c r="N256" s="12">
        <v>406</v>
      </c>
      <c r="O256" s="12">
        <v>4</v>
      </c>
    </row>
    <row r="257" spans="13:15" x14ac:dyDescent="0.35">
      <c r="M257" s="2" t="s">
        <v>262</v>
      </c>
      <c r="N257" s="12">
        <v>689</v>
      </c>
      <c r="O257" s="12">
        <v>1</v>
      </c>
    </row>
    <row r="258" spans="13:15" x14ac:dyDescent="0.35">
      <c r="M258" s="2" t="s">
        <v>263</v>
      </c>
      <c r="N258" s="12">
        <v>368</v>
      </c>
      <c r="O258" s="12">
        <v>6</v>
      </c>
    </row>
    <row r="259" spans="13:15" x14ac:dyDescent="0.35">
      <c r="M259" s="2" t="s">
        <v>264</v>
      </c>
      <c r="N259" s="12">
        <v>649</v>
      </c>
      <c r="O259" s="12">
        <v>1</v>
      </c>
    </row>
    <row r="260" spans="13:15" x14ac:dyDescent="0.35">
      <c r="M260" s="2" t="s">
        <v>265</v>
      </c>
      <c r="N260" s="12">
        <v>417</v>
      </c>
      <c r="O260" s="12">
        <v>2</v>
      </c>
    </row>
    <row r="261" spans="13:15" x14ac:dyDescent="0.35">
      <c r="M261" s="2" t="s">
        <v>266</v>
      </c>
      <c r="N261" s="12">
        <v>475</v>
      </c>
      <c r="O261" s="12">
        <v>4</v>
      </c>
    </row>
    <row r="262" spans="13:15" x14ac:dyDescent="0.35">
      <c r="M262" s="2" t="s">
        <v>267</v>
      </c>
      <c r="N262" s="12">
        <v>535</v>
      </c>
      <c r="O262" s="12">
        <v>4</v>
      </c>
    </row>
    <row r="263" spans="13:15" x14ac:dyDescent="0.35">
      <c r="M263" s="2" t="s">
        <v>268</v>
      </c>
      <c r="N263" s="12">
        <v>223</v>
      </c>
      <c r="O263" s="12">
        <v>6</v>
      </c>
    </row>
    <row r="264" spans="13:15" x14ac:dyDescent="0.35">
      <c r="M264" s="2" t="s">
        <v>269</v>
      </c>
      <c r="N264" s="12">
        <v>106151</v>
      </c>
      <c r="O264" s="12">
        <v>1023</v>
      </c>
    </row>
  </sheetData>
  <pageMargins left="0.7" right="0.7" top="0.75" bottom="0.75" header="0.3" footer="0.3"/>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FB56-42B4-47BF-9BC3-FE5BEF1B2680}">
  <dimension ref="A1:G251"/>
  <sheetViews>
    <sheetView tabSelected="1" workbookViewId="0">
      <selection activeCell="K3" sqref="K3"/>
    </sheetView>
  </sheetViews>
  <sheetFormatPr defaultRowHeight="14.5" x14ac:dyDescent="0.35"/>
  <cols>
    <col min="1" max="1" width="14.90625" bestFit="1" customWidth="1"/>
    <col min="2" max="2" width="12.6328125" bestFit="1" customWidth="1"/>
    <col min="3" max="3" width="17.453125" bestFit="1" customWidth="1"/>
    <col min="4" max="4" width="23" bestFit="1" customWidth="1"/>
    <col min="5" max="5" width="12.1796875" bestFit="1" customWidth="1"/>
    <col min="6" max="6" width="18.26953125" bestFit="1" customWidth="1"/>
    <col min="7" max="7" width="8.81640625" bestFit="1" customWidth="1"/>
  </cols>
  <sheetData>
    <row r="1" spans="1:7" x14ac:dyDescent="0.35">
      <c r="A1" t="s">
        <v>0</v>
      </c>
      <c r="B1" t="s">
        <v>1</v>
      </c>
      <c r="C1" t="s">
        <v>2</v>
      </c>
      <c r="D1" t="s">
        <v>3</v>
      </c>
      <c r="E1" t="s">
        <v>4</v>
      </c>
      <c r="F1" t="s">
        <v>5</v>
      </c>
      <c r="G1" t="s">
        <v>6</v>
      </c>
    </row>
    <row r="2" spans="1:7" x14ac:dyDescent="0.35">
      <c r="A2" t="s">
        <v>7</v>
      </c>
      <c r="B2">
        <v>7</v>
      </c>
      <c r="C2">
        <v>85318</v>
      </c>
      <c r="D2">
        <v>103</v>
      </c>
      <c r="E2">
        <v>105</v>
      </c>
      <c r="F2">
        <v>6</v>
      </c>
      <c r="G2" t="s">
        <v>8</v>
      </c>
    </row>
    <row r="3" spans="1:7" x14ac:dyDescent="0.35">
      <c r="A3" t="s">
        <v>9</v>
      </c>
      <c r="B3">
        <v>4</v>
      </c>
      <c r="C3">
        <v>43664</v>
      </c>
      <c r="D3">
        <v>115</v>
      </c>
      <c r="E3">
        <v>79</v>
      </c>
      <c r="F3">
        <v>10</v>
      </c>
      <c r="G3" t="s">
        <v>10</v>
      </c>
    </row>
    <row r="4" spans="1:7" x14ac:dyDescent="0.35">
      <c r="A4" t="s">
        <v>11</v>
      </c>
      <c r="B4">
        <v>5</v>
      </c>
      <c r="C4">
        <v>87172</v>
      </c>
      <c r="D4">
        <v>379</v>
      </c>
      <c r="E4">
        <v>158</v>
      </c>
      <c r="F4">
        <v>2</v>
      </c>
      <c r="G4" t="s">
        <v>10</v>
      </c>
    </row>
    <row r="5" spans="1:7" x14ac:dyDescent="0.35">
      <c r="A5" t="s">
        <v>12</v>
      </c>
      <c r="B5">
        <v>7</v>
      </c>
      <c r="C5">
        <v>46736</v>
      </c>
      <c r="D5">
        <v>435</v>
      </c>
      <c r="E5">
        <v>54</v>
      </c>
      <c r="F5">
        <v>10</v>
      </c>
      <c r="G5" t="s">
        <v>13</v>
      </c>
    </row>
    <row r="6" spans="1:7" x14ac:dyDescent="0.35">
      <c r="A6" t="s">
        <v>14</v>
      </c>
      <c r="B6">
        <v>3</v>
      </c>
      <c r="C6">
        <v>20854</v>
      </c>
      <c r="D6">
        <v>346</v>
      </c>
      <c r="E6">
        <v>168</v>
      </c>
      <c r="F6">
        <v>12</v>
      </c>
      <c r="G6" t="s">
        <v>15</v>
      </c>
    </row>
    <row r="7" spans="1:7" x14ac:dyDescent="0.35">
      <c r="A7" t="s">
        <v>16</v>
      </c>
      <c r="B7">
        <v>5</v>
      </c>
      <c r="C7">
        <v>58623</v>
      </c>
      <c r="D7">
        <v>357</v>
      </c>
      <c r="E7">
        <v>82</v>
      </c>
      <c r="F7">
        <v>9</v>
      </c>
      <c r="G7" t="s">
        <v>17</v>
      </c>
    </row>
    <row r="8" spans="1:7" x14ac:dyDescent="0.35">
      <c r="A8" t="s">
        <v>18</v>
      </c>
      <c r="B8">
        <v>5</v>
      </c>
      <c r="C8">
        <v>27392</v>
      </c>
      <c r="D8">
        <v>483</v>
      </c>
      <c r="E8">
        <v>167</v>
      </c>
      <c r="F8">
        <v>7</v>
      </c>
      <c r="G8" t="s">
        <v>10</v>
      </c>
    </row>
    <row r="9" spans="1:7" x14ac:dyDescent="0.35">
      <c r="A9" t="s">
        <v>19</v>
      </c>
      <c r="B9">
        <v>7</v>
      </c>
      <c r="C9">
        <v>75680</v>
      </c>
      <c r="D9">
        <v>259</v>
      </c>
      <c r="E9">
        <v>114</v>
      </c>
      <c r="F9">
        <v>8</v>
      </c>
      <c r="G9" t="s">
        <v>13</v>
      </c>
    </row>
    <row r="10" spans="1:7" x14ac:dyDescent="0.35">
      <c r="A10" t="s">
        <v>20</v>
      </c>
      <c r="B10">
        <v>2</v>
      </c>
      <c r="C10">
        <v>66717</v>
      </c>
      <c r="D10">
        <v>439</v>
      </c>
      <c r="E10">
        <v>195</v>
      </c>
      <c r="F10">
        <v>4</v>
      </c>
      <c r="G10" t="s">
        <v>8</v>
      </c>
    </row>
    <row r="11" spans="1:7" x14ac:dyDescent="0.35">
      <c r="A11" t="s">
        <v>21</v>
      </c>
      <c r="B11">
        <v>3</v>
      </c>
      <c r="C11">
        <v>70859</v>
      </c>
      <c r="D11">
        <v>251</v>
      </c>
      <c r="E11">
        <v>60</v>
      </c>
      <c r="F11">
        <v>2</v>
      </c>
      <c r="G11" t="s">
        <v>22</v>
      </c>
    </row>
    <row r="12" spans="1:7" x14ac:dyDescent="0.35">
      <c r="A12" t="s">
        <v>23</v>
      </c>
      <c r="B12">
        <v>7</v>
      </c>
      <c r="C12">
        <v>46309</v>
      </c>
      <c r="D12">
        <v>495</v>
      </c>
      <c r="E12">
        <v>134</v>
      </c>
      <c r="F12">
        <v>6</v>
      </c>
      <c r="G12" t="s">
        <v>17</v>
      </c>
    </row>
    <row r="13" spans="1:7" x14ac:dyDescent="0.35">
      <c r="A13" t="s">
        <v>24</v>
      </c>
      <c r="B13">
        <v>3</v>
      </c>
      <c r="C13">
        <v>83734</v>
      </c>
      <c r="D13">
        <v>277</v>
      </c>
      <c r="E13">
        <v>75</v>
      </c>
      <c r="F13">
        <v>13</v>
      </c>
      <c r="G13" t="s">
        <v>25</v>
      </c>
    </row>
    <row r="14" spans="1:7" x14ac:dyDescent="0.35">
      <c r="A14" t="s">
        <v>26</v>
      </c>
      <c r="B14">
        <v>3</v>
      </c>
      <c r="C14">
        <v>90467</v>
      </c>
      <c r="D14">
        <v>262</v>
      </c>
      <c r="E14">
        <v>112</v>
      </c>
      <c r="F14">
        <v>13</v>
      </c>
      <c r="G14" t="s">
        <v>27</v>
      </c>
    </row>
    <row r="15" spans="1:7" x14ac:dyDescent="0.35">
      <c r="A15" t="s">
        <v>28</v>
      </c>
      <c r="B15">
        <v>5</v>
      </c>
      <c r="C15">
        <v>72662</v>
      </c>
      <c r="D15">
        <v>479</v>
      </c>
      <c r="E15">
        <v>135</v>
      </c>
      <c r="F15">
        <v>3</v>
      </c>
      <c r="G15" t="s">
        <v>27</v>
      </c>
    </row>
    <row r="16" spans="1:7" x14ac:dyDescent="0.35">
      <c r="A16" t="s">
        <v>29</v>
      </c>
      <c r="B16">
        <v>4</v>
      </c>
      <c r="C16">
        <v>32688</v>
      </c>
      <c r="D16">
        <v>132</v>
      </c>
      <c r="E16">
        <v>108</v>
      </c>
      <c r="F16">
        <v>6</v>
      </c>
      <c r="G16" t="s">
        <v>8</v>
      </c>
    </row>
    <row r="17" spans="1:7" x14ac:dyDescent="0.35">
      <c r="A17" t="s">
        <v>30</v>
      </c>
      <c r="B17">
        <v>3</v>
      </c>
      <c r="C17">
        <v>45342</v>
      </c>
      <c r="D17">
        <v>278</v>
      </c>
      <c r="E17">
        <v>76</v>
      </c>
      <c r="F17">
        <v>9</v>
      </c>
      <c r="G17" t="s">
        <v>31</v>
      </c>
    </row>
    <row r="18" spans="1:7" x14ac:dyDescent="0.35">
      <c r="A18" t="s">
        <v>32</v>
      </c>
      <c r="B18">
        <v>6</v>
      </c>
      <c r="C18">
        <v>57157</v>
      </c>
      <c r="D18">
        <v>200</v>
      </c>
      <c r="E18">
        <v>147</v>
      </c>
      <c r="F18">
        <v>12</v>
      </c>
      <c r="G18" t="s">
        <v>31</v>
      </c>
    </row>
    <row r="19" spans="1:7" x14ac:dyDescent="0.35">
      <c r="A19" t="s">
        <v>33</v>
      </c>
      <c r="B19">
        <v>5</v>
      </c>
      <c r="C19">
        <v>87863</v>
      </c>
      <c r="D19">
        <v>367</v>
      </c>
      <c r="E19">
        <v>154</v>
      </c>
      <c r="F19">
        <v>10</v>
      </c>
      <c r="G19" t="s">
        <v>8</v>
      </c>
    </row>
    <row r="20" spans="1:7" x14ac:dyDescent="0.35">
      <c r="A20" t="s">
        <v>34</v>
      </c>
      <c r="B20">
        <v>2</v>
      </c>
      <c r="C20">
        <v>72083</v>
      </c>
      <c r="D20">
        <v>422</v>
      </c>
      <c r="E20">
        <v>148</v>
      </c>
      <c r="F20">
        <v>3</v>
      </c>
      <c r="G20" t="s">
        <v>10</v>
      </c>
    </row>
    <row r="21" spans="1:7" x14ac:dyDescent="0.35">
      <c r="A21" t="s">
        <v>35</v>
      </c>
      <c r="B21">
        <v>4</v>
      </c>
      <c r="C21">
        <v>85733</v>
      </c>
      <c r="D21">
        <v>164</v>
      </c>
      <c r="E21">
        <v>178</v>
      </c>
      <c r="F21">
        <v>13</v>
      </c>
      <c r="G21" t="s">
        <v>15</v>
      </c>
    </row>
    <row r="22" spans="1:7" x14ac:dyDescent="0.35">
      <c r="A22" t="s">
        <v>36</v>
      </c>
      <c r="B22">
        <v>6</v>
      </c>
      <c r="C22">
        <v>54698</v>
      </c>
      <c r="D22">
        <v>267</v>
      </c>
      <c r="E22">
        <v>198</v>
      </c>
      <c r="F22">
        <v>4</v>
      </c>
      <c r="G22" t="s">
        <v>17</v>
      </c>
    </row>
    <row r="23" spans="1:7" x14ac:dyDescent="0.35">
      <c r="A23" t="s">
        <v>37</v>
      </c>
      <c r="B23">
        <v>6</v>
      </c>
      <c r="C23">
        <v>42671</v>
      </c>
      <c r="D23">
        <v>429</v>
      </c>
      <c r="E23">
        <v>104</v>
      </c>
      <c r="F23">
        <v>4</v>
      </c>
      <c r="G23" t="s">
        <v>27</v>
      </c>
    </row>
    <row r="24" spans="1:7" x14ac:dyDescent="0.35">
      <c r="A24" t="s">
        <v>38</v>
      </c>
      <c r="B24">
        <v>2</v>
      </c>
      <c r="C24">
        <v>45184</v>
      </c>
      <c r="D24">
        <v>142</v>
      </c>
      <c r="E24">
        <v>55</v>
      </c>
      <c r="F24">
        <v>2</v>
      </c>
      <c r="G24" t="s">
        <v>27</v>
      </c>
    </row>
    <row r="25" spans="1:7" x14ac:dyDescent="0.35">
      <c r="A25" t="s">
        <v>39</v>
      </c>
      <c r="B25">
        <v>4</v>
      </c>
      <c r="C25">
        <v>62107</v>
      </c>
      <c r="D25">
        <v>143</v>
      </c>
      <c r="E25">
        <v>144</v>
      </c>
      <c r="F25">
        <v>9</v>
      </c>
      <c r="G25" t="s">
        <v>15</v>
      </c>
    </row>
    <row r="26" spans="1:7" x14ac:dyDescent="0.35">
      <c r="A26" t="s">
        <v>40</v>
      </c>
      <c r="B26">
        <v>5</v>
      </c>
      <c r="C26">
        <v>71663</v>
      </c>
      <c r="D26">
        <v>384</v>
      </c>
      <c r="E26">
        <v>182</v>
      </c>
      <c r="F26">
        <v>7</v>
      </c>
      <c r="G26" t="s">
        <v>10</v>
      </c>
    </row>
    <row r="27" spans="1:7" x14ac:dyDescent="0.35">
      <c r="A27" t="s">
        <v>41</v>
      </c>
      <c r="B27">
        <v>1</v>
      </c>
      <c r="C27">
        <v>35708</v>
      </c>
      <c r="D27">
        <v>496</v>
      </c>
      <c r="E27">
        <v>151</v>
      </c>
      <c r="F27">
        <v>13</v>
      </c>
      <c r="G27" t="s">
        <v>27</v>
      </c>
    </row>
    <row r="28" spans="1:7" x14ac:dyDescent="0.35">
      <c r="A28" t="s">
        <v>42</v>
      </c>
      <c r="B28">
        <v>4</v>
      </c>
      <c r="C28">
        <v>69811</v>
      </c>
      <c r="D28">
        <v>111</v>
      </c>
      <c r="E28">
        <v>52</v>
      </c>
      <c r="F28">
        <v>14</v>
      </c>
      <c r="G28" t="s">
        <v>25</v>
      </c>
    </row>
    <row r="29" spans="1:7" x14ac:dyDescent="0.35">
      <c r="A29" t="s">
        <v>43</v>
      </c>
      <c r="B29">
        <v>2</v>
      </c>
      <c r="C29">
        <v>22811</v>
      </c>
      <c r="D29">
        <v>194</v>
      </c>
      <c r="E29">
        <v>72</v>
      </c>
      <c r="F29">
        <v>9</v>
      </c>
      <c r="G29" t="s">
        <v>17</v>
      </c>
    </row>
    <row r="30" spans="1:7" x14ac:dyDescent="0.35">
      <c r="A30" t="s">
        <v>44</v>
      </c>
      <c r="B30">
        <v>6</v>
      </c>
      <c r="C30">
        <v>76250</v>
      </c>
      <c r="D30">
        <v>401</v>
      </c>
      <c r="E30">
        <v>102</v>
      </c>
      <c r="F30">
        <v>12</v>
      </c>
      <c r="G30" t="s">
        <v>45</v>
      </c>
    </row>
    <row r="31" spans="1:7" x14ac:dyDescent="0.35">
      <c r="A31" t="s">
        <v>46</v>
      </c>
      <c r="B31">
        <v>5</v>
      </c>
      <c r="C31">
        <v>92082</v>
      </c>
      <c r="D31">
        <v>485</v>
      </c>
      <c r="E31">
        <v>132</v>
      </c>
      <c r="F31">
        <v>10</v>
      </c>
      <c r="G31" t="s">
        <v>27</v>
      </c>
    </row>
    <row r="32" spans="1:7" x14ac:dyDescent="0.35">
      <c r="A32" t="s">
        <v>47</v>
      </c>
      <c r="B32">
        <v>4</v>
      </c>
      <c r="C32">
        <v>54754</v>
      </c>
      <c r="D32">
        <v>352</v>
      </c>
      <c r="E32">
        <v>194</v>
      </c>
      <c r="F32">
        <v>6</v>
      </c>
      <c r="G32" t="s">
        <v>8</v>
      </c>
    </row>
    <row r="33" spans="1:7" x14ac:dyDescent="0.35">
      <c r="A33" t="s">
        <v>48</v>
      </c>
      <c r="B33">
        <v>1</v>
      </c>
      <c r="C33">
        <v>31411</v>
      </c>
      <c r="D33">
        <v>341</v>
      </c>
      <c r="E33">
        <v>134</v>
      </c>
      <c r="F33">
        <v>13</v>
      </c>
      <c r="G33" t="s">
        <v>25</v>
      </c>
    </row>
    <row r="34" spans="1:7" x14ac:dyDescent="0.35">
      <c r="A34" t="s">
        <v>49</v>
      </c>
      <c r="B34">
        <v>1</v>
      </c>
      <c r="C34">
        <v>22911</v>
      </c>
      <c r="D34">
        <v>134</v>
      </c>
      <c r="E34">
        <v>127</v>
      </c>
      <c r="F34">
        <v>4</v>
      </c>
      <c r="G34" t="s">
        <v>27</v>
      </c>
    </row>
    <row r="35" spans="1:7" x14ac:dyDescent="0.35">
      <c r="A35" t="s">
        <v>50</v>
      </c>
      <c r="B35">
        <v>3</v>
      </c>
      <c r="C35">
        <v>87270</v>
      </c>
      <c r="D35">
        <v>314</v>
      </c>
      <c r="E35">
        <v>159</v>
      </c>
      <c r="F35">
        <v>6</v>
      </c>
      <c r="G35" t="s">
        <v>51</v>
      </c>
    </row>
    <row r="36" spans="1:7" x14ac:dyDescent="0.35">
      <c r="A36" t="s">
        <v>52</v>
      </c>
      <c r="B36">
        <v>3</v>
      </c>
      <c r="C36">
        <v>28680</v>
      </c>
      <c r="D36">
        <v>436</v>
      </c>
      <c r="E36">
        <v>50</v>
      </c>
      <c r="F36">
        <v>6</v>
      </c>
      <c r="G36" t="s">
        <v>25</v>
      </c>
    </row>
    <row r="37" spans="1:7" x14ac:dyDescent="0.35">
      <c r="A37" t="s">
        <v>53</v>
      </c>
      <c r="B37">
        <v>7</v>
      </c>
      <c r="C37">
        <v>91295</v>
      </c>
      <c r="D37">
        <v>189</v>
      </c>
      <c r="E37">
        <v>100</v>
      </c>
      <c r="F37">
        <v>6</v>
      </c>
      <c r="G37" t="s">
        <v>13</v>
      </c>
    </row>
    <row r="38" spans="1:7" x14ac:dyDescent="0.35">
      <c r="A38" t="s">
        <v>54</v>
      </c>
      <c r="B38">
        <v>2</v>
      </c>
      <c r="C38">
        <v>31111</v>
      </c>
      <c r="D38">
        <v>363</v>
      </c>
      <c r="E38">
        <v>53</v>
      </c>
      <c r="F38">
        <v>4</v>
      </c>
      <c r="G38" t="s">
        <v>45</v>
      </c>
    </row>
    <row r="39" spans="1:7" x14ac:dyDescent="0.35">
      <c r="A39" t="s">
        <v>55</v>
      </c>
      <c r="B39">
        <v>4</v>
      </c>
      <c r="C39">
        <v>57504</v>
      </c>
      <c r="D39">
        <v>192</v>
      </c>
      <c r="E39">
        <v>162</v>
      </c>
      <c r="F39">
        <v>12</v>
      </c>
      <c r="G39" t="s">
        <v>56</v>
      </c>
    </row>
    <row r="40" spans="1:7" x14ac:dyDescent="0.35">
      <c r="A40" t="s">
        <v>57</v>
      </c>
      <c r="B40">
        <v>4</v>
      </c>
      <c r="C40">
        <v>21802</v>
      </c>
      <c r="D40">
        <v>189</v>
      </c>
      <c r="E40">
        <v>81</v>
      </c>
      <c r="F40">
        <v>11</v>
      </c>
      <c r="G40" t="s">
        <v>8</v>
      </c>
    </row>
    <row r="41" spans="1:7" x14ac:dyDescent="0.35">
      <c r="A41" t="s">
        <v>58</v>
      </c>
      <c r="B41">
        <v>7</v>
      </c>
      <c r="C41">
        <v>28155</v>
      </c>
      <c r="D41">
        <v>214</v>
      </c>
      <c r="E41">
        <v>83</v>
      </c>
      <c r="F41">
        <v>5</v>
      </c>
      <c r="G41" t="s">
        <v>8</v>
      </c>
    </row>
    <row r="42" spans="1:7" x14ac:dyDescent="0.35">
      <c r="A42" t="s">
        <v>59</v>
      </c>
      <c r="B42">
        <v>6</v>
      </c>
      <c r="C42">
        <v>93656</v>
      </c>
      <c r="D42">
        <v>204</v>
      </c>
      <c r="E42">
        <v>141</v>
      </c>
      <c r="F42">
        <v>10</v>
      </c>
      <c r="G42" t="s">
        <v>17</v>
      </c>
    </row>
    <row r="43" spans="1:7" x14ac:dyDescent="0.35">
      <c r="A43" t="s">
        <v>60</v>
      </c>
      <c r="B43">
        <v>6</v>
      </c>
      <c r="C43">
        <v>59384</v>
      </c>
      <c r="D43">
        <v>490</v>
      </c>
      <c r="E43">
        <v>144</v>
      </c>
      <c r="F43">
        <v>14</v>
      </c>
      <c r="G43" t="s">
        <v>15</v>
      </c>
    </row>
    <row r="44" spans="1:7" x14ac:dyDescent="0.35">
      <c r="A44" t="s">
        <v>61</v>
      </c>
      <c r="B44">
        <v>7</v>
      </c>
      <c r="C44">
        <v>67254</v>
      </c>
      <c r="D44">
        <v>295</v>
      </c>
      <c r="E44">
        <v>121</v>
      </c>
      <c r="F44">
        <v>11</v>
      </c>
      <c r="G44" t="s">
        <v>25</v>
      </c>
    </row>
    <row r="45" spans="1:7" x14ac:dyDescent="0.35">
      <c r="A45" t="s">
        <v>62</v>
      </c>
      <c r="B45">
        <v>6</v>
      </c>
      <c r="C45">
        <v>41918</v>
      </c>
      <c r="D45">
        <v>413</v>
      </c>
      <c r="E45">
        <v>88</v>
      </c>
      <c r="F45">
        <v>10</v>
      </c>
      <c r="G45" t="s">
        <v>10</v>
      </c>
    </row>
    <row r="46" spans="1:7" x14ac:dyDescent="0.35">
      <c r="A46" t="s">
        <v>63</v>
      </c>
      <c r="B46">
        <v>3</v>
      </c>
      <c r="C46">
        <v>80713</v>
      </c>
      <c r="D46">
        <v>213</v>
      </c>
      <c r="E46">
        <v>167</v>
      </c>
      <c r="F46">
        <v>3</v>
      </c>
      <c r="G46" t="s">
        <v>8</v>
      </c>
    </row>
    <row r="47" spans="1:7" x14ac:dyDescent="0.35">
      <c r="A47" t="s">
        <v>64</v>
      </c>
      <c r="B47">
        <v>4</v>
      </c>
      <c r="C47">
        <v>50306</v>
      </c>
      <c r="D47">
        <v>174</v>
      </c>
      <c r="E47">
        <v>52</v>
      </c>
      <c r="F47">
        <v>9</v>
      </c>
      <c r="G47" t="s">
        <v>25</v>
      </c>
    </row>
    <row r="48" spans="1:7" x14ac:dyDescent="0.35">
      <c r="A48" t="s">
        <v>65</v>
      </c>
      <c r="B48">
        <v>7</v>
      </c>
      <c r="C48">
        <v>36646</v>
      </c>
      <c r="D48">
        <v>475</v>
      </c>
      <c r="E48">
        <v>172</v>
      </c>
      <c r="F48">
        <v>9</v>
      </c>
      <c r="G48" t="s">
        <v>25</v>
      </c>
    </row>
    <row r="49" spans="1:7" x14ac:dyDescent="0.35">
      <c r="A49" t="s">
        <v>66</v>
      </c>
      <c r="B49">
        <v>4</v>
      </c>
      <c r="C49">
        <v>66843</v>
      </c>
      <c r="D49">
        <v>316</v>
      </c>
      <c r="E49">
        <v>99</v>
      </c>
      <c r="F49">
        <v>8</v>
      </c>
      <c r="G49" t="s">
        <v>51</v>
      </c>
    </row>
    <row r="50" spans="1:7" x14ac:dyDescent="0.35">
      <c r="A50" t="s">
        <v>67</v>
      </c>
      <c r="B50">
        <v>1</v>
      </c>
      <c r="C50">
        <v>36371</v>
      </c>
      <c r="D50">
        <v>376</v>
      </c>
      <c r="E50">
        <v>61</v>
      </c>
      <c r="F50">
        <v>9</v>
      </c>
      <c r="G50" t="s">
        <v>22</v>
      </c>
    </row>
    <row r="51" spans="1:7" x14ac:dyDescent="0.35">
      <c r="A51" t="s">
        <v>68</v>
      </c>
      <c r="B51">
        <v>3</v>
      </c>
      <c r="C51">
        <v>97371</v>
      </c>
      <c r="D51">
        <v>348</v>
      </c>
      <c r="E51">
        <v>103</v>
      </c>
      <c r="F51">
        <v>4</v>
      </c>
      <c r="G51" t="s">
        <v>22</v>
      </c>
    </row>
    <row r="52" spans="1:7" x14ac:dyDescent="0.35">
      <c r="A52" t="s">
        <v>69</v>
      </c>
      <c r="B52">
        <v>5</v>
      </c>
      <c r="C52">
        <v>22049</v>
      </c>
      <c r="D52">
        <v>263</v>
      </c>
      <c r="E52">
        <v>182</v>
      </c>
      <c r="F52">
        <v>14</v>
      </c>
      <c r="G52" t="s">
        <v>56</v>
      </c>
    </row>
    <row r="53" spans="1:7" x14ac:dyDescent="0.35">
      <c r="A53" t="s">
        <v>70</v>
      </c>
      <c r="B53">
        <v>3</v>
      </c>
      <c r="C53">
        <v>51616</v>
      </c>
      <c r="D53">
        <v>493</v>
      </c>
      <c r="E53">
        <v>106</v>
      </c>
      <c r="F53">
        <v>7</v>
      </c>
      <c r="G53" t="s">
        <v>13</v>
      </c>
    </row>
    <row r="54" spans="1:7" x14ac:dyDescent="0.35">
      <c r="A54" t="s">
        <v>71</v>
      </c>
      <c r="B54">
        <v>7</v>
      </c>
      <c r="C54">
        <v>40932</v>
      </c>
      <c r="D54">
        <v>456</v>
      </c>
      <c r="E54">
        <v>194</v>
      </c>
      <c r="F54">
        <v>2</v>
      </c>
      <c r="G54" t="s">
        <v>56</v>
      </c>
    </row>
    <row r="55" spans="1:7" x14ac:dyDescent="0.35">
      <c r="A55" t="s">
        <v>72</v>
      </c>
      <c r="B55">
        <v>5</v>
      </c>
      <c r="C55">
        <v>49855</v>
      </c>
      <c r="D55">
        <v>291</v>
      </c>
      <c r="E55">
        <v>161</v>
      </c>
      <c r="F55">
        <v>8</v>
      </c>
      <c r="G55" t="s">
        <v>27</v>
      </c>
    </row>
    <row r="56" spans="1:7" x14ac:dyDescent="0.35">
      <c r="A56" t="s">
        <v>73</v>
      </c>
      <c r="B56">
        <v>1</v>
      </c>
      <c r="C56">
        <v>81434</v>
      </c>
      <c r="D56">
        <v>326</v>
      </c>
      <c r="E56">
        <v>96</v>
      </c>
      <c r="F56">
        <v>2</v>
      </c>
      <c r="G56" t="s">
        <v>10</v>
      </c>
    </row>
    <row r="57" spans="1:7" x14ac:dyDescent="0.35">
      <c r="A57" t="s">
        <v>74</v>
      </c>
      <c r="B57">
        <v>7</v>
      </c>
      <c r="C57">
        <v>92694</v>
      </c>
      <c r="D57">
        <v>276</v>
      </c>
      <c r="E57">
        <v>200</v>
      </c>
      <c r="F57">
        <v>10</v>
      </c>
      <c r="G57" t="s">
        <v>27</v>
      </c>
    </row>
    <row r="58" spans="1:7" x14ac:dyDescent="0.35">
      <c r="A58" t="s">
        <v>75</v>
      </c>
      <c r="B58">
        <v>2</v>
      </c>
      <c r="C58">
        <v>63016</v>
      </c>
      <c r="D58">
        <v>198</v>
      </c>
      <c r="E58">
        <v>134</v>
      </c>
      <c r="F58">
        <v>2</v>
      </c>
      <c r="G58" t="s">
        <v>31</v>
      </c>
    </row>
    <row r="59" spans="1:7" x14ac:dyDescent="0.35">
      <c r="A59" t="s">
        <v>76</v>
      </c>
      <c r="B59">
        <v>4</v>
      </c>
      <c r="C59">
        <v>27400</v>
      </c>
      <c r="D59">
        <v>135</v>
      </c>
      <c r="E59">
        <v>191</v>
      </c>
      <c r="F59">
        <v>2</v>
      </c>
      <c r="G59" t="s">
        <v>27</v>
      </c>
    </row>
    <row r="60" spans="1:7" x14ac:dyDescent="0.35">
      <c r="A60" t="s">
        <v>77</v>
      </c>
      <c r="B60">
        <v>1</v>
      </c>
      <c r="C60">
        <v>62642</v>
      </c>
      <c r="D60">
        <v>195</v>
      </c>
      <c r="E60">
        <v>115</v>
      </c>
      <c r="F60">
        <v>8</v>
      </c>
      <c r="G60" t="s">
        <v>17</v>
      </c>
    </row>
    <row r="61" spans="1:7" x14ac:dyDescent="0.35">
      <c r="A61" t="s">
        <v>78</v>
      </c>
      <c r="B61">
        <v>4</v>
      </c>
      <c r="C61">
        <v>35151</v>
      </c>
      <c r="D61">
        <v>251</v>
      </c>
      <c r="E61">
        <v>124</v>
      </c>
      <c r="F61">
        <v>3</v>
      </c>
      <c r="G61" t="s">
        <v>27</v>
      </c>
    </row>
    <row r="62" spans="1:7" x14ac:dyDescent="0.35">
      <c r="A62" t="s">
        <v>79</v>
      </c>
      <c r="B62">
        <v>6</v>
      </c>
      <c r="C62">
        <v>71407</v>
      </c>
      <c r="D62">
        <v>250</v>
      </c>
      <c r="E62">
        <v>152</v>
      </c>
      <c r="F62">
        <v>6</v>
      </c>
      <c r="G62" t="s">
        <v>56</v>
      </c>
    </row>
    <row r="63" spans="1:7" x14ac:dyDescent="0.35">
      <c r="A63" t="s">
        <v>80</v>
      </c>
      <c r="B63">
        <v>2</v>
      </c>
      <c r="C63">
        <v>86690</v>
      </c>
      <c r="D63">
        <v>289</v>
      </c>
      <c r="E63">
        <v>87</v>
      </c>
      <c r="F63">
        <v>9</v>
      </c>
      <c r="G63" t="s">
        <v>8</v>
      </c>
    </row>
    <row r="64" spans="1:7" x14ac:dyDescent="0.35">
      <c r="A64" t="s">
        <v>81</v>
      </c>
      <c r="B64">
        <v>2</v>
      </c>
      <c r="C64">
        <v>24499</v>
      </c>
      <c r="D64">
        <v>323</v>
      </c>
      <c r="E64">
        <v>99</v>
      </c>
      <c r="F64">
        <v>9</v>
      </c>
      <c r="G64" t="s">
        <v>8</v>
      </c>
    </row>
    <row r="65" spans="1:7" x14ac:dyDescent="0.35">
      <c r="A65" t="s">
        <v>82</v>
      </c>
      <c r="B65">
        <v>1</v>
      </c>
      <c r="C65">
        <v>26295</v>
      </c>
      <c r="D65">
        <v>136</v>
      </c>
      <c r="E65">
        <v>147</v>
      </c>
      <c r="F65">
        <v>4</v>
      </c>
      <c r="G65" t="s">
        <v>22</v>
      </c>
    </row>
    <row r="66" spans="1:7" x14ac:dyDescent="0.35">
      <c r="A66" t="s">
        <v>83</v>
      </c>
      <c r="B66">
        <v>2</v>
      </c>
      <c r="C66">
        <v>79040</v>
      </c>
      <c r="D66">
        <v>367</v>
      </c>
      <c r="E66">
        <v>131</v>
      </c>
      <c r="F66">
        <v>8</v>
      </c>
      <c r="G66" t="s">
        <v>15</v>
      </c>
    </row>
    <row r="67" spans="1:7" x14ac:dyDescent="0.35">
      <c r="A67" t="s">
        <v>84</v>
      </c>
      <c r="B67">
        <v>5</v>
      </c>
      <c r="C67">
        <v>32183</v>
      </c>
      <c r="D67">
        <v>468</v>
      </c>
      <c r="E67">
        <v>79</v>
      </c>
      <c r="F67">
        <v>4</v>
      </c>
      <c r="G67" t="s">
        <v>10</v>
      </c>
    </row>
    <row r="68" spans="1:7" x14ac:dyDescent="0.35">
      <c r="A68" t="s">
        <v>85</v>
      </c>
      <c r="B68">
        <v>2</v>
      </c>
      <c r="C68">
        <v>49299</v>
      </c>
      <c r="D68">
        <v>282</v>
      </c>
      <c r="E68">
        <v>128</v>
      </c>
      <c r="F68">
        <v>7</v>
      </c>
      <c r="G68" t="s">
        <v>10</v>
      </c>
    </row>
    <row r="69" spans="1:7" x14ac:dyDescent="0.35">
      <c r="A69" t="s">
        <v>86</v>
      </c>
      <c r="B69">
        <v>4</v>
      </c>
      <c r="C69">
        <v>32874</v>
      </c>
      <c r="D69">
        <v>112</v>
      </c>
      <c r="E69">
        <v>140</v>
      </c>
      <c r="F69">
        <v>7</v>
      </c>
      <c r="G69" t="s">
        <v>17</v>
      </c>
    </row>
    <row r="70" spans="1:7" x14ac:dyDescent="0.35">
      <c r="A70" t="s">
        <v>87</v>
      </c>
      <c r="B70">
        <v>4</v>
      </c>
      <c r="C70">
        <v>52711</v>
      </c>
      <c r="D70">
        <v>378</v>
      </c>
      <c r="E70">
        <v>101</v>
      </c>
      <c r="F70">
        <v>4</v>
      </c>
      <c r="G70" t="s">
        <v>56</v>
      </c>
    </row>
    <row r="71" spans="1:7" x14ac:dyDescent="0.35">
      <c r="A71" t="s">
        <v>88</v>
      </c>
      <c r="B71">
        <v>7</v>
      </c>
      <c r="C71">
        <v>25539</v>
      </c>
      <c r="D71">
        <v>316</v>
      </c>
      <c r="E71">
        <v>128</v>
      </c>
      <c r="F71">
        <v>8</v>
      </c>
      <c r="G71" t="s">
        <v>22</v>
      </c>
    </row>
    <row r="72" spans="1:7" x14ac:dyDescent="0.35">
      <c r="A72" t="s">
        <v>89</v>
      </c>
      <c r="B72">
        <v>4</v>
      </c>
      <c r="C72">
        <v>73351</v>
      </c>
      <c r="D72">
        <v>454</v>
      </c>
      <c r="E72">
        <v>79</v>
      </c>
      <c r="F72">
        <v>4</v>
      </c>
      <c r="G72" t="s">
        <v>51</v>
      </c>
    </row>
    <row r="73" spans="1:7" x14ac:dyDescent="0.35">
      <c r="A73" t="s">
        <v>90</v>
      </c>
      <c r="B73">
        <v>7</v>
      </c>
      <c r="C73">
        <v>81267</v>
      </c>
      <c r="D73">
        <v>460</v>
      </c>
      <c r="E73">
        <v>155</v>
      </c>
      <c r="F73">
        <v>9</v>
      </c>
      <c r="G73" t="s">
        <v>31</v>
      </c>
    </row>
    <row r="74" spans="1:7" x14ac:dyDescent="0.35">
      <c r="A74" t="s">
        <v>91</v>
      </c>
      <c r="B74">
        <v>4</v>
      </c>
      <c r="C74">
        <v>68354</v>
      </c>
      <c r="D74">
        <v>385</v>
      </c>
      <c r="E74">
        <v>100</v>
      </c>
      <c r="F74">
        <v>11</v>
      </c>
      <c r="G74" t="s">
        <v>10</v>
      </c>
    </row>
    <row r="75" spans="1:7" x14ac:dyDescent="0.35">
      <c r="A75" t="s">
        <v>92</v>
      </c>
      <c r="B75">
        <v>5</v>
      </c>
      <c r="C75">
        <v>22557</v>
      </c>
      <c r="D75">
        <v>372</v>
      </c>
      <c r="E75">
        <v>130</v>
      </c>
      <c r="F75">
        <v>5</v>
      </c>
      <c r="G75" t="s">
        <v>8</v>
      </c>
    </row>
    <row r="76" spans="1:7" x14ac:dyDescent="0.35">
      <c r="A76" t="s">
        <v>93</v>
      </c>
      <c r="B76">
        <v>7</v>
      </c>
      <c r="C76">
        <v>58360</v>
      </c>
      <c r="D76">
        <v>468</v>
      </c>
      <c r="E76">
        <v>182</v>
      </c>
      <c r="F76">
        <v>14</v>
      </c>
      <c r="G76" t="s">
        <v>27</v>
      </c>
    </row>
    <row r="77" spans="1:7" x14ac:dyDescent="0.35">
      <c r="A77" t="s">
        <v>94</v>
      </c>
      <c r="B77">
        <v>3</v>
      </c>
      <c r="C77">
        <v>22200</v>
      </c>
      <c r="D77">
        <v>161</v>
      </c>
      <c r="E77">
        <v>78</v>
      </c>
      <c r="F77">
        <v>2</v>
      </c>
      <c r="G77" t="s">
        <v>27</v>
      </c>
    </row>
    <row r="78" spans="1:7" x14ac:dyDescent="0.35">
      <c r="A78" t="s">
        <v>95</v>
      </c>
      <c r="B78">
        <v>6</v>
      </c>
      <c r="C78">
        <v>88497</v>
      </c>
      <c r="D78">
        <v>183</v>
      </c>
      <c r="E78">
        <v>181</v>
      </c>
      <c r="F78">
        <v>5</v>
      </c>
      <c r="G78" t="s">
        <v>15</v>
      </c>
    </row>
    <row r="79" spans="1:7" x14ac:dyDescent="0.35">
      <c r="A79" t="s">
        <v>96</v>
      </c>
      <c r="B79">
        <v>1</v>
      </c>
      <c r="C79">
        <v>66975</v>
      </c>
      <c r="D79">
        <v>467</v>
      </c>
      <c r="E79">
        <v>187</v>
      </c>
      <c r="F79">
        <v>8</v>
      </c>
      <c r="G79" t="s">
        <v>22</v>
      </c>
    </row>
    <row r="80" spans="1:7" x14ac:dyDescent="0.35">
      <c r="A80" t="s">
        <v>97</v>
      </c>
      <c r="B80">
        <v>4</v>
      </c>
      <c r="C80">
        <v>41357</v>
      </c>
      <c r="D80">
        <v>316</v>
      </c>
      <c r="E80">
        <v>194</v>
      </c>
      <c r="F80">
        <v>12</v>
      </c>
      <c r="G80" t="s">
        <v>56</v>
      </c>
    </row>
    <row r="81" spans="1:7" x14ac:dyDescent="0.35">
      <c r="A81" t="s">
        <v>98</v>
      </c>
      <c r="B81">
        <v>2</v>
      </c>
      <c r="C81">
        <v>97505</v>
      </c>
      <c r="D81">
        <v>441</v>
      </c>
      <c r="E81">
        <v>123</v>
      </c>
      <c r="F81">
        <v>5</v>
      </c>
      <c r="G81" t="s">
        <v>56</v>
      </c>
    </row>
    <row r="82" spans="1:7" x14ac:dyDescent="0.35">
      <c r="A82" t="s">
        <v>99</v>
      </c>
      <c r="B82">
        <v>4</v>
      </c>
      <c r="C82">
        <v>22869</v>
      </c>
      <c r="D82">
        <v>496</v>
      </c>
      <c r="E82">
        <v>66</v>
      </c>
      <c r="F82">
        <v>14</v>
      </c>
      <c r="G82" t="s">
        <v>13</v>
      </c>
    </row>
    <row r="83" spans="1:7" x14ac:dyDescent="0.35">
      <c r="A83" t="s">
        <v>100</v>
      </c>
      <c r="B83">
        <v>2</v>
      </c>
      <c r="C83">
        <v>81135</v>
      </c>
      <c r="D83">
        <v>286</v>
      </c>
      <c r="E83">
        <v>133</v>
      </c>
      <c r="F83">
        <v>7</v>
      </c>
      <c r="G83" t="s">
        <v>45</v>
      </c>
    </row>
    <row r="84" spans="1:7" x14ac:dyDescent="0.35">
      <c r="A84" t="s">
        <v>101</v>
      </c>
      <c r="B84">
        <v>6</v>
      </c>
      <c r="C84">
        <v>70108</v>
      </c>
      <c r="D84">
        <v>118</v>
      </c>
      <c r="E84">
        <v>118</v>
      </c>
      <c r="F84">
        <v>10</v>
      </c>
      <c r="G84" t="s">
        <v>10</v>
      </c>
    </row>
    <row r="85" spans="1:7" x14ac:dyDescent="0.35">
      <c r="A85" t="s">
        <v>102</v>
      </c>
      <c r="B85">
        <v>6</v>
      </c>
      <c r="C85">
        <v>58467</v>
      </c>
      <c r="D85">
        <v>276</v>
      </c>
      <c r="E85">
        <v>83</v>
      </c>
      <c r="F85">
        <v>2</v>
      </c>
      <c r="G85" t="s">
        <v>56</v>
      </c>
    </row>
    <row r="86" spans="1:7" x14ac:dyDescent="0.35">
      <c r="A86" t="s">
        <v>103</v>
      </c>
      <c r="B86">
        <v>6</v>
      </c>
      <c r="C86">
        <v>43328</v>
      </c>
      <c r="D86">
        <v>199</v>
      </c>
      <c r="E86">
        <v>55</v>
      </c>
      <c r="F86">
        <v>14</v>
      </c>
      <c r="G86" t="s">
        <v>15</v>
      </c>
    </row>
    <row r="87" spans="1:7" x14ac:dyDescent="0.35">
      <c r="A87" t="s">
        <v>104</v>
      </c>
      <c r="B87">
        <v>2</v>
      </c>
      <c r="C87">
        <v>23987</v>
      </c>
      <c r="D87">
        <v>495</v>
      </c>
      <c r="E87">
        <v>102</v>
      </c>
      <c r="F87">
        <v>6</v>
      </c>
      <c r="G87" t="s">
        <v>8</v>
      </c>
    </row>
    <row r="88" spans="1:7" x14ac:dyDescent="0.35">
      <c r="A88" t="s">
        <v>105</v>
      </c>
      <c r="B88">
        <v>4</v>
      </c>
      <c r="C88">
        <v>78871</v>
      </c>
      <c r="D88">
        <v>332</v>
      </c>
      <c r="E88">
        <v>175</v>
      </c>
      <c r="F88">
        <v>12</v>
      </c>
      <c r="G88" t="s">
        <v>22</v>
      </c>
    </row>
    <row r="89" spans="1:7" x14ac:dyDescent="0.35">
      <c r="A89" t="s">
        <v>106</v>
      </c>
      <c r="B89">
        <v>6</v>
      </c>
      <c r="C89">
        <v>42399</v>
      </c>
      <c r="D89">
        <v>175</v>
      </c>
      <c r="E89">
        <v>92</v>
      </c>
      <c r="F89">
        <v>8</v>
      </c>
      <c r="G89" t="s">
        <v>31</v>
      </c>
    </row>
    <row r="90" spans="1:7" x14ac:dyDescent="0.35">
      <c r="A90" t="s">
        <v>107</v>
      </c>
      <c r="B90">
        <v>5</v>
      </c>
      <c r="C90">
        <v>66214</v>
      </c>
      <c r="D90">
        <v>364</v>
      </c>
      <c r="E90">
        <v>164</v>
      </c>
      <c r="F90">
        <v>2</v>
      </c>
      <c r="G90" t="s">
        <v>13</v>
      </c>
    </row>
    <row r="91" spans="1:7" x14ac:dyDescent="0.35">
      <c r="A91" t="s">
        <v>108</v>
      </c>
      <c r="B91">
        <v>7</v>
      </c>
      <c r="C91">
        <v>90271</v>
      </c>
      <c r="D91">
        <v>383</v>
      </c>
      <c r="E91">
        <v>160</v>
      </c>
      <c r="F91">
        <v>5</v>
      </c>
      <c r="G91" t="s">
        <v>15</v>
      </c>
    </row>
    <row r="92" spans="1:7" x14ac:dyDescent="0.35">
      <c r="A92" t="s">
        <v>109</v>
      </c>
      <c r="B92">
        <v>2</v>
      </c>
      <c r="C92">
        <v>64064</v>
      </c>
      <c r="D92">
        <v>305</v>
      </c>
      <c r="E92">
        <v>200</v>
      </c>
      <c r="F92">
        <v>7</v>
      </c>
      <c r="G92" t="s">
        <v>25</v>
      </c>
    </row>
    <row r="93" spans="1:7" x14ac:dyDescent="0.35">
      <c r="A93" t="s">
        <v>110</v>
      </c>
      <c r="B93">
        <v>2</v>
      </c>
      <c r="C93">
        <v>90091</v>
      </c>
      <c r="D93">
        <v>322</v>
      </c>
      <c r="E93">
        <v>129</v>
      </c>
      <c r="F93">
        <v>3</v>
      </c>
      <c r="G93" t="s">
        <v>17</v>
      </c>
    </row>
    <row r="94" spans="1:7" x14ac:dyDescent="0.35">
      <c r="A94" t="s">
        <v>111</v>
      </c>
      <c r="B94">
        <v>4</v>
      </c>
      <c r="C94">
        <v>60818</v>
      </c>
      <c r="D94">
        <v>483</v>
      </c>
      <c r="E94">
        <v>144</v>
      </c>
      <c r="F94">
        <v>11</v>
      </c>
      <c r="G94" t="s">
        <v>31</v>
      </c>
    </row>
    <row r="95" spans="1:7" x14ac:dyDescent="0.35">
      <c r="A95" t="s">
        <v>112</v>
      </c>
      <c r="B95">
        <v>2</v>
      </c>
      <c r="C95">
        <v>65525</v>
      </c>
      <c r="D95">
        <v>151</v>
      </c>
      <c r="E95">
        <v>167</v>
      </c>
      <c r="F95">
        <v>6</v>
      </c>
      <c r="G95" t="s">
        <v>25</v>
      </c>
    </row>
    <row r="96" spans="1:7" x14ac:dyDescent="0.35">
      <c r="A96" t="s">
        <v>113</v>
      </c>
      <c r="B96">
        <v>2</v>
      </c>
      <c r="C96">
        <v>39830</v>
      </c>
      <c r="D96">
        <v>438</v>
      </c>
      <c r="E96">
        <v>193</v>
      </c>
      <c r="F96">
        <v>12</v>
      </c>
      <c r="G96" t="s">
        <v>51</v>
      </c>
    </row>
    <row r="97" spans="1:7" x14ac:dyDescent="0.35">
      <c r="A97" t="s">
        <v>114</v>
      </c>
      <c r="B97">
        <v>6</v>
      </c>
      <c r="C97">
        <v>37429</v>
      </c>
      <c r="D97">
        <v>466</v>
      </c>
      <c r="E97">
        <v>57</v>
      </c>
      <c r="F97">
        <v>11</v>
      </c>
      <c r="G97" t="s">
        <v>27</v>
      </c>
    </row>
    <row r="98" spans="1:7" x14ac:dyDescent="0.35">
      <c r="A98" t="s">
        <v>115</v>
      </c>
      <c r="B98">
        <v>4</v>
      </c>
      <c r="C98">
        <v>26893</v>
      </c>
      <c r="D98">
        <v>243</v>
      </c>
      <c r="E98">
        <v>181</v>
      </c>
      <c r="F98">
        <v>2</v>
      </c>
      <c r="G98" t="s">
        <v>17</v>
      </c>
    </row>
    <row r="99" spans="1:7" x14ac:dyDescent="0.35">
      <c r="A99" t="s">
        <v>116</v>
      </c>
      <c r="B99">
        <v>6</v>
      </c>
      <c r="C99">
        <v>99909</v>
      </c>
      <c r="D99">
        <v>472</v>
      </c>
      <c r="E99">
        <v>153</v>
      </c>
      <c r="F99">
        <v>7</v>
      </c>
      <c r="G99" t="s">
        <v>10</v>
      </c>
    </row>
    <row r="100" spans="1:7" x14ac:dyDescent="0.35">
      <c r="A100" t="s">
        <v>117</v>
      </c>
      <c r="B100">
        <v>7</v>
      </c>
      <c r="C100">
        <v>67333</v>
      </c>
      <c r="D100">
        <v>168</v>
      </c>
      <c r="E100">
        <v>181</v>
      </c>
      <c r="F100">
        <v>7</v>
      </c>
      <c r="G100" t="s">
        <v>8</v>
      </c>
    </row>
    <row r="101" spans="1:7" x14ac:dyDescent="0.35">
      <c r="A101" t="s">
        <v>118</v>
      </c>
      <c r="B101">
        <v>7</v>
      </c>
      <c r="C101">
        <v>23436</v>
      </c>
      <c r="D101">
        <v>198</v>
      </c>
      <c r="E101">
        <v>74</v>
      </c>
      <c r="F101">
        <v>14</v>
      </c>
      <c r="G101" t="s">
        <v>17</v>
      </c>
    </row>
    <row r="102" spans="1:7" x14ac:dyDescent="0.35">
      <c r="A102" t="s">
        <v>119</v>
      </c>
      <c r="B102">
        <v>6</v>
      </c>
      <c r="C102">
        <v>94290</v>
      </c>
      <c r="D102">
        <v>495</v>
      </c>
      <c r="E102">
        <v>145</v>
      </c>
      <c r="F102">
        <v>5</v>
      </c>
      <c r="G102" t="s">
        <v>45</v>
      </c>
    </row>
    <row r="103" spans="1:7" x14ac:dyDescent="0.35">
      <c r="A103" t="s">
        <v>120</v>
      </c>
      <c r="B103">
        <v>7</v>
      </c>
      <c r="C103">
        <v>96213</v>
      </c>
      <c r="D103">
        <v>124</v>
      </c>
      <c r="E103">
        <v>142</v>
      </c>
      <c r="F103">
        <v>14</v>
      </c>
      <c r="G103" t="s">
        <v>25</v>
      </c>
    </row>
    <row r="104" spans="1:7" x14ac:dyDescent="0.35">
      <c r="A104" t="s">
        <v>121</v>
      </c>
      <c r="B104">
        <v>4</v>
      </c>
      <c r="C104">
        <v>25895</v>
      </c>
      <c r="D104">
        <v>478</v>
      </c>
      <c r="E104">
        <v>110</v>
      </c>
      <c r="F104">
        <v>9</v>
      </c>
      <c r="G104" t="s">
        <v>10</v>
      </c>
    </row>
    <row r="105" spans="1:7" x14ac:dyDescent="0.35">
      <c r="A105" t="s">
        <v>122</v>
      </c>
      <c r="B105">
        <v>1</v>
      </c>
      <c r="C105">
        <v>39738</v>
      </c>
      <c r="D105">
        <v>152</v>
      </c>
      <c r="E105">
        <v>171</v>
      </c>
      <c r="F105">
        <v>5</v>
      </c>
      <c r="G105" t="s">
        <v>45</v>
      </c>
    </row>
    <row r="106" spans="1:7" x14ac:dyDescent="0.35">
      <c r="A106" t="s">
        <v>123</v>
      </c>
      <c r="B106">
        <v>6</v>
      </c>
      <c r="C106">
        <v>50746</v>
      </c>
      <c r="D106">
        <v>250</v>
      </c>
      <c r="E106">
        <v>100</v>
      </c>
      <c r="F106">
        <v>9</v>
      </c>
      <c r="G106" t="s">
        <v>27</v>
      </c>
    </row>
    <row r="107" spans="1:7" x14ac:dyDescent="0.35">
      <c r="A107" t="s">
        <v>124</v>
      </c>
      <c r="B107">
        <v>5</v>
      </c>
      <c r="C107">
        <v>69377</v>
      </c>
      <c r="D107">
        <v>243</v>
      </c>
      <c r="E107">
        <v>196</v>
      </c>
      <c r="F107">
        <v>14</v>
      </c>
      <c r="G107" t="s">
        <v>45</v>
      </c>
    </row>
    <row r="108" spans="1:7" x14ac:dyDescent="0.35">
      <c r="A108" t="s">
        <v>125</v>
      </c>
      <c r="B108">
        <v>5</v>
      </c>
      <c r="C108">
        <v>68404</v>
      </c>
      <c r="D108">
        <v>156</v>
      </c>
      <c r="E108">
        <v>70</v>
      </c>
      <c r="F108">
        <v>9</v>
      </c>
      <c r="G108" t="s">
        <v>13</v>
      </c>
    </row>
    <row r="109" spans="1:7" x14ac:dyDescent="0.35">
      <c r="A109" t="s">
        <v>126</v>
      </c>
      <c r="B109">
        <v>2</v>
      </c>
      <c r="C109">
        <v>74045</v>
      </c>
      <c r="D109">
        <v>138</v>
      </c>
      <c r="E109">
        <v>54</v>
      </c>
      <c r="F109">
        <v>6</v>
      </c>
      <c r="G109" t="s">
        <v>13</v>
      </c>
    </row>
    <row r="110" spans="1:7" x14ac:dyDescent="0.35">
      <c r="A110" t="s">
        <v>127</v>
      </c>
      <c r="B110">
        <v>7</v>
      </c>
      <c r="C110">
        <v>59790</v>
      </c>
      <c r="D110">
        <v>208</v>
      </c>
      <c r="E110">
        <v>141</v>
      </c>
      <c r="F110">
        <v>14</v>
      </c>
      <c r="G110" t="s">
        <v>51</v>
      </c>
    </row>
    <row r="111" spans="1:7" x14ac:dyDescent="0.35">
      <c r="A111" t="s">
        <v>128</v>
      </c>
      <c r="B111">
        <v>5</v>
      </c>
      <c r="C111">
        <v>25600</v>
      </c>
      <c r="D111">
        <v>280</v>
      </c>
      <c r="E111">
        <v>110</v>
      </c>
      <c r="F111">
        <v>5</v>
      </c>
      <c r="G111" t="s">
        <v>22</v>
      </c>
    </row>
    <row r="112" spans="1:7" x14ac:dyDescent="0.35">
      <c r="A112" t="s">
        <v>129</v>
      </c>
      <c r="B112">
        <v>2</v>
      </c>
      <c r="C112">
        <v>60764</v>
      </c>
      <c r="D112">
        <v>141</v>
      </c>
      <c r="E112">
        <v>71</v>
      </c>
      <c r="F112">
        <v>13</v>
      </c>
      <c r="G112" t="s">
        <v>31</v>
      </c>
    </row>
    <row r="113" spans="1:7" x14ac:dyDescent="0.35">
      <c r="A113" t="s">
        <v>130</v>
      </c>
      <c r="B113">
        <v>1</v>
      </c>
      <c r="C113">
        <v>94543</v>
      </c>
      <c r="D113">
        <v>285</v>
      </c>
      <c r="E113">
        <v>198</v>
      </c>
      <c r="F113">
        <v>14</v>
      </c>
      <c r="G113" t="s">
        <v>31</v>
      </c>
    </row>
    <row r="114" spans="1:7" x14ac:dyDescent="0.35">
      <c r="A114" t="s">
        <v>131</v>
      </c>
      <c r="B114">
        <v>4</v>
      </c>
      <c r="C114">
        <v>65714</v>
      </c>
      <c r="D114">
        <v>497</v>
      </c>
      <c r="E114">
        <v>119</v>
      </c>
      <c r="F114">
        <v>3</v>
      </c>
      <c r="G114" t="s">
        <v>10</v>
      </c>
    </row>
    <row r="115" spans="1:7" x14ac:dyDescent="0.35">
      <c r="A115" t="s">
        <v>132</v>
      </c>
      <c r="B115">
        <v>4</v>
      </c>
      <c r="C115">
        <v>76835</v>
      </c>
      <c r="D115">
        <v>322</v>
      </c>
      <c r="E115">
        <v>50</v>
      </c>
      <c r="F115">
        <v>12</v>
      </c>
      <c r="G115" t="s">
        <v>27</v>
      </c>
    </row>
    <row r="116" spans="1:7" x14ac:dyDescent="0.35">
      <c r="A116" t="s">
        <v>133</v>
      </c>
      <c r="B116">
        <v>4</v>
      </c>
      <c r="C116">
        <v>93744</v>
      </c>
      <c r="D116">
        <v>221</v>
      </c>
      <c r="E116">
        <v>182</v>
      </c>
      <c r="F116">
        <v>4</v>
      </c>
      <c r="G116" t="s">
        <v>56</v>
      </c>
    </row>
    <row r="117" spans="1:7" x14ac:dyDescent="0.35">
      <c r="A117" t="s">
        <v>134</v>
      </c>
      <c r="B117">
        <v>5</v>
      </c>
      <c r="C117">
        <v>76491</v>
      </c>
      <c r="D117">
        <v>232</v>
      </c>
      <c r="E117">
        <v>61</v>
      </c>
      <c r="F117">
        <v>4</v>
      </c>
      <c r="G117" t="s">
        <v>51</v>
      </c>
    </row>
    <row r="118" spans="1:7" x14ac:dyDescent="0.35">
      <c r="A118" t="s">
        <v>135</v>
      </c>
      <c r="B118">
        <v>1</v>
      </c>
      <c r="C118">
        <v>38589</v>
      </c>
      <c r="D118">
        <v>262</v>
      </c>
      <c r="E118">
        <v>139</v>
      </c>
      <c r="F118">
        <v>5</v>
      </c>
      <c r="G118" t="s">
        <v>13</v>
      </c>
    </row>
    <row r="119" spans="1:7" x14ac:dyDescent="0.35">
      <c r="A119" t="s">
        <v>136</v>
      </c>
      <c r="B119">
        <v>5</v>
      </c>
      <c r="C119">
        <v>63484</v>
      </c>
      <c r="D119">
        <v>314</v>
      </c>
      <c r="E119">
        <v>95</v>
      </c>
      <c r="F119">
        <v>5</v>
      </c>
      <c r="G119" t="s">
        <v>10</v>
      </c>
    </row>
    <row r="120" spans="1:7" x14ac:dyDescent="0.35">
      <c r="A120" t="s">
        <v>137</v>
      </c>
      <c r="B120">
        <v>7</v>
      </c>
      <c r="C120">
        <v>56212</v>
      </c>
      <c r="D120">
        <v>320</v>
      </c>
      <c r="E120">
        <v>83</v>
      </c>
      <c r="F120">
        <v>11</v>
      </c>
      <c r="G120" t="s">
        <v>56</v>
      </c>
    </row>
    <row r="121" spans="1:7" x14ac:dyDescent="0.35">
      <c r="A121" t="s">
        <v>138</v>
      </c>
      <c r="B121">
        <v>5</v>
      </c>
      <c r="C121">
        <v>63525</v>
      </c>
      <c r="D121">
        <v>334</v>
      </c>
      <c r="E121">
        <v>127</v>
      </c>
      <c r="F121">
        <v>12</v>
      </c>
      <c r="G121" t="s">
        <v>31</v>
      </c>
    </row>
    <row r="122" spans="1:7" x14ac:dyDescent="0.35">
      <c r="A122" t="s">
        <v>139</v>
      </c>
      <c r="B122">
        <v>1</v>
      </c>
      <c r="C122">
        <v>67202</v>
      </c>
      <c r="D122">
        <v>430</v>
      </c>
      <c r="E122">
        <v>94</v>
      </c>
      <c r="F122">
        <v>12</v>
      </c>
      <c r="G122" t="s">
        <v>22</v>
      </c>
    </row>
    <row r="123" spans="1:7" x14ac:dyDescent="0.35">
      <c r="A123" t="s">
        <v>140</v>
      </c>
      <c r="B123">
        <v>1</v>
      </c>
      <c r="C123">
        <v>52635</v>
      </c>
      <c r="D123">
        <v>245</v>
      </c>
      <c r="E123">
        <v>122</v>
      </c>
      <c r="F123">
        <v>6</v>
      </c>
      <c r="G123" t="s">
        <v>45</v>
      </c>
    </row>
    <row r="124" spans="1:7" x14ac:dyDescent="0.35">
      <c r="A124" t="s">
        <v>141</v>
      </c>
      <c r="B124">
        <v>7</v>
      </c>
      <c r="C124">
        <v>83208</v>
      </c>
      <c r="D124">
        <v>338</v>
      </c>
      <c r="E124">
        <v>75</v>
      </c>
      <c r="F124">
        <v>5</v>
      </c>
      <c r="G124" t="s">
        <v>13</v>
      </c>
    </row>
    <row r="125" spans="1:7" x14ac:dyDescent="0.35">
      <c r="A125" t="s">
        <v>142</v>
      </c>
      <c r="B125">
        <v>1</v>
      </c>
      <c r="C125">
        <v>53828</v>
      </c>
      <c r="D125">
        <v>175</v>
      </c>
      <c r="E125">
        <v>96</v>
      </c>
      <c r="F125">
        <v>12</v>
      </c>
      <c r="G125" t="s">
        <v>10</v>
      </c>
    </row>
    <row r="126" spans="1:7" x14ac:dyDescent="0.35">
      <c r="A126" t="s">
        <v>143</v>
      </c>
      <c r="B126">
        <v>1</v>
      </c>
      <c r="C126">
        <v>38711</v>
      </c>
      <c r="D126">
        <v>108</v>
      </c>
      <c r="E126">
        <v>170</v>
      </c>
      <c r="F126">
        <v>11</v>
      </c>
      <c r="G126" t="s">
        <v>17</v>
      </c>
    </row>
    <row r="127" spans="1:7" x14ac:dyDescent="0.35">
      <c r="A127" t="s">
        <v>144</v>
      </c>
      <c r="B127">
        <v>4</v>
      </c>
      <c r="C127">
        <v>23420</v>
      </c>
      <c r="D127">
        <v>173</v>
      </c>
      <c r="E127">
        <v>105</v>
      </c>
      <c r="F127">
        <v>9</v>
      </c>
      <c r="G127" t="s">
        <v>56</v>
      </c>
    </row>
    <row r="128" spans="1:7" x14ac:dyDescent="0.35">
      <c r="A128" t="s">
        <v>145</v>
      </c>
      <c r="B128">
        <v>7</v>
      </c>
      <c r="C128">
        <v>20301</v>
      </c>
      <c r="D128">
        <v>500</v>
      </c>
      <c r="E128">
        <v>143</v>
      </c>
      <c r="F128">
        <v>7</v>
      </c>
      <c r="G128" t="s">
        <v>45</v>
      </c>
    </row>
    <row r="129" spans="1:7" x14ac:dyDescent="0.35">
      <c r="A129" t="s">
        <v>146</v>
      </c>
      <c r="B129">
        <v>3</v>
      </c>
      <c r="C129">
        <v>65236</v>
      </c>
      <c r="D129">
        <v>352</v>
      </c>
      <c r="E129">
        <v>156</v>
      </c>
      <c r="F129">
        <v>7</v>
      </c>
      <c r="G129" t="s">
        <v>13</v>
      </c>
    </row>
    <row r="130" spans="1:7" x14ac:dyDescent="0.35">
      <c r="A130" t="s">
        <v>147</v>
      </c>
      <c r="B130">
        <v>3</v>
      </c>
      <c r="C130">
        <v>86235</v>
      </c>
      <c r="D130">
        <v>329</v>
      </c>
      <c r="E130">
        <v>112</v>
      </c>
      <c r="F130">
        <v>9</v>
      </c>
      <c r="G130" t="s">
        <v>31</v>
      </c>
    </row>
    <row r="131" spans="1:7" x14ac:dyDescent="0.35">
      <c r="A131" t="s">
        <v>148</v>
      </c>
      <c r="B131">
        <v>1</v>
      </c>
      <c r="C131">
        <v>74240</v>
      </c>
      <c r="D131">
        <v>106</v>
      </c>
      <c r="E131">
        <v>97</v>
      </c>
      <c r="F131">
        <v>8</v>
      </c>
      <c r="G131" t="s">
        <v>15</v>
      </c>
    </row>
    <row r="132" spans="1:7" x14ac:dyDescent="0.35">
      <c r="A132" t="s">
        <v>149</v>
      </c>
      <c r="B132">
        <v>3</v>
      </c>
      <c r="C132">
        <v>85726</v>
      </c>
      <c r="D132">
        <v>273</v>
      </c>
      <c r="E132">
        <v>110</v>
      </c>
      <c r="F132">
        <v>11</v>
      </c>
      <c r="G132" t="s">
        <v>27</v>
      </c>
    </row>
    <row r="133" spans="1:7" x14ac:dyDescent="0.35">
      <c r="A133" t="s">
        <v>150</v>
      </c>
      <c r="B133">
        <v>3</v>
      </c>
      <c r="C133">
        <v>30492</v>
      </c>
      <c r="D133">
        <v>240</v>
      </c>
      <c r="E133">
        <v>130</v>
      </c>
      <c r="F133">
        <v>12</v>
      </c>
      <c r="G133" t="s">
        <v>56</v>
      </c>
    </row>
    <row r="134" spans="1:7" x14ac:dyDescent="0.35">
      <c r="A134" t="s">
        <v>151</v>
      </c>
      <c r="B134">
        <v>1</v>
      </c>
      <c r="C134">
        <v>26102</v>
      </c>
      <c r="D134">
        <v>267</v>
      </c>
      <c r="E134">
        <v>75</v>
      </c>
      <c r="F134">
        <v>13</v>
      </c>
      <c r="G134" t="s">
        <v>31</v>
      </c>
    </row>
    <row r="135" spans="1:7" x14ac:dyDescent="0.35">
      <c r="A135" t="s">
        <v>152</v>
      </c>
      <c r="B135">
        <v>3</v>
      </c>
      <c r="C135">
        <v>70336</v>
      </c>
      <c r="D135">
        <v>269</v>
      </c>
      <c r="E135">
        <v>85</v>
      </c>
      <c r="F135">
        <v>11</v>
      </c>
      <c r="G135" t="s">
        <v>13</v>
      </c>
    </row>
    <row r="136" spans="1:7" x14ac:dyDescent="0.35">
      <c r="A136" t="s">
        <v>153</v>
      </c>
      <c r="B136">
        <v>5</v>
      </c>
      <c r="C136">
        <v>46641</v>
      </c>
      <c r="D136">
        <v>492</v>
      </c>
      <c r="E136">
        <v>50</v>
      </c>
      <c r="F136">
        <v>14</v>
      </c>
      <c r="G136" t="s">
        <v>56</v>
      </c>
    </row>
    <row r="137" spans="1:7" x14ac:dyDescent="0.35">
      <c r="A137" t="s">
        <v>154</v>
      </c>
      <c r="B137">
        <v>2</v>
      </c>
      <c r="C137">
        <v>54584</v>
      </c>
      <c r="D137">
        <v>382</v>
      </c>
      <c r="E137">
        <v>57</v>
      </c>
      <c r="F137">
        <v>9</v>
      </c>
      <c r="G137" t="s">
        <v>51</v>
      </c>
    </row>
    <row r="138" spans="1:7" x14ac:dyDescent="0.35">
      <c r="A138" t="s">
        <v>155</v>
      </c>
      <c r="B138">
        <v>7</v>
      </c>
      <c r="C138">
        <v>52745</v>
      </c>
      <c r="D138">
        <v>221</v>
      </c>
      <c r="E138">
        <v>162</v>
      </c>
      <c r="F138">
        <v>3</v>
      </c>
      <c r="G138" t="s">
        <v>45</v>
      </c>
    </row>
    <row r="139" spans="1:7" x14ac:dyDescent="0.35">
      <c r="A139" t="s">
        <v>156</v>
      </c>
      <c r="B139">
        <v>2</v>
      </c>
      <c r="C139">
        <v>43093</v>
      </c>
      <c r="D139">
        <v>293</v>
      </c>
      <c r="E139">
        <v>148</v>
      </c>
      <c r="F139">
        <v>10</v>
      </c>
      <c r="G139" t="s">
        <v>13</v>
      </c>
    </row>
    <row r="140" spans="1:7" x14ac:dyDescent="0.35">
      <c r="A140" t="s">
        <v>157</v>
      </c>
      <c r="B140">
        <v>1</v>
      </c>
      <c r="C140">
        <v>86105</v>
      </c>
      <c r="D140">
        <v>104</v>
      </c>
      <c r="E140">
        <v>96</v>
      </c>
      <c r="F140">
        <v>2</v>
      </c>
      <c r="G140" t="s">
        <v>51</v>
      </c>
    </row>
    <row r="141" spans="1:7" x14ac:dyDescent="0.35">
      <c r="A141" t="s">
        <v>158</v>
      </c>
      <c r="B141">
        <v>4</v>
      </c>
      <c r="C141">
        <v>71885</v>
      </c>
      <c r="D141">
        <v>128</v>
      </c>
      <c r="E141">
        <v>176</v>
      </c>
      <c r="F141">
        <v>9</v>
      </c>
      <c r="G141" t="s">
        <v>25</v>
      </c>
    </row>
    <row r="142" spans="1:7" x14ac:dyDescent="0.35">
      <c r="A142" t="s">
        <v>159</v>
      </c>
      <c r="B142">
        <v>7</v>
      </c>
      <c r="C142">
        <v>56631</v>
      </c>
      <c r="D142">
        <v>264</v>
      </c>
      <c r="E142">
        <v>105</v>
      </c>
      <c r="F142">
        <v>13</v>
      </c>
      <c r="G142" t="s">
        <v>10</v>
      </c>
    </row>
    <row r="143" spans="1:7" x14ac:dyDescent="0.35">
      <c r="A143" t="s">
        <v>160</v>
      </c>
      <c r="B143">
        <v>1</v>
      </c>
      <c r="C143">
        <v>92991</v>
      </c>
      <c r="D143">
        <v>438</v>
      </c>
      <c r="E143">
        <v>63</v>
      </c>
      <c r="F143">
        <v>12</v>
      </c>
      <c r="G143" t="s">
        <v>15</v>
      </c>
    </row>
    <row r="144" spans="1:7" x14ac:dyDescent="0.35">
      <c r="A144" t="s">
        <v>161</v>
      </c>
      <c r="B144">
        <v>4</v>
      </c>
      <c r="C144">
        <v>24014</v>
      </c>
      <c r="D144">
        <v>235</v>
      </c>
      <c r="E144">
        <v>77</v>
      </c>
      <c r="F144">
        <v>13</v>
      </c>
      <c r="G144" t="s">
        <v>45</v>
      </c>
    </row>
    <row r="145" spans="1:7" x14ac:dyDescent="0.35">
      <c r="A145" t="s">
        <v>162</v>
      </c>
      <c r="B145">
        <v>2</v>
      </c>
      <c r="C145">
        <v>31093</v>
      </c>
      <c r="D145">
        <v>464</v>
      </c>
      <c r="E145">
        <v>127</v>
      </c>
      <c r="F145">
        <v>13</v>
      </c>
      <c r="G145" t="s">
        <v>56</v>
      </c>
    </row>
    <row r="146" spans="1:7" x14ac:dyDescent="0.35">
      <c r="A146" t="s">
        <v>163</v>
      </c>
      <c r="B146">
        <v>1</v>
      </c>
      <c r="C146">
        <v>38070</v>
      </c>
      <c r="D146">
        <v>420</v>
      </c>
      <c r="E146">
        <v>179</v>
      </c>
      <c r="F146">
        <v>5</v>
      </c>
      <c r="G146" t="s">
        <v>27</v>
      </c>
    </row>
    <row r="147" spans="1:7" x14ac:dyDescent="0.35">
      <c r="A147" t="s">
        <v>164</v>
      </c>
      <c r="B147">
        <v>7</v>
      </c>
      <c r="C147">
        <v>55777</v>
      </c>
      <c r="D147">
        <v>441</v>
      </c>
      <c r="E147">
        <v>158</v>
      </c>
      <c r="F147">
        <v>5</v>
      </c>
      <c r="G147" t="s">
        <v>31</v>
      </c>
    </row>
    <row r="148" spans="1:7" x14ac:dyDescent="0.35">
      <c r="A148" t="s">
        <v>165</v>
      </c>
      <c r="B148">
        <v>7</v>
      </c>
      <c r="C148">
        <v>76958</v>
      </c>
      <c r="D148">
        <v>244</v>
      </c>
      <c r="E148">
        <v>63</v>
      </c>
      <c r="F148">
        <v>6</v>
      </c>
      <c r="G148" t="s">
        <v>17</v>
      </c>
    </row>
    <row r="149" spans="1:7" x14ac:dyDescent="0.35">
      <c r="A149" t="s">
        <v>166</v>
      </c>
      <c r="B149">
        <v>6</v>
      </c>
      <c r="C149">
        <v>30729</v>
      </c>
      <c r="D149">
        <v>426</v>
      </c>
      <c r="E149">
        <v>105</v>
      </c>
      <c r="F149">
        <v>9</v>
      </c>
      <c r="G149" t="s">
        <v>31</v>
      </c>
    </row>
    <row r="150" spans="1:7" x14ac:dyDescent="0.35">
      <c r="A150" t="s">
        <v>167</v>
      </c>
      <c r="B150">
        <v>5</v>
      </c>
      <c r="C150">
        <v>65017</v>
      </c>
      <c r="D150">
        <v>316</v>
      </c>
      <c r="E150">
        <v>164</v>
      </c>
      <c r="F150">
        <v>6</v>
      </c>
      <c r="G150" t="s">
        <v>56</v>
      </c>
    </row>
    <row r="151" spans="1:7" x14ac:dyDescent="0.35">
      <c r="A151" t="s">
        <v>168</v>
      </c>
      <c r="B151">
        <v>3</v>
      </c>
      <c r="C151">
        <v>86320</v>
      </c>
      <c r="D151">
        <v>400</v>
      </c>
      <c r="E151">
        <v>56</v>
      </c>
      <c r="F151">
        <v>9</v>
      </c>
      <c r="G151" t="s">
        <v>15</v>
      </c>
    </row>
    <row r="152" spans="1:7" x14ac:dyDescent="0.35">
      <c r="A152" t="s">
        <v>169</v>
      </c>
      <c r="B152">
        <v>4</v>
      </c>
      <c r="C152">
        <v>47751</v>
      </c>
      <c r="D152">
        <v>231</v>
      </c>
      <c r="E152">
        <v>52</v>
      </c>
      <c r="F152">
        <v>11</v>
      </c>
      <c r="G152" t="s">
        <v>31</v>
      </c>
    </row>
    <row r="153" spans="1:7" x14ac:dyDescent="0.35">
      <c r="A153" t="s">
        <v>170</v>
      </c>
      <c r="B153">
        <v>6</v>
      </c>
      <c r="C153">
        <v>98069</v>
      </c>
      <c r="D153">
        <v>391</v>
      </c>
      <c r="E153">
        <v>160</v>
      </c>
      <c r="F153">
        <v>2</v>
      </c>
      <c r="G153" t="s">
        <v>10</v>
      </c>
    </row>
    <row r="154" spans="1:7" x14ac:dyDescent="0.35">
      <c r="A154" t="s">
        <v>171</v>
      </c>
      <c r="B154">
        <v>3</v>
      </c>
      <c r="C154">
        <v>74748</v>
      </c>
      <c r="D154">
        <v>169</v>
      </c>
      <c r="E154">
        <v>200</v>
      </c>
      <c r="F154">
        <v>13</v>
      </c>
      <c r="G154" t="s">
        <v>15</v>
      </c>
    </row>
    <row r="155" spans="1:7" x14ac:dyDescent="0.35">
      <c r="A155" t="s">
        <v>172</v>
      </c>
      <c r="B155">
        <v>3</v>
      </c>
      <c r="C155">
        <v>25801</v>
      </c>
      <c r="D155">
        <v>351</v>
      </c>
      <c r="E155">
        <v>156</v>
      </c>
      <c r="F155">
        <v>11</v>
      </c>
      <c r="G155" t="s">
        <v>13</v>
      </c>
    </row>
    <row r="156" spans="1:7" x14ac:dyDescent="0.35">
      <c r="A156" t="s">
        <v>173</v>
      </c>
      <c r="B156">
        <v>1</v>
      </c>
      <c r="C156">
        <v>39190</v>
      </c>
      <c r="D156">
        <v>374</v>
      </c>
      <c r="E156">
        <v>67</v>
      </c>
      <c r="F156">
        <v>10</v>
      </c>
      <c r="G156" t="s">
        <v>51</v>
      </c>
    </row>
    <row r="157" spans="1:7" x14ac:dyDescent="0.35">
      <c r="A157" t="s">
        <v>174</v>
      </c>
      <c r="B157">
        <v>3</v>
      </c>
      <c r="C157">
        <v>69689</v>
      </c>
      <c r="D157">
        <v>463</v>
      </c>
      <c r="E157">
        <v>87</v>
      </c>
      <c r="F157">
        <v>7</v>
      </c>
      <c r="G157" t="s">
        <v>17</v>
      </c>
    </row>
    <row r="158" spans="1:7" x14ac:dyDescent="0.35">
      <c r="A158" t="s">
        <v>175</v>
      </c>
      <c r="B158">
        <v>5</v>
      </c>
      <c r="C158">
        <v>70993</v>
      </c>
      <c r="D158">
        <v>281</v>
      </c>
      <c r="E158">
        <v>164</v>
      </c>
      <c r="F158">
        <v>4</v>
      </c>
      <c r="G158" t="s">
        <v>8</v>
      </c>
    </row>
    <row r="159" spans="1:7" x14ac:dyDescent="0.35">
      <c r="A159" t="s">
        <v>176</v>
      </c>
      <c r="B159">
        <v>7</v>
      </c>
      <c r="C159">
        <v>49592</v>
      </c>
      <c r="D159">
        <v>266</v>
      </c>
      <c r="E159">
        <v>64</v>
      </c>
      <c r="F159">
        <v>14</v>
      </c>
      <c r="G159" t="s">
        <v>56</v>
      </c>
    </row>
    <row r="160" spans="1:7" x14ac:dyDescent="0.35">
      <c r="A160" t="s">
        <v>177</v>
      </c>
      <c r="B160">
        <v>6</v>
      </c>
      <c r="C160">
        <v>30647</v>
      </c>
      <c r="D160">
        <v>190</v>
      </c>
      <c r="E160">
        <v>168</v>
      </c>
      <c r="F160">
        <v>9</v>
      </c>
      <c r="G160" t="s">
        <v>22</v>
      </c>
    </row>
    <row r="161" spans="1:7" x14ac:dyDescent="0.35">
      <c r="A161" t="s">
        <v>178</v>
      </c>
      <c r="B161">
        <v>3</v>
      </c>
      <c r="C161">
        <v>28716</v>
      </c>
      <c r="D161">
        <v>301</v>
      </c>
      <c r="E161">
        <v>77</v>
      </c>
      <c r="F161">
        <v>10</v>
      </c>
      <c r="G161" t="s">
        <v>8</v>
      </c>
    </row>
    <row r="162" spans="1:7" x14ac:dyDescent="0.35">
      <c r="A162" t="s">
        <v>179</v>
      </c>
      <c r="B162">
        <v>1</v>
      </c>
      <c r="C162">
        <v>90316</v>
      </c>
      <c r="D162">
        <v>445</v>
      </c>
      <c r="E162">
        <v>88</v>
      </c>
      <c r="F162">
        <v>7</v>
      </c>
      <c r="G162" t="s">
        <v>31</v>
      </c>
    </row>
    <row r="163" spans="1:7" x14ac:dyDescent="0.35">
      <c r="A163" t="s">
        <v>180</v>
      </c>
      <c r="B163">
        <v>5</v>
      </c>
      <c r="C163">
        <v>22368</v>
      </c>
      <c r="D163">
        <v>118</v>
      </c>
      <c r="E163">
        <v>66</v>
      </c>
      <c r="F163">
        <v>12</v>
      </c>
      <c r="G163" t="s">
        <v>56</v>
      </c>
    </row>
    <row r="164" spans="1:7" x14ac:dyDescent="0.35">
      <c r="A164" t="s">
        <v>181</v>
      </c>
      <c r="B164">
        <v>2</v>
      </c>
      <c r="C164">
        <v>97575</v>
      </c>
      <c r="D164">
        <v>138</v>
      </c>
      <c r="E164">
        <v>135</v>
      </c>
      <c r="F164">
        <v>8</v>
      </c>
      <c r="G164" t="s">
        <v>51</v>
      </c>
    </row>
    <row r="165" spans="1:7" x14ac:dyDescent="0.35">
      <c r="A165" t="s">
        <v>182</v>
      </c>
      <c r="B165">
        <v>7</v>
      </c>
      <c r="C165">
        <v>26655</v>
      </c>
      <c r="D165">
        <v>225</v>
      </c>
      <c r="E165">
        <v>175</v>
      </c>
      <c r="F165">
        <v>2</v>
      </c>
      <c r="G165" t="s">
        <v>25</v>
      </c>
    </row>
    <row r="166" spans="1:7" x14ac:dyDescent="0.35">
      <c r="A166" t="s">
        <v>183</v>
      </c>
      <c r="B166">
        <v>7</v>
      </c>
      <c r="C166">
        <v>90031</v>
      </c>
      <c r="D166">
        <v>272</v>
      </c>
      <c r="E166">
        <v>93</v>
      </c>
      <c r="F166">
        <v>6</v>
      </c>
      <c r="G166" t="s">
        <v>51</v>
      </c>
    </row>
    <row r="167" spans="1:7" x14ac:dyDescent="0.35">
      <c r="A167" t="s">
        <v>184</v>
      </c>
      <c r="B167">
        <v>6</v>
      </c>
      <c r="C167">
        <v>96429</v>
      </c>
      <c r="D167">
        <v>240</v>
      </c>
      <c r="E167">
        <v>74</v>
      </c>
      <c r="F167">
        <v>6</v>
      </c>
      <c r="G167" t="s">
        <v>22</v>
      </c>
    </row>
    <row r="168" spans="1:7" x14ac:dyDescent="0.35">
      <c r="A168" t="s">
        <v>185</v>
      </c>
      <c r="B168">
        <v>7</v>
      </c>
      <c r="C168">
        <v>75766</v>
      </c>
      <c r="D168">
        <v>341</v>
      </c>
      <c r="E168">
        <v>194</v>
      </c>
      <c r="F168">
        <v>11</v>
      </c>
      <c r="G168" t="s">
        <v>17</v>
      </c>
    </row>
    <row r="169" spans="1:7" x14ac:dyDescent="0.35">
      <c r="A169" t="s">
        <v>186</v>
      </c>
      <c r="B169">
        <v>3</v>
      </c>
      <c r="C169">
        <v>33403</v>
      </c>
      <c r="D169">
        <v>319</v>
      </c>
      <c r="E169">
        <v>62</v>
      </c>
      <c r="F169">
        <v>5</v>
      </c>
      <c r="G169" t="s">
        <v>51</v>
      </c>
    </row>
    <row r="170" spans="1:7" x14ac:dyDescent="0.35">
      <c r="A170" t="s">
        <v>187</v>
      </c>
      <c r="B170">
        <v>1</v>
      </c>
      <c r="C170">
        <v>52097</v>
      </c>
      <c r="D170">
        <v>225</v>
      </c>
      <c r="E170">
        <v>74</v>
      </c>
      <c r="F170">
        <v>7</v>
      </c>
      <c r="G170" t="s">
        <v>27</v>
      </c>
    </row>
    <row r="171" spans="1:7" x14ac:dyDescent="0.35">
      <c r="A171" t="s">
        <v>188</v>
      </c>
      <c r="B171">
        <v>7</v>
      </c>
      <c r="C171">
        <v>98657</v>
      </c>
      <c r="D171">
        <v>157</v>
      </c>
      <c r="E171">
        <v>117</v>
      </c>
      <c r="F171">
        <v>8</v>
      </c>
      <c r="G171" t="s">
        <v>25</v>
      </c>
    </row>
    <row r="172" spans="1:7" x14ac:dyDescent="0.35">
      <c r="A172" t="s">
        <v>189</v>
      </c>
      <c r="B172">
        <v>7</v>
      </c>
      <c r="C172">
        <v>30966</v>
      </c>
      <c r="D172">
        <v>247</v>
      </c>
      <c r="E172">
        <v>187</v>
      </c>
      <c r="F172">
        <v>10</v>
      </c>
      <c r="G172" t="s">
        <v>8</v>
      </c>
    </row>
    <row r="173" spans="1:7" x14ac:dyDescent="0.35">
      <c r="A173" t="s">
        <v>190</v>
      </c>
      <c r="B173">
        <v>2</v>
      </c>
      <c r="C173">
        <v>72921</v>
      </c>
      <c r="D173">
        <v>416</v>
      </c>
      <c r="E173">
        <v>116</v>
      </c>
      <c r="F173">
        <v>2</v>
      </c>
      <c r="G173" t="s">
        <v>13</v>
      </c>
    </row>
    <row r="174" spans="1:7" x14ac:dyDescent="0.35">
      <c r="A174" t="s">
        <v>191</v>
      </c>
      <c r="B174">
        <v>2</v>
      </c>
      <c r="C174">
        <v>69726</v>
      </c>
      <c r="D174">
        <v>482</v>
      </c>
      <c r="E174">
        <v>158</v>
      </c>
      <c r="F174">
        <v>7</v>
      </c>
      <c r="G174" t="s">
        <v>10</v>
      </c>
    </row>
    <row r="175" spans="1:7" x14ac:dyDescent="0.35">
      <c r="A175" t="s">
        <v>192</v>
      </c>
      <c r="B175">
        <v>4</v>
      </c>
      <c r="C175">
        <v>70300</v>
      </c>
      <c r="D175">
        <v>460</v>
      </c>
      <c r="E175">
        <v>195</v>
      </c>
      <c r="F175">
        <v>8</v>
      </c>
      <c r="G175" t="s">
        <v>27</v>
      </c>
    </row>
    <row r="176" spans="1:7" x14ac:dyDescent="0.35">
      <c r="A176" t="s">
        <v>193</v>
      </c>
      <c r="B176">
        <v>5</v>
      </c>
      <c r="C176">
        <v>42677</v>
      </c>
      <c r="D176">
        <v>100</v>
      </c>
      <c r="E176">
        <v>160</v>
      </c>
      <c r="F176">
        <v>4</v>
      </c>
      <c r="G176" t="s">
        <v>25</v>
      </c>
    </row>
    <row r="177" spans="1:7" x14ac:dyDescent="0.35">
      <c r="A177" t="s">
        <v>194</v>
      </c>
      <c r="B177">
        <v>3</v>
      </c>
      <c r="C177">
        <v>75609</v>
      </c>
      <c r="D177">
        <v>486</v>
      </c>
      <c r="E177">
        <v>160</v>
      </c>
      <c r="F177">
        <v>9</v>
      </c>
      <c r="G177" t="s">
        <v>13</v>
      </c>
    </row>
    <row r="178" spans="1:7" x14ac:dyDescent="0.35">
      <c r="A178" t="s">
        <v>195</v>
      </c>
      <c r="B178">
        <v>7</v>
      </c>
      <c r="C178">
        <v>76661</v>
      </c>
      <c r="D178">
        <v>447</v>
      </c>
      <c r="E178">
        <v>83</v>
      </c>
      <c r="F178">
        <v>6</v>
      </c>
      <c r="G178" t="s">
        <v>13</v>
      </c>
    </row>
    <row r="179" spans="1:7" x14ac:dyDescent="0.35">
      <c r="A179" t="s">
        <v>196</v>
      </c>
      <c r="B179">
        <v>7</v>
      </c>
      <c r="C179">
        <v>51024</v>
      </c>
      <c r="D179">
        <v>289</v>
      </c>
      <c r="E179">
        <v>160</v>
      </c>
      <c r="F179">
        <v>10</v>
      </c>
      <c r="G179" t="s">
        <v>56</v>
      </c>
    </row>
    <row r="180" spans="1:7" x14ac:dyDescent="0.35">
      <c r="A180" t="s">
        <v>197</v>
      </c>
      <c r="B180">
        <v>1</v>
      </c>
      <c r="C180">
        <v>90313</v>
      </c>
      <c r="D180">
        <v>290</v>
      </c>
      <c r="E180">
        <v>57</v>
      </c>
      <c r="F180">
        <v>6</v>
      </c>
      <c r="G180" t="s">
        <v>25</v>
      </c>
    </row>
    <row r="181" spans="1:7" x14ac:dyDescent="0.35">
      <c r="A181" t="s">
        <v>198</v>
      </c>
      <c r="B181">
        <v>4</v>
      </c>
      <c r="C181">
        <v>73006</v>
      </c>
      <c r="D181">
        <v>468</v>
      </c>
      <c r="E181">
        <v>162</v>
      </c>
      <c r="F181">
        <v>10</v>
      </c>
      <c r="G181" t="s">
        <v>17</v>
      </c>
    </row>
    <row r="182" spans="1:7" x14ac:dyDescent="0.35">
      <c r="A182" t="s">
        <v>199</v>
      </c>
      <c r="B182">
        <v>5</v>
      </c>
      <c r="C182">
        <v>35338</v>
      </c>
      <c r="D182">
        <v>411</v>
      </c>
      <c r="E182">
        <v>132</v>
      </c>
      <c r="F182">
        <v>11</v>
      </c>
      <c r="G182" t="s">
        <v>31</v>
      </c>
    </row>
    <row r="183" spans="1:7" x14ac:dyDescent="0.35">
      <c r="A183" t="s">
        <v>200</v>
      </c>
      <c r="B183">
        <v>4</v>
      </c>
      <c r="C183">
        <v>88027</v>
      </c>
      <c r="D183">
        <v>216</v>
      </c>
      <c r="E183">
        <v>91</v>
      </c>
      <c r="F183">
        <v>5</v>
      </c>
      <c r="G183" t="s">
        <v>22</v>
      </c>
    </row>
    <row r="184" spans="1:7" x14ac:dyDescent="0.35">
      <c r="A184" t="s">
        <v>201</v>
      </c>
      <c r="B184">
        <v>6</v>
      </c>
      <c r="C184">
        <v>39508</v>
      </c>
      <c r="D184">
        <v>233</v>
      </c>
      <c r="E184">
        <v>150</v>
      </c>
      <c r="F184">
        <v>10</v>
      </c>
      <c r="G184" t="s">
        <v>22</v>
      </c>
    </row>
    <row r="185" spans="1:7" x14ac:dyDescent="0.35">
      <c r="A185" t="s">
        <v>202</v>
      </c>
      <c r="B185">
        <v>5</v>
      </c>
      <c r="C185">
        <v>23051</v>
      </c>
      <c r="D185">
        <v>157</v>
      </c>
      <c r="E185">
        <v>55</v>
      </c>
      <c r="F185">
        <v>6</v>
      </c>
      <c r="G185" t="s">
        <v>8</v>
      </c>
    </row>
    <row r="186" spans="1:7" x14ac:dyDescent="0.35">
      <c r="A186" t="s">
        <v>203</v>
      </c>
      <c r="B186">
        <v>7</v>
      </c>
      <c r="C186">
        <v>68747</v>
      </c>
      <c r="D186">
        <v>143</v>
      </c>
      <c r="E186">
        <v>75</v>
      </c>
      <c r="F186">
        <v>11</v>
      </c>
      <c r="G186" t="s">
        <v>8</v>
      </c>
    </row>
    <row r="187" spans="1:7" x14ac:dyDescent="0.35">
      <c r="A187" t="s">
        <v>204</v>
      </c>
      <c r="B187">
        <v>7</v>
      </c>
      <c r="C187">
        <v>74021</v>
      </c>
      <c r="D187">
        <v>272</v>
      </c>
      <c r="E187">
        <v>113</v>
      </c>
      <c r="F187">
        <v>10</v>
      </c>
      <c r="G187" t="s">
        <v>22</v>
      </c>
    </row>
    <row r="188" spans="1:7" x14ac:dyDescent="0.35">
      <c r="A188" t="s">
        <v>205</v>
      </c>
      <c r="B188">
        <v>5</v>
      </c>
      <c r="C188">
        <v>86412</v>
      </c>
      <c r="D188">
        <v>259</v>
      </c>
      <c r="E188">
        <v>108</v>
      </c>
      <c r="F188">
        <v>4</v>
      </c>
      <c r="G188" t="s">
        <v>51</v>
      </c>
    </row>
    <row r="189" spans="1:7" x14ac:dyDescent="0.35">
      <c r="A189" t="s">
        <v>206</v>
      </c>
      <c r="B189">
        <v>7</v>
      </c>
      <c r="C189">
        <v>78335</v>
      </c>
      <c r="D189">
        <v>272</v>
      </c>
      <c r="E189">
        <v>158</v>
      </c>
      <c r="F189">
        <v>5</v>
      </c>
      <c r="G189" t="s">
        <v>17</v>
      </c>
    </row>
    <row r="190" spans="1:7" x14ac:dyDescent="0.35">
      <c r="A190" t="s">
        <v>207</v>
      </c>
      <c r="B190">
        <v>3</v>
      </c>
      <c r="C190">
        <v>76179</v>
      </c>
      <c r="D190">
        <v>416</v>
      </c>
      <c r="E190">
        <v>170</v>
      </c>
      <c r="F190">
        <v>10</v>
      </c>
      <c r="G190" t="s">
        <v>51</v>
      </c>
    </row>
    <row r="191" spans="1:7" x14ac:dyDescent="0.35">
      <c r="A191" t="s">
        <v>208</v>
      </c>
      <c r="B191">
        <v>5</v>
      </c>
      <c r="C191">
        <v>52093</v>
      </c>
      <c r="D191">
        <v>402</v>
      </c>
      <c r="E191">
        <v>82</v>
      </c>
      <c r="F191">
        <v>11</v>
      </c>
      <c r="G191" t="s">
        <v>51</v>
      </c>
    </row>
    <row r="192" spans="1:7" x14ac:dyDescent="0.35">
      <c r="A192" t="s">
        <v>209</v>
      </c>
      <c r="B192">
        <v>4</v>
      </c>
      <c r="C192">
        <v>89678</v>
      </c>
      <c r="D192">
        <v>248</v>
      </c>
      <c r="E192">
        <v>199</v>
      </c>
      <c r="F192">
        <v>12</v>
      </c>
      <c r="G192" t="s">
        <v>10</v>
      </c>
    </row>
    <row r="193" spans="1:7" x14ac:dyDescent="0.35">
      <c r="A193" t="s">
        <v>210</v>
      </c>
      <c r="B193">
        <v>5</v>
      </c>
      <c r="C193">
        <v>59734</v>
      </c>
      <c r="D193">
        <v>179</v>
      </c>
      <c r="E193">
        <v>70</v>
      </c>
      <c r="F193">
        <v>7</v>
      </c>
      <c r="G193" t="s">
        <v>45</v>
      </c>
    </row>
    <row r="194" spans="1:7" x14ac:dyDescent="0.35">
      <c r="A194" t="s">
        <v>211</v>
      </c>
      <c r="B194">
        <v>7</v>
      </c>
      <c r="C194">
        <v>92615</v>
      </c>
      <c r="D194">
        <v>473</v>
      </c>
      <c r="E194">
        <v>119</v>
      </c>
      <c r="F194">
        <v>3</v>
      </c>
      <c r="G194" t="s">
        <v>31</v>
      </c>
    </row>
    <row r="195" spans="1:7" x14ac:dyDescent="0.35">
      <c r="A195" t="s">
        <v>212</v>
      </c>
      <c r="B195">
        <v>3</v>
      </c>
      <c r="C195">
        <v>93523</v>
      </c>
      <c r="D195">
        <v>312</v>
      </c>
      <c r="E195">
        <v>161</v>
      </c>
      <c r="F195">
        <v>8</v>
      </c>
      <c r="G195" t="s">
        <v>10</v>
      </c>
    </row>
    <row r="196" spans="1:7" x14ac:dyDescent="0.35">
      <c r="A196" t="s">
        <v>213</v>
      </c>
      <c r="B196">
        <v>3</v>
      </c>
      <c r="C196">
        <v>37019</v>
      </c>
      <c r="D196">
        <v>302</v>
      </c>
      <c r="E196">
        <v>53</v>
      </c>
      <c r="F196">
        <v>3</v>
      </c>
      <c r="G196" t="s">
        <v>56</v>
      </c>
    </row>
    <row r="197" spans="1:7" x14ac:dyDescent="0.35">
      <c r="A197" t="s">
        <v>214</v>
      </c>
      <c r="B197">
        <v>6</v>
      </c>
      <c r="C197">
        <v>93847</v>
      </c>
      <c r="D197">
        <v>351</v>
      </c>
      <c r="E197">
        <v>143</v>
      </c>
      <c r="F197">
        <v>12</v>
      </c>
      <c r="G197" t="s">
        <v>45</v>
      </c>
    </row>
    <row r="198" spans="1:7" x14ac:dyDescent="0.35">
      <c r="A198" t="s">
        <v>215</v>
      </c>
      <c r="B198">
        <v>4</v>
      </c>
      <c r="C198">
        <v>99634</v>
      </c>
      <c r="D198">
        <v>328</v>
      </c>
      <c r="E198">
        <v>124</v>
      </c>
      <c r="F198">
        <v>3</v>
      </c>
      <c r="G198" t="s">
        <v>45</v>
      </c>
    </row>
    <row r="199" spans="1:7" x14ac:dyDescent="0.35">
      <c r="A199" t="s">
        <v>216</v>
      </c>
      <c r="B199">
        <v>2</v>
      </c>
      <c r="C199">
        <v>48251</v>
      </c>
      <c r="D199">
        <v>263</v>
      </c>
      <c r="E199">
        <v>111</v>
      </c>
      <c r="F199">
        <v>12</v>
      </c>
      <c r="G199" t="s">
        <v>25</v>
      </c>
    </row>
    <row r="200" spans="1:7" x14ac:dyDescent="0.35">
      <c r="A200" t="s">
        <v>217</v>
      </c>
      <c r="B200">
        <v>2</v>
      </c>
      <c r="C200">
        <v>45945</v>
      </c>
      <c r="D200">
        <v>326</v>
      </c>
      <c r="E200">
        <v>143</v>
      </c>
      <c r="F200">
        <v>2</v>
      </c>
      <c r="G200" t="s">
        <v>17</v>
      </c>
    </row>
    <row r="201" spans="1:7" x14ac:dyDescent="0.35">
      <c r="A201" t="s">
        <v>218</v>
      </c>
      <c r="B201">
        <v>5</v>
      </c>
      <c r="C201">
        <v>52217</v>
      </c>
      <c r="D201">
        <v>246</v>
      </c>
      <c r="E201">
        <v>144</v>
      </c>
      <c r="F201">
        <v>12</v>
      </c>
      <c r="G201" t="s">
        <v>17</v>
      </c>
    </row>
    <row r="202" spans="1:7" x14ac:dyDescent="0.35">
      <c r="A202" t="s">
        <v>219</v>
      </c>
      <c r="B202">
        <v>6</v>
      </c>
      <c r="C202">
        <v>28308</v>
      </c>
      <c r="D202">
        <v>119</v>
      </c>
      <c r="E202">
        <v>104</v>
      </c>
      <c r="F202">
        <v>12</v>
      </c>
      <c r="G202" t="s">
        <v>45</v>
      </c>
    </row>
    <row r="203" spans="1:7" x14ac:dyDescent="0.35">
      <c r="A203" t="s">
        <v>220</v>
      </c>
      <c r="B203">
        <v>1</v>
      </c>
      <c r="C203">
        <v>25949</v>
      </c>
      <c r="D203">
        <v>146</v>
      </c>
      <c r="E203">
        <v>186</v>
      </c>
      <c r="F203">
        <v>13</v>
      </c>
      <c r="G203" t="s">
        <v>51</v>
      </c>
    </row>
    <row r="204" spans="1:7" x14ac:dyDescent="0.35">
      <c r="A204" t="s">
        <v>221</v>
      </c>
      <c r="B204">
        <v>5</v>
      </c>
      <c r="C204">
        <v>71990</v>
      </c>
      <c r="D204">
        <v>332</v>
      </c>
      <c r="E204">
        <v>180</v>
      </c>
      <c r="F204">
        <v>12</v>
      </c>
      <c r="G204" t="s">
        <v>25</v>
      </c>
    </row>
    <row r="205" spans="1:7" x14ac:dyDescent="0.35">
      <c r="A205" t="s">
        <v>222</v>
      </c>
      <c r="B205">
        <v>6</v>
      </c>
      <c r="C205">
        <v>21150</v>
      </c>
      <c r="D205">
        <v>404</v>
      </c>
      <c r="E205">
        <v>80</v>
      </c>
      <c r="F205">
        <v>4</v>
      </c>
      <c r="G205" t="s">
        <v>31</v>
      </c>
    </row>
    <row r="206" spans="1:7" x14ac:dyDescent="0.35">
      <c r="A206" t="s">
        <v>223</v>
      </c>
      <c r="B206">
        <v>4</v>
      </c>
      <c r="C206">
        <v>94740</v>
      </c>
      <c r="D206">
        <v>113</v>
      </c>
      <c r="E206">
        <v>89</v>
      </c>
      <c r="F206">
        <v>7</v>
      </c>
      <c r="G206" t="s">
        <v>45</v>
      </c>
    </row>
    <row r="207" spans="1:7" x14ac:dyDescent="0.35">
      <c r="A207" t="s">
        <v>224</v>
      </c>
      <c r="B207">
        <v>4</v>
      </c>
      <c r="C207">
        <v>86617</v>
      </c>
      <c r="D207">
        <v>242</v>
      </c>
      <c r="E207">
        <v>85</v>
      </c>
      <c r="F207">
        <v>9</v>
      </c>
      <c r="G207" t="s">
        <v>27</v>
      </c>
    </row>
    <row r="208" spans="1:7" x14ac:dyDescent="0.35">
      <c r="A208" t="s">
        <v>225</v>
      </c>
      <c r="B208">
        <v>4</v>
      </c>
      <c r="C208">
        <v>36896</v>
      </c>
      <c r="D208">
        <v>100</v>
      </c>
      <c r="E208">
        <v>55</v>
      </c>
      <c r="F208">
        <v>10</v>
      </c>
      <c r="G208" t="s">
        <v>8</v>
      </c>
    </row>
    <row r="209" spans="1:7" x14ac:dyDescent="0.35">
      <c r="A209" t="s">
        <v>226</v>
      </c>
      <c r="B209">
        <v>4</v>
      </c>
      <c r="C209">
        <v>66175</v>
      </c>
      <c r="D209">
        <v>472</v>
      </c>
      <c r="E209">
        <v>115</v>
      </c>
      <c r="F209">
        <v>8</v>
      </c>
      <c r="G209" t="s">
        <v>8</v>
      </c>
    </row>
    <row r="210" spans="1:7" x14ac:dyDescent="0.35">
      <c r="A210" t="s">
        <v>227</v>
      </c>
      <c r="B210">
        <v>4</v>
      </c>
      <c r="C210">
        <v>27805</v>
      </c>
      <c r="D210">
        <v>153</v>
      </c>
      <c r="E210">
        <v>124</v>
      </c>
      <c r="F210">
        <v>5</v>
      </c>
      <c r="G210" t="s">
        <v>10</v>
      </c>
    </row>
    <row r="211" spans="1:7" x14ac:dyDescent="0.35">
      <c r="A211" t="s">
        <v>228</v>
      </c>
      <c r="B211">
        <v>6</v>
      </c>
      <c r="C211">
        <v>25237</v>
      </c>
      <c r="D211">
        <v>473</v>
      </c>
      <c r="E211">
        <v>53</v>
      </c>
      <c r="F211">
        <v>7</v>
      </c>
      <c r="G211" t="s">
        <v>56</v>
      </c>
    </row>
    <row r="212" spans="1:7" x14ac:dyDescent="0.35">
      <c r="A212" t="s">
        <v>229</v>
      </c>
      <c r="B212">
        <v>6</v>
      </c>
      <c r="C212">
        <v>40056</v>
      </c>
      <c r="D212">
        <v>358</v>
      </c>
      <c r="E212">
        <v>128</v>
      </c>
      <c r="F212">
        <v>6</v>
      </c>
      <c r="G212" t="s">
        <v>15</v>
      </c>
    </row>
    <row r="213" spans="1:7" x14ac:dyDescent="0.35">
      <c r="A213" t="s">
        <v>230</v>
      </c>
      <c r="B213">
        <v>3</v>
      </c>
      <c r="C213">
        <v>65543</v>
      </c>
      <c r="D213">
        <v>243</v>
      </c>
      <c r="E213">
        <v>183</v>
      </c>
      <c r="F213">
        <v>9</v>
      </c>
      <c r="G213" t="s">
        <v>15</v>
      </c>
    </row>
    <row r="214" spans="1:7" x14ac:dyDescent="0.35">
      <c r="A214" t="s">
        <v>231</v>
      </c>
      <c r="B214">
        <v>2</v>
      </c>
      <c r="C214">
        <v>76556</v>
      </c>
      <c r="D214">
        <v>111</v>
      </c>
      <c r="E214">
        <v>167</v>
      </c>
      <c r="F214">
        <v>2</v>
      </c>
      <c r="G214" t="s">
        <v>8</v>
      </c>
    </row>
    <row r="215" spans="1:7" x14ac:dyDescent="0.35">
      <c r="A215" t="s">
        <v>232</v>
      </c>
      <c r="B215">
        <v>7</v>
      </c>
      <c r="C215">
        <v>23343</v>
      </c>
      <c r="D215">
        <v>429</v>
      </c>
      <c r="E215">
        <v>162</v>
      </c>
      <c r="F215">
        <v>2</v>
      </c>
      <c r="G215" t="s">
        <v>13</v>
      </c>
    </row>
    <row r="216" spans="1:7" x14ac:dyDescent="0.35">
      <c r="A216" t="s">
        <v>233</v>
      </c>
      <c r="B216">
        <v>4</v>
      </c>
      <c r="C216">
        <v>33500</v>
      </c>
      <c r="D216">
        <v>323</v>
      </c>
      <c r="E216">
        <v>143</v>
      </c>
      <c r="F216">
        <v>14</v>
      </c>
      <c r="G216" t="s">
        <v>10</v>
      </c>
    </row>
    <row r="217" spans="1:7" x14ac:dyDescent="0.35">
      <c r="A217" t="s">
        <v>234</v>
      </c>
      <c r="B217">
        <v>1</v>
      </c>
      <c r="C217">
        <v>73222</v>
      </c>
      <c r="D217">
        <v>371</v>
      </c>
      <c r="E217">
        <v>111</v>
      </c>
      <c r="F217">
        <v>12</v>
      </c>
      <c r="G217" t="s">
        <v>15</v>
      </c>
    </row>
    <row r="218" spans="1:7" x14ac:dyDescent="0.35">
      <c r="A218" t="s">
        <v>235</v>
      </c>
      <c r="B218">
        <v>7</v>
      </c>
      <c r="C218">
        <v>49375</v>
      </c>
      <c r="D218">
        <v>457</v>
      </c>
      <c r="E218">
        <v>128</v>
      </c>
      <c r="F218">
        <v>7</v>
      </c>
      <c r="G218" t="s">
        <v>8</v>
      </c>
    </row>
    <row r="219" spans="1:7" x14ac:dyDescent="0.35">
      <c r="A219" t="s">
        <v>236</v>
      </c>
      <c r="B219">
        <v>6</v>
      </c>
      <c r="C219">
        <v>29662</v>
      </c>
      <c r="D219">
        <v>255</v>
      </c>
      <c r="E219">
        <v>185</v>
      </c>
      <c r="F219">
        <v>11</v>
      </c>
      <c r="G219" t="s">
        <v>56</v>
      </c>
    </row>
    <row r="220" spans="1:7" x14ac:dyDescent="0.35">
      <c r="A220" t="s">
        <v>237</v>
      </c>
      <c r="B220">
        <v>1</v>
      </c>
      <c r="C220">
        <v>36964</v>
      </c>
      <c r="D220">
        <v>472</v>
      </c>
      <c r="E220">
        <v>75</v>
      </c>
      <c r="F220">
        <v>13</v>
      </c>
      <c r="G220" t="s">
        <v>15</v>
      </c>
    </row>
    <row r="221" spans="1:7" x14ac:dyDescent="0.35">
      <c r="A221" t="s">
        <v>238</v>
      </c>
      <c r="B221">
        <v>1</v>
      </c>
      <c r="C221">
        <v>79638</v>
      </c>
      <c r="D221">
        <v>107</v>
      </c>
      <c r="E221">
        <v>93</v>
      </c>
      <c r="F221">
        <v>3</v>
      </c>
      <c r="G221" t="s">
        <v>51</v>
      </c>
    </row>
    <row r="222" spans="1:7" x14ac:dyDescent="0.35">
      <c r="A222" t="s">
        <v>239</v>
      </c>
      <c r="B222">
        <v>1</v>
      </c>
      <c r="C222">
        <v>93666</v>
      </c>
      <c r="D222">
        <v>221</v>
      </c>
      <c r="E222">
        <v>182</v>
      </c>
      <c r="F222">
        <v>6</v>
      </c>
      <c r="G222" t="s">
        <v>51</v>
      </c>
    </row>
    <row r="223" spans="1:7" x14ac:dyDescent="0.35">
      <c r="A223" t="s">
        <v>240</v>
      </c>
      <c r="B223">
        <v>3</v>
      </c>
      <c r="C223">
        <v>87215</v>
      </c>
      <c r="D223">
        <v>447</v>
      </c>
      <c r="E223">
        <v>119</v>
      </c>
      <c r="F223">
        <v>2</v>
      </c>
      <c r="G223" t="s">
        <v>17</v>
      </c>
    </row>
    <row r="224" spans="1:7" x14ac:dyDescent="0.35">
      <c r="A224" t="s">
        <v>241</v>
      </c>
      <c r="B224">
        <v>6</v>
      </c>
      <c r="C224">
        <v>89042</v>
      </c>
      <c r="D224">
        <v>263</v>
      </c>
      <c r="E224">
        <v>167</v>
      </c>
      <c r="F224">
        <v>8</v>
      </c>
      <c r="G224" t="s">
        <v>17</v>
      </c>
    </row>
    <row r="225" spans="1:7" x14ac:dyDescent="0.35">
      <c r="A225" t="s">
        <v>242</v>
      </c>
      <c r="B225">
        <v>1</v>
      </c>
      <c r="C225">
        <v>33284</v>
      </c>
      <c r="D225">
        <v>189</v>
      </c>
      <c r="E225">
        <v>117</v>
      </c>
      <c r="F225">
        <v>2</v>
      </c>
      <c r="G225" t="s">
        <v>31</v>
      </c>
    </row>
    <row r="226" spans="1:7" x14ac:dyDescent="0.35">
      <c r="A226" t="s">
        <v>243</v>
      </c>
      <c r="B226">
        <v>4</v>
      </c>
      <c r="C226">
        <v>92789</v>
      </c>
      <c r="D226">
        <v>235</v>
      </c>
      <c r="E226">
        <v>68</v>
      </c>
      <c r="F226">
        <v>5</v>
      </c>
      <c r="G226" t="s">
        <v>45</v>
      </c>
    </row>
    <row r="227" spans="1:7" x14ac:dyDescent="0.35">
      <c r="A227" t="s">
        <v>244</v>
      </c>
      <c r="B227">
        <v>5</v>
      </c>
      <c r="C227">
        <v>81389</v>
      </c>
      <c r="D227">
        <v>285</v>
      </c>
      <c r="E227">
        <v>69</v>
      </c>
      <c r="F227">
        <v>10</v>
      </c>
      <c r="G227" t="s">
        <v>27</v>
      </c>
    </row>
    <row r="228" spans="1:7" x14ac:dyDescent="0.35">
      <c r="A228" t="s">
        <v>245</v>
      </c>
      <c r="B228">
        <v>1</v>
      </c>
      <c r="C228">
        <v>29435</v>
      </c>
      <c r="D228">
        <v>415</v>
      </c>
      <c r="E228">
        <v>162</v>
      </c>
      <c r="F228">
        <v>2</v>
      </c>
      <c r="G228" t="s">
        <v>17</v>
      </c>
    </row>
    <row r="229" spans="1:7" x14ac:dyDescent="0.35">
      <c r="A229" t="s">
        <v>246</v>
      </c>
      <c r="B229">
        <v>3</v>
      </c>
      <c r="C229">
        <v>74340</v>
      </c>
      <c r="D229">
        <v>277</v>
      </c>
      <c r="E229">
        <v>189</v>
      </c>
      <c r="F229">
        <v>5</v>
      </c>
      <c r="G229" t="s">
        <v>15</v>
      </c>
    </row>
    <row r="230" spans="1:7" x14ac:dyDescent="0.35">
      <c r="A230" t="s">
        <v>247</v>
      </c>
      <c r="B230">
        <v>7</v>
      </c>
      <c r="C230">
        <v>64078</v>
      </c>
      <c r="D230">
        <v>127</v>
      </c>
      <c r="E230">
        <v>96</v>
      </c>
      <c r="F230">
        <v>7</v>
      </c>
      <c r="G230" t="s">
        <v>25</v>
      </c>
    </row>
    <row r="231" spans="1:7" x14ac:dyDescent="0.35">
      <c r="A231" t="s">
        <v>248</v>
      </c>
      <c r="B231">
        <v>6</v>
      </c>
      <c r="C231">
        <v>98832</v>
      </c>
      <c r="D231">
        <v>319</v>
      </c>
      <c r="E231">
        <v>50</v>
      </c>
      <c r="F231">
        <v>7</v>
      </c>
      <c r="G231" t="s">
        <v>8</v>
      </c>
    </row>
    <row r="232" spans="1:7" x14ac:dyDescent="0.35">
      <c r="A232" t="s">
        <v>249</v>
      </c>
      <c r="B232">
        <v>3</v>
      </c>
      <c r="C232">
        <v>71293</v>
      </c>
      <c r="D232">
        <v>456</v>
      </c>
      <c r="E232">
        <v>139</v>
      </c>
      <c r="F232">
        <v>13</v>
      </c>
      <c r="G232" t="s">
        <v>25</v>
      </c>
    </row>
    <row r="233" spans="1:7" x14ac:dyDescent="0.35">
      <c r="A233" t="s">
        <v>250</v>
      </c>
      <c r="B233">
        <v>1</v>
      </c>
      <c r="C233">
        <v>98781</v>
      </c>
      <c r="D233">
        <v>140</v>
      </c>
      <c r="E233">
        <v>191</v>
      </c>
      <c r="F233">
        <v>14</v>
      </c>
      <c r="G233" t="s">
        <v>56</v>
      </c>
    </row>
    <row r="234" spans="1:7" x14ac:dyDescent="0.35">
      <c r="A234" t="s">
        <v>251</v>
      </c>
      <c r="B234">
        <v>6</v>
      </c>
      <c r="C234">
        <v>80403</v>
      </c>
      <c r="D234">
        <v>327</v>
      </c>
      <c r="E234">
        <v>113</v>
      </c>
      <c r="F234">
        <v>9</v>
      </c>
      <c r="G234" t="s">
        <v>17</v>
      </c>
    </row>
    <row r="235" spans="1:7" x14ac:dyDescent="0.35">
      <c r="A235" t="s">
        <v>252</v>
      </c>
      <c r="B235">
        <v>5</v>
      </c>
      <c r="C235">
        <v>49124</v>
      </c>
      <c r="D235">
        <v>291</v>
      </c>
      <c r="E235">
        <v>87</v>
      </c>
      <c r="F235">
        <v>2</v>
      </c>
      <c r="G235" t="s">
        <v>27</v>
      </c>
    </row>
    <row r="236" spans="1:7" x14ac:dyDescent="0.35">
      <c r="A236" t="s">
        <v>253</v>
      </c>
      <c r="B236">
        <v>1</v>
      </c>
      <c r="C236">
        <v>63919</v>
      </c>
      <c r="D236">
        <v>244</v>
      </c>
      <c r="E236">
        <v>86</v>
      </c>
      <c r="F236">
        <v>8</v>
      </c>
      <c r="G236" t="s">
        <v>56</v>
      </c>
    </row>
    <row r="237" spans="1:7" x14ac:dyDescent="0.35">
      <c r="A237" t="s">
        <v>254</v>
      </c>
      <c r="B237">
        <v>3</v>
      </c>
      <c r="C237">
        <v>55247</v>
      </c>
      <c r="D237">
        <v>300</v>
      </c>
      <c r="E237">
        <v>175</v>
      </c>
      <c r="F237">
        <v>2</v>
      </c>
      <c r="G237" t="s">
        <v>13</v>
      </c>
    </row>
    <row r="238" spans="1:7" x14ac:dyDescent="0.35">
      <c r="A238" t="s">
        <v>255</v>
      </c>
      <c r="B238">
        <v>2</v>
      </c>
      <c r="C238">
        <v>82752</v>
      </c>
      <c r="D238">
        <v>311</v>
      </c>
      <c r="E238">
        <v>188</v>
      </c>
      <c r="F238">
        <v>14</v>
      </c>
      <c r="G238" t="s">
        <v>13</v>
      </c>
    </row>
    <row r="239" spans="1:7" x14ac:dyDescent="0.35">
      <c r="A239" t="s">
        <v>256</v>
      </c>
      <c r="B239">
        <v>4</v>
      </c>
      <c r="C239">
        <v>76573</v>
      </c>
      <c r="D239">
        <v>319</v>
      </c>
      <c r="E239">
        <v>149</v>
      </c>
      <c r="F239">
        <v>8</v>
      </c>
      <c r="G239" t="s">
        <v>25</v>
      </c>
    </row>
    <row r="240" spans="1:7" x14ac:dyDescent="0.35">
      <c r="A240" t="s">
        <v>257</v>
      </c>
      <c r="B240">
        <v>7</v>
      </c>
      <c r="C240">
        <v>79101</v>
      </c>
      <c r="D240">
        <v>339</v>
      </c>
      <c r="E240">
        <v>126</v>
      </c>
      <c r="F240">
        <v>4</v>
      </c>
      <c r="G240" t="s">
        <v>45</v>
      </c>
    </row>
    <row r="241" spans="1:7" x14ac:dyDescent="0.35">
      <c r="A241" t="s">
        <v>258</v>
      </c>
      <c r="B241">
        <v>3</v>
      </c>
      <c r="C241">
        <v>46646</v>
      </c>
      <c r="D241">
        <v>496</v>
      </c>
      <c r="E241">
        <v>52</v>
      </c>
      <c r="F241">
        <v>12</v>
      </c>
      <c r="G241" t="s">
        <v>10</v>
      </c>
    </row>
    <row r="242" spans="1:7" x14ac:dyDescent="0.35">
      <c r="A242" t="s">
        <v>259</v>
      </c>
      <c r="B242">
        <v>6</v>
      </c>
      <c r="C242">
        <v>43049</v>
      </c>
      <c r="D242">
        <v>145</v>
      </c>
      <c r="E242">
        <v>183</v>
      </c>
      <c r="F242">
        <v>9</v>
      </c>
      <c r="G242" t="s">
        <v>45</v>
      </c>
    </row>
    <row r="243" spans="1:7" x14ac:dyDescent="0.35">
      <c r="A243" t="s">
        <v>260</v>
      </c>
      <c r="B243">
        <v>1</v>
      </c>
      <c r="C243">
        <v>99605</v>
      </c>
      <c r="D243">
        <v>134</v>
      </c>
      <c r="E243">
        <v>59</v>
      </c>
      <c r="F243">
        <v>4</v>
      </c>
      <c r="G243" t="s">
        <v>15</v>
      </c>
    </row>
    <row r="244" spans="1:7" x14ac:dyDescent="0.35">
      <c r="A244" t="s">
        <v>261</v>
      </c>
      <c r="B244">
        <v>4</v>
      </c>
      <c r="C244">
        <v>88385</v>
      </c>
      <c r="D244">
        <v>352</v>
      </c>
      <c r="E244">
        <v>54</v>
      </c>
      <c r="F244">
        <v>14</v>
      </c>
      <c r="G244" t="s">
        <v>51</v>
      </c>
    </row>
    <row r="245" spans="1:7" x14ac:dyDescent="0.35">
      <c r="A245" t="s">
        <v>262</v>
      </c>
      <c r="B245">
        <v>1</v>
      </c>
      <c r="C245">
        <v>60158</v>
      </c>
      <c r="D245">
        <v>489</v>
      </c>
      <c r="E245">
        <v>200</v>
      </c>
      <c r="F245">
        <v>2</v>
      </c>
      <c r="G245" t="s">
        <v>31</v>
      </c>
    </row>
    <row r="246" spans="1:7" x14ac:dyDescent="0.35">
      <c r="A246" t="s">
        <v>263</v>
      </c>
      <c r="B246">
        <v>6</v>
      </c>
      <c r="C246">
        <v>85417</v>
      </c>
      <c r="D246">
        <v>181</v>
      </c>
      <c r="E246">
        <v>187</v>
      </c>
      <c r="F246">
        <v>14</v>
      </c>
      <c r="G246" t="s">
        <v>45</v>
      </c>
    </row>
    <row r="247" spans="1:7" x14ac:dyDescent="0.35">
      <c r="A247" t="s">
        <v>264</v>
      </c>
      <c r="B247">
        <v>1</v>
      </c>
      <c r="C247">
        <v>43289</v>
      </c>
      <c r="D247">
        <v>470</v>
      </c>
      <c r="E247">
        <v>179</v>
      </c>
      <c r="F247">
        <v>14</v>
      </c>
      <c r="G247" t="s">
        <v>31</v>
      </c>
    </row>
    <row r="248" spans="1:7" x14ac:dyDescent="0.35">
      <c r="A248" t="s">
        <v>265</v>
      </c>
      <c r="B248">
        <v>2</v>
      </c>
      <c r="C248">
        <v>29823</v>
      </c>
      <c r="D248">
        <v>355</v>
      </c>
      <c r="E248">
        <v>62</v>
      </c>
      <c r="F248">
        <v>9</v>
      </c>
      <c r="G248" t="s">
        <v>31</v>
      </c>
    </row>
    <row r="249" spans="1:7" x14ac:dyDescent="0.35">
      <c r="A249" t="s">
        <v>266</v>
      </c>
      <c r="B249">
        <v>4</v>
      </c>
      <c r="C249">
        <v>80160</v>
      </c>
      <c r="D249">
        <v>296</v>
      </c>
      <c r="E249">
        <v>179</v>
      </c>
      <c r="F249">
        <v>4</v>
      </c>
      <c r="G249" t="s">
        <v>27</v>
      </c>
    </row>
    <row r="250" spans="1:7" x14ac:dyDescent="0.35">
      <c r="A250" t="s">
        <v>267</v>
      </c>
      <c r="B250">
        <v>4</v>
      </c>
      <c r="C250">
        <v>61975</v>
      </c>
      <c r="D250">
        <v>402</v>
      </c>
      <c r="E250">
        <v>133</v>
      </c>
      <c r="F250">
        <v>3</v>
      </c>
      <c r="G250" t="s">
        <v>17</v>
      </c>
    </row>
    <row r="251" spans="1:7" x14ac:dyDescent="0.35">
      <c r="A251" t="s">
        <v>268</v>
      </c>
      <c r="B251">
        <v>6</v>
      </c>
      <c r="C251">
        <v>29540</v>
      </c>
      <c r="D251">
        <v>109</v>
      </c>
      <c r="E251">
        <v>114</v>
      </c>
      <c r="F251">
        <v>2</v>
      </c>
      <c r="G251"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517E-3D1E-46A1-8FC5-FCAB1C592A89}">
  <dimension ref="A1:N251"/>
  <sheetViews>
    <sheetView zoomScale="86" zoomScaleNormal="86" workbookViewId="0">
      <selection activeCell="A2" sqref="A2"/>
    </sheetView>
  </sheetViews>
  <sheetFormatPr defaultRowHeight="14.5" x14ac:dyDescent="0.35"/>
  <cols>
    <col min="1" max="1" width="14.90625" bestFit="1" customWidth="1"/>
    <col min="2" max="2" width="12.6328125" bestFit="1" customWidth="1"/>
    <col min="3" max="3" width="17.453125" bestFit="1" customWidth="1"/>
    <col min="4" max="4" width="23" bestFit="1" customWidth="1"/>
    <col min="5" max="5" width="12.1796875" bestFit="1" customWidth="1"/>
    <col min="6" max="6" width="18.26953125" bestFit="1" customWidth="1"/>
    <col min="7" max="7" width="8.81640625" bestFit="1" customWidth="1"/>
    <col min="8" max="8" width="17.7265625" bestFit="1" customWidth="1"/>
    <col min="9" max="9" width="16.1796875" bestFit="1" customWidth="1"/>
    <col min="10" max="10" width="16.453125" bestFit="1" customWidth="1"/>
    <col min="11" max="11" width="26.6328125" bestFit="1" customWidth="1"/>
    <col min="12" max="12" width="23.36328125" bestFit="1" customWidth="1"/>
    <col min="13" max="13" width="26.7265625" bestFit="1" customWidth="1"/>
    <col min="14" max="14" width="15.26953125" bestFit="1" customWidth="1"/>
    <col min="16" max="16" width="41.90625" bestFit="1" customWidth="1"/>
  </cols>
  <sheetData>
    <row r="1" spans="1:14" x14ac:dyDescent="0.35">
      <c r="A1" s="3" t="s">
        <v>0</v>
      </c>
      <c r="B1" s="3" t="s">
        <v>1</v>
      </c>
      <c r="C1" s="3" t="s">
        <v>2</v>
      </c>
      <c r="D1" s="3" t="s">
        <v>3</v>
      </c>
      <c r="E1" s="3" t="s">
        <v>4</v>
      </c>
      <c r="F1" s="3" t="s">
        <v>5</v>
      </c>
      <c r="G1" s="3" t="s">
        <v>6</v>
      </c>
      <c r="H1" s="3" t="s">
        <v>272</v>
      </c>
      <c r="I1" s="3" t="s">
        <v>273</v>
      </c>
      <c r="J1" s="3" t="s">
        <v>279</v>
      </c>
      <c r="K1" s="3" t="s">
        <v>276</v>
      </c>
      <c r="L1" s="3" t="s">
        <v>275</v>
      </c>
      <c r="M1" s="3" t="s">
        <v>274</v>
      </c>
      <c r="N1" s="3" t="s">
        <v>277</v>
      </c>
    </row>
    <row r="2" spans="1:14" x14ac:dyDescent="0.35">
      <c r="A2" s="3" t="s">
        <v>7</v>
      </c>
      <c r="B2" s="3">
        <v>7</v>
      </c>
      <c r="C2" s="3">
        <v>85318</v>
      </c>
      <c r="D2" s="3">
        <v>103</v>
      </c>
      <c r="E2" s="3">
        <v>105</v>
      </c>
      <c r="F2" s="3">
        <v>6</v>
      </c>
      <c r="G2" s="3" t="s">
        <v>8</v>
      </c>
      <c r="H2" s="4">
        <f>Household_Energy3[[#This Row],[Electricity_Usage (kWh)]]+Household_Energy3[[#This Row],[Gas_Usage]]/Household_Energy3[[#This Row],[Family_Size]]</f>
        <v>118</v>
      </c>
      <c r="I2" s="4">
        <f>Household_Energy3[[#This Row],[Electricity_Usage (kWh)]]+Household_Energy3[[#This Row],[Gas_Usage]]/Household_Energy3[[#This Row],[Appliances_Count]]</f>
        <v>120.5</v>
      </c>
      <c r="J2" s="3">
        <f>Household_Energy3[[#This Row],[Electricity_Usage (kWh)]]+Household_Energy3[[#This Row],[Gas_Usage]]</f>
        <v>208</v>
      </c>
      <c r="K2" s="3" t="str">
        <f>IF(AND(B3&gt;=6, H3&gt;=AVERAGE($H$2:$H$100)), "Large Family - High Usage", "Normal")</f>
        <v>Normal</v>
      </c>
      <c r="L2" s="3" t="str">
        <f>IF(AND(F2&gt;=10, H2&gt;=AVERAGE($H$2:$H$100)), "High Appliance Usage", "Normal")</f>
        <v>Normal</v>
      </c>
      <c r="M2" s="3" t="str">
        <f>IF(AND(C2&gt;=80000, H2&gt;=AVERAGE($H$2:$H$100)), "High Income - High Usage", "Normal")</f>
        <v>Normal</v>
      </c>
      <c r="N2" s="3">
        <f>IF(K2="Normal",0,1) + IF(L2="Normal",0,1) + IF(M2="Normal",0,1)</f>
        <v>0</v>
      </c>
    </row>
    <row r="3" spans="1:14" x14ac:dyDescent="0.35">
      <c r="A3" s="3" t="s">
        <v>9</v>
      </c>
      <c r="B3" s="3">
        <v>4</v>
      </c>
      <c r="C3" s="3">
        <v>43664</v>
      </c>
      <c r="D3" s="3">
        <v>115</v>
      </c>
      <c r="E3" s="3">
        <v>79</v>
      </c>
      <c r="F3" s="3">
        <v>10</v>
      </c>
      <c r="G3" s="3" t="s">
        <v>10</v>
      </c>
      <c r="H3" s="4">
        <f>Household_Energy3[[#This Row],[Electricity_Usage (kWh)]]+Household_Energy3[[#This Row],[Gas_Usage]]/Household_Energy3[[#This Row],[Family_Size]]</f>
        <v>134.75</v>
      </c>
      <c r="I3" s="4">
        <f>Household_Energy3[[#This Row],[Electricity_Usage (kWh)]]+Household_Energy3[[#This Row],[Gas_Usage]]/Household_Energy3[[#This Row],[Appliances_Count]]</f>
        <v>122.9</v>
      </c>
      <c r="J3" s="3">
        <f>Household_Energy3[[#This Row],[Electricity_Usage (kWh)]]+Household_Energy3[[#This Row],[Gas_Usage]]</f>
        <v>194</v>
      </c>
      <c r="K3" s="3" t="str">
        <f>IF(AND(B4&gt;=6, H4&gt;=AVERAGE($H$2:$H$100)), "Large Family - High Usage", "Normal")</f>
        <v>Normal</v>
      </c>
      <c r="L3" s="3" t="str">
        <f>IF(AND(F3&gt;=10, H3&gt;=AVERAGE($H$2:$H$100)), "High Appliance Usage", "Normal")</f>
        <v>Normal</v>
      </c>
      <c r="M3" s="3" t="str">
        <f>IF(AND(C3&gt;=80000, H3&gt;=AVERAGE($H$2:$H$100)), "High Income - High Usage", "Normal")</f>
        <v>Normal</v>
      </c>
      <c r="N3" s="3">
        <f>IF(K3="Normal",0,1) + IF(L3="Normal",0,1) + IF(M3="Normal",0,1)</f>
        <v>0</v>
      </c>
    </row>
    <row r="4" spans="1:14" x14ac:dyDescent="0.35">
      <c r="A4" s="3" t="s">
        <v>11</v>
      </c>
      <c r="B4" s="3">
        <v>5</v>
      </c>
      <c r="C4" s="3">
        <v>87172</v>
      </c>
      <c r="D4" s="3">
        <v>379</v>
      </c>
      <c r="E4" s="3">
        <v>158</v>
      </c>
      <c r="F4" s="3">
        <v>2</v>
      </c>
      <c r="G4" s="3" t="s">
        <v>10</v>
      </c>
      <c r="H4" s="4">
        <f>Household_Energy3[[#This Row],[Electricity_Usage (kWh)]]+Household_Energy3[[#This Row],[Gas_Usage]]/Household_Energy3[[#This Row],[Family_Size]]</f>
        <v>410.6</v>
      </c>
      <c r="I4" s="4">
        <f>Household_Energy3[[#This Row],[Electricity_Usage (kWh)]]+Household_Energy3[[#This Row],[Gas_Usage]]/Household_Energy3[[#This Row],[Appliances_Count]]</f>
        <v>458</v>
      </c>
      <c r="J4" s="3">
        <f>Household_Energy3[[#This Row],[Electricity_Usage (kWh)]]+Household_Energy3[[#This Row],[Gas_Usage]]</f>
        <v>537</v>
      </c>
      <c r="K4" s="3" t="str">
        <f>IF(AND(B5&gt;=6, H5&gt;=AVERAGE($H$2:$H$100)), "Large Family - High Usage", "Normal")</f>
        <v>Large Family - High Usage</v>
      </c>
      <c r="L4" s="3" t="str">
        <f>IF(AND(F4&gt;=10, H4&gt;=AVERAGE($H$2:$H$100)), "High Appliance Usage", "Normal")</f>
        <v>Normal</v>
      </c>
      <c r="M4" s="3" t="str">
        <f>IF(AND(C4&gt;=80000, H4&gt;=AVERAGE($H$2:$H$100)), "High Income - High Usage", "Normal")</f>
        <v>High Income - High Usage</v>
      </c>
      <c r="N4" s="3">
        <f>IF(K4="Normal",0,1) + IF(L4="Normal",0,1) + IF(M4="Normal",0,1)</f>
        <v>2</v>
      </c>
    </row>
    <row r="5" spans="1:14" x14ac:dyDescent="0.35">
      <c r="A5" s="3" t="s">
        <v>12</v>
      </c>
      <c r="B5" s="3">
        <v>7</v>
      </c>
      <c r="C5" s="3">
        <v>46736</v>
      </c>
      <c r="D5" s="3">
        <v>435</v>
      </c>
      <c r="E5" s="3">
        <v>54</v>
      </c>
      <c r="F5" s="3">
        <v>10</v>
      </c>
      <c r="G5" s="3" t="s">
        <v>13</v>
      </c>
      <c r="H5" s="4">
        <f>Household_Energy3[[#This Row],[Electricity_Usage (kWh)]]+Household_Energy3[[#This Row],[Gas_Usage]]/Household_Energy3[[#This Row],[Family_Size]]</f>
        <v>442.71428571428572</v>
      </c>
      <c r="I5" s="4">
        <f>Household_Energy3[[#This Row],[Electricity_Usage (kWh)]]+Household_Energy3[[#This Row],[Gas_Usage]]/Household_Energy3[[#This Row],[Appliances_Count]]</f>
        <v>440.4</v>
      </c>
      <c r="J5" s="3">
        <f>Household_Energy3[[#This Row],[Electricity_Usage (kWh)]]+Household_Energy3[[#This Row],[Gas_Usage]]</f>
        <v>489</v>
      </c>
      <c r="K5" s="3" t="str">
        <f>IF(AND(B6&gt;=6, H6&gt;=AVERAGE($H$2:$H$100)), "Large Family - High Usage", "Normal")</f>
        <v>Normal</v>
      </c>
      <c r="L5" s="3" t="str">
        <f>IF(AND(F5&gt;=10, H5&gt;=AVERAGE($H$2:$H$100)), "High Appliance Usage", "Normal")</f>
        <v>High Appliance Usage</v>
      </c>
      <c r="M5" s="3" t="str">
        <f>IF(AND(C5&gt;=80000, H5&gt;=AVERAGE($H$2:$H$100)), "High Income - High Usage", "Normal")</f>
        <v>Normal</v>
      </c>
      <c r="N5" s="3">
        <f>IF(K5="Normal",0,1) + IF(L5="Normal",0,1) + IF(M5="Normal",0,1)</f>
        <v>1</v>
      </c>
    </row>
    <row r="6" spans="1:14" x14ac:dyDescent="0.35">
      <c r="A6" s="3" t="s">
        <v>14</v>
      </c>
      <c r="B6" s="3">
        <v>3</v>
      </c>
      <c r="C6" s="3">
        <v>20854</v>
      </c>
      <c r="D6" s="3">
        <v>346</v>
      </c>
      <c r="E6" s="3">
        <v>168</v>
      </c>
      <c r="F6" s="3">
        <v>12</v>
      </c>
      <c r="G6" s="3" t="s">
        <v>15</v>
      </c>
      <c r="H6" s="4">
        <f>Household_Energy3[[#This Row],[Electricity_Usage (kWh)]]+Household_Energy3[[#This Row],[Gas_Usage]]/Household_Energy3[[#This Row],[Family_Size]]</f>
        <v>402</v>
      </c>
      <c r="I6" s="4">
        <f>Household_Energy3[[#This Row],[Electricity_Usage (kWh)]]+Household_Energy3[[#This Row],[Gas_Usage]]/Household_Energy3[[#This Row],[Appliances_Count]]</f>
        <v>360</v>
      </c>
      <c r="J6" s="3">
        <f>Household_Energy3[[#This Row],[Electricity_Usage (kWh)]]+Household_Energy3[[#This Row],[Gas_Usage]]</f>
        <v>514</v>
      </c>
      <c r="K6" s="3" t="str">
        <f>IF(AND(B7&gt;=6, H7&gt;=AVERAGE($H$2:$H$100)), "Large Family - High Usage", "Normal")</f>
        <v>Normal</v>
      </c>
      <c r="L6" s="3" t="str">
        <f>IF(AND(F6&gt;=10, H6&gt;=AVERAGE($H$2:$H$100)), "High Appliance Usage", "Normal")</f>
        <v>High Appliance Usage</v>
      </c>
      <c r="M6" s="3" t="str">
        <f>IF(AND(C6&gt;=80000, H6&gt;=AVERAGE($H$2:$H$100)), "High Income - High Usage", "Normal")</f>
        <v>Normal</v>
      </c>
      <c r="N6" s="3">
        <f>IF(K6="Normal",0,1) + IF(L6="Normal",0,1) + IF(M6="Normal",0,1)</f>
        <v>1</v>
      </c>
    </row>
    <row r="7" spans="1:14" x14ac:dyDescent="0.35">
      <c r="A7" s="3" t="s">
        <v>16</v>
      </c>
      <c r="B7" s="3">
        <v>5</v>
      </c>
      <c r="C7" s="3">
        <v>58623</v>
      </c>
      <c r="D7" s="3">
        <v>357</v>
      </c>
      <c r="E7" s="3">
        <v>82</v>
      </c>
      <c r="F7" s="3">
        <v>9</v>
      </c>
      <c r="G7" s="3" t="s">
        <v>17</v>
      </c>
      <c r="H7" s="4">
        <f>Household_Energy3[[#This Row],[Electricity_Usage (kWh)]]+Household_Energy3[[#This Row],[Gas_Usage]]/Household_Energy3[[#This Row],[Family_Size]]</f>
        <v>373.4</v>
      </c>
      <c r="I7" s="4">
        <f>Household_Energy3[[#This Row],[Electricity_Usage (kWh)]]+Household_Energy3[[#This Row],[Gas_Usage]]/Household_Energy3[[#This Row],[Appliances_Count]]</f>
        <v>366.11111111111109</v>
      </c>
      <c r="J7" s="3">
        <f>Household_Energy3[[#This Row],[Electricity_Usage (kWh)]]+Household_Energy3[[#This Row],[Gas_Usage]]</f>
        <v>439</v>
      </c>
      <c r="K7" s="3" t="str">
        <f>IF(AND(B8&gt;=6, H8&gt;=AVERAGE($H$2:$H$100)), "Large Family - High Usage", "Normal")</f>
        <v>Normal</v>
      </c>
      <c r="L7" s="3" t="str">
        <f>IF(AND(F7&gt;=10, H7&gt;=AVERAGE($H$2:$H$100)), "High Appliance Usage", "Normal")</f>
        <v>Normal</v>
      </c>
      <c r="M7" s="3" t="str">
        <f>IF(AND(C7&gt;=80000, H7&gt;=AVERAGE($H$2:$H$100)), "High Income - High Usage", "Normal")</f>
        <v>Normal</v>
      </c>
      <c r="N7" s="3">
        <f>IF(K7="Normal",0,1) + IF(L7="Normal",0,1) + IF(M7="Normal",0,1)</f>
        <v>0</v>
      </c>
    </row>
    <row r="8" spans="1:14" x14ac:dyDescent="0.35">
      <c r="A8" s="3" t="s">
        <v>18</v>
      </c>
      <c r="B8" s="3">
        <v>5</v>
      </c>
      <c r="C8" s="3">
        <v>27392</v>
      </c>
      <c r="D8" s="3">
        <v>483</v>
      </c>
      <c r="E8" s="3">
        <v>167</v>
      </c>
      <c r="F8" s="3">
        <v>7</v>
      </c>
      <c r="G8" s="3" t="s">
        <v>10</v>
      </c>
      <c r="H8" s="4">
        <f>Household_Energy3[[#This Row],[Electricity_Usage (kWh)]]+Household_Energy3[[#This Row],[Gas_Usage]]/Household_Energy3[[#This Row],[Family_Size]]</f>
        <v>516.4</v>
      </c>
      <c r="I8" s="4">
        <f>Household_Energy3[[#This Row],[Electricity_Usage (kWh)]]+Household_Energy3[[#This Row],[Gas_Usage]]/Household_Energy3[[#This Row],[Appliances_Count]]</f>
        <v>506.85714285714283</v>
      </c>
      <c r="J8" s="3">
        <f>Household_Energy3[[#This Row],[Electricity_Usage (kWh)]]+Household_Energy3[[#This Row],[Gas_Usage]]</f>
        <v>650</v>
      </c>
      <c r="K8" s="3" t="str">
        <f>IF(AND(B9&gt;=6, H9&gt;=AVERAGE($H$2:$H$100)), "Large Family - High Usage", "Normal")</f>
        <v>Normal</v>
      </c>
      <c r="L8" s="3" t="str">
        <f>IF(AND(F8&gt;=10, H8&gt;=AVERAGE($H$2:$H$100)), "High Appliance Usage", "Normal")</f>
        <v>Normal</v>
      </c>
      <c r="M8" s="3" t="str">
        <f>IF(AND(C8&gt;=80000, H8&gt;=AVERAGE($H$2:$H$100)), "High Income - High Usage", "Normal")</f>
        <v>Normal</v>
      </c>
      <c r="N8" s="3">
        <f>IF(K8="Normal",0,1) + IF(L8="Normal",0,1) + IF(M8="Normal",0,1)</f>
        <v>0</v>
      </c>
    </row>
    <row r="9" spans="1:14" x14ac:dyDescent="0.35">
      <c r="A9" s="3" t="s">
        <v>19</v>
      </c>
      <c r="B9" s="3">
        <v>7</v>
      </c>
      <c r="C9" s="3">
        <v>75680</v>
      </c>
      <c r="D9" s="3">
        <v>259</v>
      </c>
      <c r="E9" s="3">
        <v>114</v>
      </c>
      <c r="F9" s="3">
        <v>8</v>
      </c>
      <c r="G9" s="3" t="s">
        <v>13</v>
      </c>
      <c r="H9" s="4">
        <f>Household_Energy3[[#This Row],[Electricity_Usage (kWh)]]+Household_Energy3[[#This Row],[Gas_Usage]]/Household_Energy3[[#This Row],[Family_Size]]</f>
        <v>275.28571428571428</v>
      </c>
      <c r="I9" s="4">
        <f>Household_Energy3[[#This Row],[Electricity_Usage (kWh)]]+Household_Energy3[[#This Row],[Gas_Usage]]/Household_Energy3[[#This Row],[Appliances_Count]]</f>
        <v>273.25</v>
      </c>
      <c r="J9" s="3">
        <f>Household_Energy3[[#This Row],[Electricity_Usage (kWh)]]+Household_Energy3[[#This Row],[Gas_Usage]]</f>
        <v>373</v>
      </c>
      <c r="K9" s="3" t="str">
        <f>IF(AND(B10&gt;=6, H10&gt;=AVERAGE($H$2:$H$100)), "Large Family - High Usage", "Normal")</f>
        <v>Normal</v>
      </c>
      <c r="L9" s="3" t="str">
        <f>IF(AND(F9&gt;=10, H9&gt;=AVERAGE($H$2:$H$100)), "High Appliance Usage", "Normal")</f>
        <v>Normal</v>
      </c>
      <c r="M9" s="3" t="str">
        <f>IF(AND(C9&gt;=80000, H9&gt;=AVERAGE($H$2:$H$100)), "High Income - High Usage", "Normal")</f>
        <v>Normal</v>
      </c>
      <c r="N9" s="3">
        <f>IF(K9="Normal",0,1) + IF(L9="Normal",0,1) + IF(M9="Normal",0,1)</f>
        <v>0</v>
      </c>
    </row>
    <row r="10" spans="1:14" x14ac:dyDescent="0.35">
      <c r="A10" s="3" t="s">
        <v>20</v>
      </c>
      <c r="B10" s="3">
        <v>2</v>
      </c>
      <c r="C10" s="3">
        <v>66717</v>
      </c>
      <c r="D10" s="3">
        <v>439</v>
      </c>
      <c r="E10" s="3">
        <v>195</v>
      </c>
      <c r="F10" s="3">
        <v>4</v>
      </c>
      <c r="G10" s="3" t="s">
        <v>8</v>
      </c>
      <c r="H10" s="4">
        <f>Household_Energy3[[#This Row],[Electricity_Usage (kWh)]]+Household_Energy3[[#This Row],[Gas_Usage]]/Household_Energy3[[#This Row],[Family_Size]]</f>
        <v>536.5</v>
      </c>
      <c r="I10" s="4">
        <f>Household_Energy3[[#This Row],[Electricity_Usage (kWh)]]+Household_Energy3[[#This Row],[Gas_Usage]]/Household_Energy3[[#This Row],[Appliances_Count]]</f>
        <v>487.75</v>
      </c>
      <c r="J10" s="3">
        <f>Household_Energy3[[#This Row],[Electricity_Usage (kWh)]]+Household_Energy3[[#This Row],[Gas_Usage]]</f>
        <v>634</v>
      </c>
      <c r="K10" s="3" t="str">
        <f>IF(AND(B11&gt;=6, H11&gt;=AVERAGE($H$2:$H$100)), "Large Family - High Usage", "Normal")</f>
        <v>Normal</v>
      </c>
      <c r="L10" s="3" t="str">
        <f>IF(AND(F10&gt;=10, H10&gt;=AVERAGE($H$2:$H$100)), "High Appliance Usage", "Normal")</f>
        <v>Normal</v>
      </c>
      <c r="M10" s="3" t="str">
        <f>IF(AND(C10&gt;=80000, H10&gt;=AVERAGE($H$2:$H$100)), "High Income - High Usage", "Normal")</f>
        <v>Normal</v>
      </c>
      <c r="N10" s="3">
        <f>IF(K10="Normal",0,1) + IF(L10="Normal",0,1) + IF(M10="Normal",0,1)</f>
        <v>0</v>
      </c>
    </row>
    <row r="11" spans="1:14" x14ac:dyDescent="0.35">
      <c r="A11" s="3" t="s">
        <v>21</v>
      </c>
      <c r="B11" s="3">
        <v>3</v>
      </c>
      <c r="C11" s="3">
        <v>70859</v>
      </c>
      <c r="D11" s="3">
        <v>251</v>
      </c>
      <c r="E11" s="3">
        <v>60</v>
      </c>
      <c r="F11" s="3">
        <v>2</v>
      </c>
      <c r="G11" s="3" t="s">
        <v>22</v>
      </c>
      <c r="H11" s="4">
        <f>Household_Energy3[[#This Row],[Electricity_Usage (kWh)]]+Household_Energy3[[#This Row],[Gas_Usage]]/Household_Energy3[[#This Row],[Family_Size]]</f>
        <v>271</v>
      </c>
      <c r="I11" s="4">
        <f>Household_Energy3[[#This Row],[Electricity_Usage (kWh)]]+Household_Energy3[[#This Row],[Gas_Usage]]/Household_Energy3[[#This Row],[Appliances_Count]]</f>
        <v>281</v>
      </c>
      <c r="J11" s="3">
        <f>Household_Energy3[[#This Row],[Electricity_Usage (kWh)]]+Household_Energy3[[#This Row],[Gas_Usage]]</f>
        <v>311</v>
      </c>
      <c r="K11" s="3" t="str">
        <f>IF(AND(B12&gt;=6, H12&gt;=AVERAGE($H$2:$H$100)), "Large Family - High Usage", "Normal")</f>
        <v>Large Family - High Usage</v>
      </c>
      <c r="L11" s="3" t="str">
        <f>IF(AND(F11&gt;=10, H11&gt;=AVERAGE($H$2:$H$100)), "High Appliance Usage", "Normal")</f>
        <v>Normal</v>
      </c>
      <c r="M11" s="3" t="str">
        <f>IF(AND(C11&gt;=80000, H11&gt;=AVERAGE($H$2:$H$100)), "High Income - High Usage", "Normal")</f>
        <v>Normal</v>
      </c>
      <c r="N11" s="3">
        <f>IF(K11="Normal",0,1) + IF(L11="Normal",0,1) + IF(M11="Normal",0,1)</f>
        <v>1</v>
      </c>
    </row>
    <row r="12" spans="1:14" x14ac:dyDescent="0.35">
      <c r="A12" s="3" t="s">
        <v>23</v>
      </c>
      <c r="B12" s="3">
        <v>7</v>
      </c>
      <c r="C12" s="3">
        <v>46309</v>
      </c>
      <c r="D12" s="3">
        <v>495</v>
      </c>
      <c r="E12" s="3">
        <v>134</v>
      </c>
      <c r="F12" s="3">
        <v>6</v>
      </c>
      <c r="G12" s="3" t="s">
        <v>17</v>
      </c>
      <c r="H12" s="4">
        <f>Household_Energy3[[#This Row],[Electricity_Usage (kWh)]]+Household_Energy3[[#This Row],[Gas_Usage]]/Household_Energy3[[#This Row],[Family_Size]]</f>
        <v>514.14285714285711</v>
      </c>
      <c r="I12" s="4">
        <f>Household_Energy3[[#This Row],[Electricity_Usage (kWh)]]+Household_Energy3[[#This Row],[Gas_Usage]]/Household_Energy3[[#This Row],[Appliances_Count]]</f>
        <v>517.33333333333337</v>
      </c>
      <c r="J12" s="3">
        <f>Household_Energy3[[#This Row],[Electricity_Usage (kWh)]]+Household_Energy3[[#This Row],[Gas_Usage]]</f>
        <v>629</v>
      </c>
      <c r="K12" s="3" t="str">
        <f>IF(AND(B13&gt;=6, H13&gt;=AVERAGE($H$2:$H$100)), "Large Family - High Usage", "Normal")</f>
        <v>Normal</v>
      </c>
      <c r="L12" s="3" t="str">
        <f>IF(AND(F12&gt;=10, H12&gt;=AVERAGE($H$2:$H$100)), "High Appliance Usage", "Normal")</f>
        <v>Normal</v>
      </c>
      <c r="M12" s="3" t="str">
        <f>IF(AND(C12&gt;=80000, H12&gt;=AVERAGE($H$2:$H$100)), "High Income - High Usage", "Normal")</f>
        <v>Normal</v>
      </c>
      <c r="N12" s="3">
        <f>IF(K12="Normal",0,1) + IF(L12="Normal",0,1) + IF(M12="Normal",0,1)</f>
        <v>0</v>
      </c>
    </row>
    <row r="13" spans="1:14" x14ac:dyDescent="0.35">
      <c r="A13" s="3" t="s">
        <v>24</v>
      </c>
      <c r="B13" s="3">
        <v>3</v>
      </c>
      <c r="C13" s="3">
        <v>83734</v>
      </c>
      <c r="D13" s="3">
        <v>277</v>
      </c>
      <c r="E13" s="3">
        <v>75</v>
      </c>
      <c r="F13" s="3">
        <v>13</v>
      </c>
      <c r="G13" s="3" t="s">
        <v>25</v>
      </c>
      <c r="H13" s="4">
        <f>Household_Energy3[[#This Row],[Electricity_Usage (kWh)]]+Household_Energy3[[#This Row],[Gas_Usage]]/Household_Energy3[[#This Row],[Family_Size]]</f>
        <v>302</v>
      </c>
      <c r="I13" s="4">
        <f>Household_Energy3[[#This Row],[Electricity_Usage (kWh)]]+Household_Energy3[[#This Row],[Gas_Usage]]/Household_Energy3[[#This Row],[Appliances_Count]]</f>
        <v>282.76923076923077</v>
      </c>
      <c r="J13" s="3">
        <f>Household_Energy3[[#This Row],[Electricity_Usage (kWh)]]+Household_Energy3[[#This Row],[Gas_Usage]]</f>
        <v>352</v>
      </c>
      <c r="K13" s="3" t="str">
        <f>IF(AND(B14&gt;=6, H14&gt;=AVERAGE($H$2:$H$100)), "Large Family - High Usage", "Normal")</f>
        <v>Normal</v>
      </c>
      <c r="L13" s="3" t="str">
        <f>IF(AND(F13&gt;=10, H13&gt;=AVERAGE($H$2:$H$100)), "High Appliance Usage", "Normal")</f>
        <v>Normal</v>
      </c>
      <c r="M13" s="3" t="str">
        <f>IF(AND(C13&gt;=80000, H13&gt;=AVERAGE($H$2:$H$100)), "High Income - High Usage", "Normal")</f>
        <v>Normal</v>
      </c>
      <c r="N13" s="3">
        <f>IF(K13="Normal",0,1) + IF(L13="Normal",0,1) + IF(M13="Normal",0,1)</f>
        <v>0</v>
      </c>
    </row>
    <row r="14" spans="1:14" x14ac:dyDescent="0.35">
      <c r="A14" s="3" t="s">
        <v>26</v>
      </c>
      <c r="B14" s="3">
        <v>3</v>
      </c>
      <c r="C14" s="3">
        <v>90467</v>
      </c>
      <c r="D14" s="3">
        <v>262</v>
      </c>
      <c r="E14" s="3">
        <v>112</v>
      </c>
      <c r="F14" s="3">
        <v>13</v>
      </c>
      <c r="G14" s="3" t="s">
        <v>27</v>
      </c>
      <c r="H14" s="4">
        <f>Household_Energy3[[#This Row],[Electricity_Usage (kWh)]]+Household_Energy3[[#This Row],[Gas_Usage]]/Household_Energy3[[#This Row],[Family_Size]]</f>
        <v>299.33333333333331</v>
      </c>
      <c r="I14" s="4">
        <f>Household_Energy3[[#This Row],[Electricity_Usage (kWh)]]+Household_Energy3[[#This Row],[Gas_Usage]]/Household_Energy3[[#This Row],[Appliances_Count]]</f>
        <v>270.61538461538464</v>
      </c>
      <c r="J14" s="3">
        <f>Household_Energy3[[#This Row],[Electricity_Usage (kWh)]]+Household_Energy3[[#This Row],[Gas_Usage]]</f>
        <v>374</v>
      </c>
      <c r="K14" s="3" t="str">
        <f>IF(AND(B15&gt;=6, H15&gt;=AVERAGE($H$2:$H$100)), "Large Family - High Usage", "Normal")</f>
        <v>Normal</v>
      </c>
      <c r="L14" s="3" t="str">
        <f>IF(AND(F14&gt;=10, H14&gt;=AVERAGE($H$2:$H$100)), "High Appliance Usage", "Normal")</f>
        <v>Normal</v>
      </c>
      <c r="M14" s="3" t="str">
        <f>IF(AND(C14&gt;=80000, H14&gt;=AVERAGE($H$2:$H$100)), "High Income - High Usage", "Normal")</f>
        <v>Normal</v>
      </c>
      <c r="N14" s="3">
        <f>IF(K14="Normal",0,1) + IF(L14="Normal",0,1) + IF(M14="Normal",0,1)</f>
        <v>0</v>
      </c>
    </row>
    <row r="15" spans="1:14" x14ac:dyDescent="0.35">
      <c r="A15" s="3" t="s">
        <v>28</v>
      </c>
      <c r="B15" s="3">
        <v>5</v>
      </c>
      <c r="C15" s="3">
        <v>72662</v>
      </c>
      <c r="D15" s="3">
        <v>479</v>
      </c>
      <c r="E15" s="3">
        <v>135</v>
      </c>
      <c r="F15" s="3">
        <v>3</v>
      </c>
      <c r="G15" s="3" t="s">
        <v>27</v>
      </c>
      <c r="H15" s="4">
        <f>Household_Energy3[[#This Row],[Electricity_Usage (kWh)]]+Household_Energy3[[#This Row],[Gas_Usage]]/Household_Energy3[[#This Row],[Family_Size]]</f>
        <v>506</v>
      </c>
      <c r="I15" s="4">
        <f>Household_Energy3[[#This Row],[Electricity_Usage (kWh)]]+Household_Energy3[[#This Row],[Gas_Usage]]/Household_Energy3[[#This Row],[Appliances_Count]]</f>
        <v>524</v>
      </c>
      <c r="J15" s="3">
        <f>Household_Energy3[[#This Row],[Electricity_Usage (kWh)]]+Household_Energy3[[#This Row],[Gas_Usage]]</f>
        <v>614</v>
      </c>
      <c r="K15" s="3" t="str">
        <f>IF(AND(B16&gt;=6, H16&gt;=AVERAGE($H$2:$H$100)), "Large Family - High Usage", "Normal")</f>
        <v>Normal</v>
      </c>
      <c r="L15" s="3" t="str">
        <f>IF(AND(F15&gt;=10, H15&gt;=AVERAGE($H$2:$H$100)), "High Appliance Usage", "Normal")</f>
        <v>Normal</v>
      </c>
      <c r="M15" s="3" t="str">
        <f>IF(AND(C15&gt;=80000, H15&gt;=AVERAGE($H$2:$H$100)), "High Income - High Usage", "Normal")</f>
        <v>Normal</v>
      </c>
      <c r="N15" s="3">
        <f>IF(K15="Normal",0,1) + IF(L15="Normal",0,1) + IF(M15="Normal",0,1)</f>
        <v>0</v>
      </c>
    </row>
    <row r="16" spans="1:14" x14ac:dyDescent="0.35">
      <c r="A16" s="3" t="s">
        <v>29</v>
      </c>
      <c r="B16" s="3">
        <v>4</v>
      </c>
      <c r="C16" s="3">
        <v>32688</v>
      </c>
      <c r="D16" s="3">
        <v>132</v>
      </c>
      <c r="E16" s="3">
        <v>108</v>
      </c>
      <c r="F16" s="3">
        <v>6</v>
      </c>
      <c r="G16" s="3" t="s">
        <v>8</v>
      </c>
      <c r="H16" s="4">
        <f>Household_Energy3[[#This Row],[Electricity_Usage (kWh)]]+Household_Energy3[[#This Row],[Gas_Usage]]/Household_Energy3[[#This Row],[Family_Size]]</f>
        <v>159</v>
      </c>
      <c r="I16" s="4">
        <f>Household_Energy3[[#This Row],[Electricity_Usage (kWh)]]+Household_Energy3[[#This Row],[Gas_Usage]]/Household_Energy3[[#This Row],[Appliances_Count]]</f>
        <v>150</v>
      </c>
      <c r="J16" s="3">
        <f>Household_Energy3[[#This Row],[Electricity_Usage (kWh)]]+Household_Energy3[[#This Row],[Gas_Usage]]</f>
        <v>240</v>
      </c>
      <c r="K16" s="3" t="str">
        <f>IF(AND(B17&gt;=6, H17&gt;=AVERAGE($H$2:$H$100)), "Large Family - High Usage", "Normal")</f>
        <v>Normal</v>
      </c>
      <c r="L16" s="3" t="str">
        <f>IF(AND(F16&gt;=10, H16&gt;=AVERAGE($H$2:$H$100)), "High Appliance Usage", "Normal")</f>
        <v>Normal</v>
      </c>
      <c r="M16" s="3" t="str">
        <f>IF(AND(C16&gt;=80000, H16&gt;=AVERAGE($H$2:$H$100)), "High Income - High Usage", "Normal")</f>
        <v>Normal</v>
      </c>
      <c r="N16" s="3">
        <f>IF(K16="Normal",0,1) + IF(L16="Normal",0,1) + IF(M16="Normal",0,1)</f>
        <v>0</v>
      </c>
    </row>
    <row r="17" spans="1:14" x14ac:dyDescent="0.35">
      <c r="A17" s="3" t="s">
        <v>30</v>
      </c>
      <c r="B17" s="3">
        <v>3</v>
      </c>
      <c r="C17" s="3">
        <v>45342</v>
      </c>
      <c r="D17" s="3">
        <v>278</v>
      </c>
      <c r="E17" s="3">
        <v>76</v>
      </c>
      <c r="F17" s="3">
        <v>9</v>
      </c>
      <c r="G17" s="3" t="s">
        <v>31</v>
      </c>
      <c r="H17" s="4">
        <f>Household_Energy3[[#This Row],[Electricity_Usage (kWh)]]+Household_Energy3[[#This Row],[Gas_Usage]]/Household_Energy3[[#This Row],[Family_Size]]</f>
        <v>303.33333333333331</v>
      </c>
      <c r="I17" s="4">
        <f>Household_Energy3[[#This Row],[Electricity_Usage (kWh)]]+Household_Energy3[[#This Row],[Gas_Usage]]/Household_Energy3[[#This Row],[Appliances_Count]]</f>
        <v>286.44444444444446</v>
      </c>
      <c r="J17" s="3">
        <f>Household_Energy3[[#This Row],[Electricity_Usage (kWh)]]+Household_Energy3[[#This Row],[Gas_Usage]]</f>
        <v>354</v>
      </c>
      <c r="K17" s="3" t="str">
        <f>IF(AND(B18&gt;=6, H18&gt;=AVERAGE($H$2:$H$100)), "Large Family - High Usage", "Normal")</f>
        <v>Normal</v>
      </c>
      <c r="L17" s="3" t="str">
        <f>IF(AND(F17&gt;=10, H17&gt;=AVERAGE($H$2:$H$100)), "High Appliance Usage", "Normal")</f>
        <v>Normal</v>
      </c>
      <c r="M17" s="3" t="str">
        <f>IF(AND(C17&gt;=80000, H17&gt;=AVERAGE($H$2:$H$100)), "High Income - High Usage", "Normal")</f>
        <v>Normal</v>
      </c>
      <c r="N17" s="3">
        <f>IF(K17="Normal",0,1) + IF(L17="Normal",0,1) + IF(M17="Normal",0,1)</f>
        <v>0</v>
      </c>
    </row>
    <row r="18" spans="1:14" x14ac:dyDescent="0.35">
      <c r="A18" s="3" t="s">
        <v>32</v>
      </c>
      <c r="B18" s="3">
        <v>6</v>
      </c>
      <c r="C18" s="3">
        <v>57157</v>
      </c>
      <c r="D18" s="3">
        <v>200</v>
      </c>
      <c r="E18" s="3">
        <v>147</v>
      </c>
      <c r="F18" s="3">
        <v>12</v>
      </c>
      <c r="G18" s="3" t="s">
        <v>31</v>
      </c>
      <c r="H18" s="4">
        <f>Household_Energy3[[#This Row],[Electricity_Usage (kWh)]]+Household_Energy3[[#This Row],[Gas_Usage]]/Household_Energy3[[#This Row],[Family_Size]]</f>
        <v>224.5</v>
      </c>
      <c r="I18" s="4">
        <f>Household_Energy3[[#This Row],[Electricity_Usage (kWh)]]+Household_Energy3[[#This Row],[Gas_Usage]]/Household_Energy3[[#This Row],[Appliances_Count]]</f>
        <v>212.25</v>
      </c>
      <c r="J18" s="3">
        <f>Household_Energy3[[#This Row],[Electricity_Usage (kWh)]]+Household_Energy3[[#This Row],[Gas_Usage]]</f>
        <v>347</v>
      </c>
      <c r="K18" s="3" t="str">
        <f>IF(AND(B19&gt;=6, H19&gt;=AVERAGE($H$2:$H$100)), "Large Family - High Usage", "Normal")</f>
        <v>Normal</v>
      </c>
      <c r="L18" s="3" t="str">
        <f>IF(AND(F18&gt;=10, H18&gt;=AVERAGE($H$2:$H$100)), "High Appliance Usage", "Normal")</f>
        <v>Normal</v>
      </c>
      <c r="M18" s="3" t="str">
        <f>IF(AND(C18&gt;=80000, H18&gt;=AVERAGE($H$2:$H$100)), "High Income - High Usage", "Normal")</f>
        <v>Normal</v>
      </c>
      <c r="N18" s="3">
        <f>IF(K18="Normal",0,1) + IF(L18="Normal",0,1) + IF(M18="Normal",0,1)</f>
        <v>0</v>
      </c>
    </row>
    <row r="19" spans="1:14" x14ac:dyDescent="0.35">
      <c r="A19" s="3" t="s">
        <v>33</v>
      </c>
      <c r="B19" s="3">
        <v>5</v>
      </c>
      <c r="C19" s="3">
        <v>87863</v>
      </c>
      <c r="D19" s="3">
        <v>367</v>
      </c>
      <c r="E19" s="3">
        <v>154</v>
      </c>
      <c r="F19" s="3">
        <v>10</v>
      </c>
      <c r="G19" s="3" t="s">
        <v>8</v>
      </c>
      <c r="H19" s="4">
        <f>Household_Energy3[[#This Row],[Electricity_Usage (kWh)]]+Household_Energy3[[#This Row],[Gas_Usage]]/Household_Energy3[[#This Row],[Family_Size]]</f>
        <v>397.8</v>
      </c>
      <c r="I19" s="4">
        <f>Household_Energy3[[#This Row],[Electricity_Usage (kWh)]]+Household_Energy3[[#This Row],[Gas_Usage]]/Household_Energy3[[#This Row],[Appliances_Count]]</f>
        <v>382.4</v>
      </c>
      <c r="J19" s="3">
        <f>Household_Energy3[[#This Row],[Electricity_Usage (kWh)]]+Household_Energy3[[#This Row],[Gas_Usage]]</f>
        <v>521</v>
      </c>
      <c r="K19" s="3" t="str">
        <f>IF(AND(B20&gt;=6, H20&gt;=AVERAGE($H$2:$H$100)), "Large Family - High Usage", "Normal")</f>
        <v>Normal</v>
      </c>
      <c r="L19" s="3" t="str">
        <f>IF(AND(F19&gt;=10, H19&gt;=AVERAGE($H$2:$H$100)), "High Appliance Usage", "Normal")</f>
        <v>High Appliance Usage</v>
      </c>
      <c r="M19" s="3" t="str">
        <f>IF(AND(C19&gt;=80000, H19&gt;=AVERAGE($H$2:$H$100)), "High Income - High Usage", "Normal")</f>
        <v>High Income - High Usage</v>
      </c>
      <c r="N19" s="3">
        <f>IF(K19="Normal",0,1) + IF(L19="Normal",0,1) + IF(M19="Normal",0,1)</f>
        <v>2</v>
      </c>
    </row>
    <row r="20" spans="1:14" x14ac:dyDescent="0.35">
      <c r="A20" s="3" t="s">
        <v>34</v>
      </c>
      <c r="B20" s="3">
        <v>2</v>
      </c>
      <c r="C20" s="3">
        <v>72083</v>
      </c>
      <c r="D20" s="3">
        <v>422</v>
      </c>
      <c r="E20" s="3">
        <v>148</v>
      </c>
      <c r="F20" s="3">
        <v>3</v>
      </c>
      <c r="G20" s="3" t="s">
        <v>10</v>
      </c>
      <c r="H20" s="4">
        <f>Household_Energy3[[#This Row],[Electricity_Usage (kWh)]]+Household_Energy3[[#This Row],[Gas_Usage]]/Household_Energy3[[#This Row],[Family_Size]]</f>
        <v>496</v>
      </c>
      <c r="I20" s="4">
        <f>Household_Energy3[[#This Row],[Electricity_Usage (kWh)]]+Household_Energy3[[#This Row],[Gas_Usage]]/Household_Energy3[[#This Row],[Appliances_Count]]</f>
        <v>471.33333333333331</v>
      </c>
      <c r="J20" s="3">
        <f>Household_Energy3[[#This Row],[Electricity_Usage (kWh)]]+Household_Energy3[[#This Row],[Gas_Usage]]</f>
        <v>570</v>
      </c>
      <c r="K20" s="3" t="str">
        <f>IF(AND(B21&gt;=6, H21&gt;=AVERAGE($H$2:$H$100)), "Large Family - High Usage", "Normal")</f>
        <v>Normal</v>
      </c>
      <c r="L20" s="3" t="str">
        <f>IF(AND(F20&gt;=10, H20&gt;=AVERAGE($H$2:$H$100)), "High Appliance Usage", "Normal")</f>
        <v>Normal</v>
      </c>
      <c r="M20" s="3" t="str">
        <f>IF(AND(C20&gt;=80000, H20&gt;=AVERAGE($H$2:$H$100)), "High Income - High Usage", "Normal")</f>
        <v>Normal</v>
      </c>
      <c r="N20" s="3">
        <f>IF(K20="Normal",0,1) + IF(L20="Normal",0,1) + IF(M20="Normal",0,1)</f>
        <v>0</v>
      </c>
    </row>
    <row r="21" spans="1:14" x14ac:dyDescent="0.35">
      <c r="A21" s="3" t="s">
        <v>35</v>
      </c>
      <c r="B21" s="3">
        <v>4</v>
      </c>
      <c r="C21" s="3">
        <v>85733</v>
      </c>
      <c r="D21" s="3">
        <v>164</v>
      </c>
      <c r="E21" s="3">
        <v>178</v>
      </c>
      <c r="F21" s="3">
        <v>13</v>
      </c>
      <c r="G21" s="3" t="s">
        <v>15</v>
      </c>
      <c r="H21" s="4">
        <f>Household_Energy3[[#This Row],[Electricity_Usage (kWh)]]+Household_Energy3[[#This Row],[Gas_Usage]]/Household_Energy3[[#This Row],[Family_Size]]</f>
        <v>208.5</v>
      </c>
      <c r="I21" s="4">
        <f>Household_Energy3[[#This Row],[Electricity_Usage (kWh)]]+Household_Energy3[[#This Row],[Gas_Usage]]/Household_Energy3[[#This Row],[Appliances_Count]]</f>
        <v>177.69230769230768</v>
      </c>
      <c r="J21" s="3">
        <f>Household_Energy3[[#This Row],[Electricity_Usage (kWh)]]+Household_Energy3[[#This Row],[Gas_Usage]]</f>
        <v>342</v>
      </c>
      <c r="K21" s="3" t="str">
        <f>IF(AND(B22&gt;=6, H22&gt;=AVERAGE($H$2:$H$100)), "Large Family - High Usage", "Normal")</f>
        <v>Normal</v>
      </c>
      <c r="L21" s="3" t="str">
        <f>IF(AND(F21&gt;=10, H21&gt;=AVERAGE($H$2:$H$100)), "High Appliance Usage", "Normal")</f>
        <v>Normal</v>
      </c>
      <c r="M21" s="3" t="str">
        <f>IF(AND(C21&gt;=80000, H21&gt;=AVERAGE($H$2:$H$100)), "High Income - High Usage", "Normal")</f>
        <v>Normal</v>
      </c>
      <c r="N21" s="3">
        <f>IF(K21="Normal",0,1) + IF(L21="Normal",0,1) + IF(M21="Normal",0,1)</f>
        <v>0</v>
      </c>
    </row>
    <row r="22" spans="1:14" x14ac:dyDescent="0.35">
      <c r="A22" s="3" t="s">
        <v>36</v>
      </c>
      <c r="B22" s="3">
        <v>6</v>
      </c>
      <c r="C22" s="3">
        <v>54698</v>
      </c>
      <c r="D22" s="3">
        <v>267</v>
      </c>
      <c r="E22" s="3">
        <v>198</v>
      </c>
      <c r="F22" s="3">
        <v>4</v>
      </c>
      <c r="G22" s="3" t="s">
        <v>17</v>
      </c>
      <c r="H22" s="4">
        <f>Household_Energy3[[#This Row],[Electricity_Usage (kWh)]]+Household_Energy3[[#This Row],[Gas_Usage]]/Household_Energy3[[#This Row],[Family_Size]]</f>
        <v>300</v>
      </c>
      <c r="I22" s="4">
        <f>Household_Energy3[[#This Row],[Electricity_Usage (kWh)]]+Household_Energy3[[#This Row],[Gas_Usage]]/Household_Energy3[[#This Row],[Appliances_Count]]</f>
        <v>316.5</v>
      </c>
      <c r="J22" s="3">
        <f>Household_Energy3[[#This Row],[Electricity_Usage (kWh)]]+Household_Energy3[[#This Row],[Gas_Usage]]</f>
        <v>465</v>
      </c>
      <c r="K22" s="3" t="str">
        <f>IF(AND(B23&gt;=6, H23&gt;=AVERAGE($H$2:$H$100)), "Large Family - High Usage", "Normal")</f>
        <v>Large Family - High Usage</v>
      </c>
      <c r="L22" s="3" t="str">
        <f>IF(AND(F22&gt;=10, H22&gt;=AVERAGE($H$2:$H$100)), "High Appliance Usage", "Normal")</f>
        <v>Normal</v>
      </c>
      <c r="M22" s="3" t="str">
        <f>IF(AND(C22&gt;=80000, H22&gt;=AVERAGE($H$2:$H$100)), "High Income - High Usage", "Normal")</f>
        <v>Normal</v>
      </c>
      <c r="N22" s="3">
        <f>IF(K22="Normal",0,1) + IF(L22="Normal",0,1) + IF(M22="Normal",0,1)</f>
        <v>1</v>
      </c>
    </row>
    <row r="23" spans="1:14" x14ac:dyDescent="0.35">
      <c r="A23" s="3" t="s">
        <v>37</v>
      </c>
      <c r="B23" s="3">
        <v>6</v>
      </c>
      <c r="C23" s="3">
        <v>42671</v>
      </c>
      <c r="D23" s="3">
        <v>429</v>
      </c>
      <c r="E23" s="3">
        <v>104</v>
      </c>
      <c r="F23" s="3">
        <v>4</v>
      </c>
      <c r="G23" s="3" t="s">
        <v>27</v>
      </c>
      <c r="H23" s="4">
        <f>Household_Energy3[[#This Row],[Electricity_Usage (kWh)]]+Household_Energy3[[#This Row],[Gas_Usage]]/Household_Energy3[[#This Row],[Family_Size]]</f>
        <v>446.33333333333331</v>
      </c>
      <c r="I23" s="4">
        <f>Household_Energy3[[#This Row],[Electricity_Usage (kWh)]]+Household_Energy3[[#This Row],[Gas_Usage]]/Household_Energy3[[#This Row],[Appliances_Count]]</f>
        <v>455</v>
      </c>
      <c r="J23" s="3">
        <f>Household_Energy3[[#This Row],[Electricity_Usage (kWh)]]+Household_Energy3[[#This Row],[Gas_Usage]]</f>
        <v>533</v>
      </c>
      <c r="K23" s="3" t="str">
        <f>IF(AND(B24&gt;=6, H24&gt;=AVERAGE($H$2:$H$100)), "Large Family - High Usage", "Normal")</f>
        <v>Normal</v>
      </c>
      <c r="L23" s="3" t="str">
        <f>IF(AND(F23&gt;=10, H23&gt;=AVERAGE($H$2:$H$100)), "High Appliance Usage", "Normal")</f>
        <v>Normal</v>
      </c>
      <c r="M23" s="3" t="str">
        <f>IF(AND(C23&gt;=80000, H23&gt;=AVERAGE($H$2:$H$100)), "High Income - High Usage", "Normal")</f>
        <v>Normal</v>
      </c>
      <c r="N23" s="3">
        <f>IF(K23="Normal",0,1) + IF(L23="Normal",0,1) + IF(M23="Normal",0,1)</f>
        <v>0</v>
      </c>
    </row>
    <row r="24" spans="1:14" x14ac:dyDescent="0.35">
      <c r="A24" s="3" t="s">
        <v>38</v>
      </c>
      <c r="B24" s="3">
        <v>2</v>
      </c>
      <c r="C24" s="3">
        <v>45184</v>
      </c>
      <c r="D24" s="3">
        <v>142</v>
      </c>
      <c r="E24" s="3">
        <v>55</v>
      </c>
      <c r="F24" s="3">
        <v>2</v>
      </c>
      <c r="G24" s="3" t="s">
        <v>27</v>
      </c>
      <c r="H24" s="4">
        <f>Household_Energy3[[#This Row],[Electricity_Usage (kWh)]]+Household_Energy3[[#This Row],[Gas_Usage]]/Household_Energy3[[#This Row],[Family_Size]]</f>
        <v>169.5</v>
      </c>
      <c r="I24" s="4">
        <f>Household_Energy3[[#This Row],[Electricity_Usage (kWh)]]+Household_Energy3[[#This Row],[Gas_Usage]]/Household_Energy3[[#This Row],[Appliances_Count]]</f>
        <v>169.5</v>
      </c>
      <c r="J24" s="3">
        <f>Household_Energy3[[#This Row],[Electricity_Usage (kWh)]]+Household_Energy3[[#This Row],[Gas_Usage]]</f>
        <v>197</v>
      </c>
      <c r="K24" s="3" t="str">
        <f>IF(AND(B25&gt;=6, H25&gt;=AVERAGE($H$2:$H$100)), "Large Family - High Usage", "Normal")</f>
        <v>Normal</v>
      </c>
      <c r="L24" s="3" t="str">
        <f>IF(AND(F24&gt;=10, H24&gt;=AVERAGE($H$2:$H$100)), "High Appliance Usage", "Normal")</f>
        <v>Normal</v>
      </c>
      <c r="M24" s="3" t="str">
        <f>IF(AND(C24&gt;=80000, H24&gt;=AVERAGE($H$2:$H$100)), "High Income - High Usage", "Normal")</f>
        <v>Normal</v>
      </c>
      <c r="N24" s="3">
        <f>IF(K24="Normal",0,1) + IF(L24="Normal",0,1) + IF(M24="Normal",0,1)</f>
        <v>0</v>
      </c>
    </row>
    <row r="25" spans="1:14" x14ac:dyDescent="0.35">
      <c r="A25" s="3" t="s">
        <v>39</v>
      </c>
      <c r="B25" s="3">
        <v>4</v>
      </c>
      <c r="C25" s="3">
        <v>62107</v>
      </c>
      <c r="D25" s="3">
        <v>143</v>
      </c>
      <c r="E25" s="3">
        <v>144</v>
      </c>
      <c r="F25" s="3">
        <v>9</v>
      </c>
      <c r="G25" s="3" t="s">
        <v>15</v>
      </c>
      <c r="H25" s="4">
        <f>Household_Energy3[[#This Row],[Electricity_Usage (kWh)]]+Household_Energy3[[#This Row],[Gas_Usage]]/Household_Energy3[[#This Row],[Family_Size]]</f>
        <v>179</v>
      </c>
      <c r="I25" s="4">
        <f>Household_Energy3[[#This Row],[Electricity_Usage (kWh)]]+Household_Energy3[[#This Row],[Gas_Usage]]/Household_Energy3[[#This Row],[Appliances_Count]]</f>
        <v>159</v>
      </c>
      <c r="J25" s="3">
        <f>Household_Energy3[[#This Row],[Electricity_Usage (kWh)]]+Household_Energy3[[#This Row],[Gas_Usage]]</f>
        <v>287</v>
      </c>
      <c r="K25" s="3" t="str">
        <f>IF(AND(B26&gt;=6, H26&gt;=AVERAGE($H$2:$H$100)), "Large Family - High Usage", "Normal")</f>
        <v>Normal</v>
      </c>
      <c r="L25" s="3" t="str">
        <f>IF(AND(F25&gt;=10, H25&gt;=AVERAGE($H$2:$H$100)), "High Appliance Usage", "Normal")</f>
        <v>Normal</v>
      </c>
      <c r="M25" s="3" t="str">
        <f>IF(AND(C25&gt;=80000, H25&gt;=AVERAGE($H$2:$H$100)), "High Income - High Usage", "Normal")</f>
        <v>Normal</v>
      </c>
      <c r="N25" s="3">
        <f>IF(K25="Normal",0,1) + IF(L25="Normal",0,1) + IF(M25="Normal",0,1)</f>
        <v>0</v>
      </c>
    </row>
    <row r="26" spans="1:14" x14ac:dyDescent="0.35">
      <c r="A26" s="3" t="s">
        <v>40</v>
      </c>
      <c r="B26" s="3">
        <v>5</v>
      </c>
      <c r="C26" s="3">
        <v>71663</v>
      </c>
      <c r="D26" s="3">
        <v>384</v>
      </c>
      <c r="E26" s="3">
        <v>182</v>
      </c>
      <c r="F26" s="3">
        <v>7</v>
      </c>
      <c r="G26" s="3" t="s">
        <v>10</v>
      </c>
      <c r="H26" s="4">
        <f>Household_Energy3[[#This Row],[Electricity_Usage (kWh)]]+Household_Energy3[[#This Row],[Gas_Usage]]/Household_Energy3[[#This Row],[Family_Size]]</f>
        <v>420.4</v>
      </c>
      <c r="I26" s="4">
        <f>Household_Energy3[[#This Row],[Electricity_Usage (kWh)]]+Household_Energy3[[#This Row],[Gas_Usage]]/Household_Energy3[[#This Row],[Appliances_Count]]</f>
        <v>410</v>
      </c>
      <c r="J26" s="3">
        <f>Household_Energy3[[#This Row],[Electricity_Usage (kWh)]]+Household_Energy3[[#This Row],[Gas_Usage]]</f>
        <v>566</v>
      </c>
      <c r="K26" s="3" t="str">
        <f>IF(AND(B27&gt;=6, H27&gt;=AVERAGE($H$2:$H$100)), "Large Family - High Usage", "Normal")</f>
        <v>Normal</v>
      </c>
      <c r="L26" s="3" t="str">
        <f>IF(AND(F26&gt;=10, H26&gt;=AVERAGE($H$2:$H$100)), "High Appliance Usage", "Normal")</f>
        <v>Normal</v>
      </c>
      <c r="M26" s="3" t="str">
        <f>IF(AND(C26&gt;=80000, H26&gt;=AVERAGE($H$2:$H$100)), "High Income - High Usage", "Normal")</f>
        <v>Normal</v>
      </c>
      <c r="N26" s="3">
        <f>IF(K26="Normal",0,1) + IF(L26="Normal",0,1) + IF(M26="Normal",0,1)</f>
        <v>0</v>
      </c>
    </row>
    <row r="27" spans="1:14" x14ac:dyDescent="0.35">
      <c r="A27" s="3" t="s">
        <v>41</v>
      </c>
      <c r="B27" s="3">
        <v>1</v>
      </c>
      <c r="C27" s="3">
        <v>35708</v>
      </c>
      <c r="D27" s="3">
        <v>496</v>
      </c>
      <c r="E27" s="3">
        <v>151</v>
      </c>
      <c r="F27" s="3">
        <v>13</v>
      </c>
      <c r="G27" s="3" t="s">
        <v>27</v>
      </c>
      <c r="H27" s="4">
        <f>Household_Energy3[[#This Row],[Electricity_Usage (kWh)]]+Household_Energy3[[#This Row],[Gas_Usage]]/Household_Energy3[[#This Row],[Family_Size]]</f>
        <v>647</v>
      </c>
      <c r="I27" s="4">
        <f>Household_Energy3[[#This Row],[Electricity_Usage (kWh)]]+Household_Energy3[[#This Row],[Gas_Usage]]/Household_Energy3[[#This Row],[Appliances_Count]]</f>
        <v>507.61538461538464</v>
      </c>
      <c r="J27" s="3">
        <f>Household_Energy3[[#This Row],[Electricity_Usage (kWh)]]+Household_Energy3[[#This Row],[Gas_Usage]]</f>
        <v>647</v>
      </c>
      <c r="K27" s="3" t="str">
        <f>IF(AND(B28&gt;=6, H28&gt;=AVERAGE($H$2:$H$100)), "Large Family - High Usage", "Normal")</f>
        <v>Normal</v>
      </c>
      <c r="L27" s="3" t="str">
        <f>IF(AND(F27&gt;=10, H27&gt;=AVERAGE($H$2:$H$100)), "High Appliance Usage", "Normal")</f>
        <v>High Appliance Usage</v>
      </c>
      <c r="M27" s="3" t="str">
        <f>IF(AND(C27&gt;=80000, H27&gt;=AVERAGE($H$2:$H$100)), "High Income - High Usage", "Normal")</f>
        <v>Normal</v>
      </c>
      <c r="N27" s="3">
        <f>IF(K27="Normal",0,1) + IF(L27="Normal",0,1) + IF(M27="Normal",0,1)</f>
        <v>1</v>
      </c>
    </row>
    <row r="28" spans="1:14" x14ac:dyDescent="0.35">
      <c r="A28" s="3" t="s">
        <v>42</v>
      </c>
      <c r="B28" s="3">
        <v>4</v>
      </c>
      <c r="C28" s="3">
        <v>69811</v>
      </c>
      <c r="D28" s="3">
        <v>111</v>
      </c>
      <c r="E28" s="3">
        <v>52</v>
      </c>
      <c r="F28" s="3">
        <v>14</v>
      </c>
      <c r="G28" s="3" t="s">
        <v>25</v>
      </c>
      <c r="H28" s="4">
        <f>Household_Energy3[[#This Row],[Electricity_Usage (kWh)]]+Household_Energy3[[#This Row],[Gas_Usage]]/Household_Energy3[[#This Row],[Family_Size]]</f>
        <v>124</v>
      </c>
      <c r="I28" s="4">
        <f>Household_Energy3[[#This Row],[Electricity_Usage (kWh)]]+Household_Energy3[[#This Row],[Gas_Usage]]/Household_Energy3[[#This Row],[Appliances_Count]]</f>
        <v>114.71428571428571</v>
      </c>
      <c r="J28" s="3">
        <f>Household_Energy3[[#This Row],[Electricity_Usage (kWh)]]+Household_Energy3[[#This Row],[Gas_Usage]]</f>
        <v>163</v>
      </c>
      <c r="K28" s="3" t="str">
        <f>IF(AND(B29&gt;=6, H29&gt;=AVERAGE($H$2:$H$100)), "Large Family - High Usage", "Normal")</f>
        <v>Normal</v>
      </c>
      <c r="L28" s="3" t="str">
        <f>IF(AND(F28&gt;=10, H28&gt;=AVERAGE($H$2:$H$100)), "High Appliance Usage", "Normal")</f>
        <v>Normal</v>
      </c>
      <c r="M28" s="3" t="str">
        <f>IF(AND(C28&gt;=80000, H28&gt;=AVERAGE($H$2:$H$100)), "High Income - High Usage", "Normal")</f>
        <v>Normal</v>
      </c>
      <c r="N28" s="3">
        <f>IF(K28="Normal",0,1) + IF(L28="Normal",0,1) + IF(M28="Normal",0,1)</f>
        <v>0</v>
      </c>
    </row>
    <row r="29" spans="1:14" x14ac:dyDescent="0.35">
      <c r="A29" s="3" t="s">
        <v>43</v>
      </c>
      <c r="B29" s="3">
        <v>2</v>
      </c>
      <c r="C29" s="3">
        <v>22811</v>
      </c>
      <c r="D29" s="3">
        <v>194</v>
      </c>
      <c r="E29" s="3">
        <v>72</v>
      </c>
      <c r="F29" s="3">
        <v>9</v>
      </c>
      <c r="G29" s="3" t="s">
        <v>17</v>
      </c>
      <c r="H29" s="4">
        <f>Household_Energy3[[#This Row],[Electricity_Usage (kWh)]]+Household_Energy3[[#This Row],[Gas_Usage]]/Household_Energy3[[#This Row],[Family_Size]]</f>
        <v>230</v>
      </c>
      <c r="I29" s="4">
        <f>Household_Energy3[[#This Row],[Electricity_Usage (kWh)]]+Household_Energy3[[#This Row],[Gas_Usage]]/Household_Energy3[[#This Row],[Appliances_Count]]</f>
        <v>202</v>
      </c>
      <c r="J29" s="3">
        <f>Household_Energy3[[#This Row],[Electricity_Usage (kWh)]]+Household_Energy3[[#This Row],[Gas_Usage]]</f>
        <v>266</v>
      </c>
      <c r="K29" s="3" t="str">
        <f>IF(AND(B30&gt;=6, H30&gt;=AVERAGE($H$2:$H$100)), "Large Family - High Usage", "Normal")</f>
        <v>Large Family - High Usage</v>
      </c>
      <c r="L29" s="3" t="str">
        <f>IF(AND(F29&gt;=10, H29&gt;=AVERAGE($H$2:$H$100)), "High Appliance Usage", "Normal")</f>
        <v>Normal</v>
      </c>
      <c r="M29" s="3" t="str">
        <f>IF(AND(C29&gt;=80000, H29&gt;=AVERAGE($H$2:$H$100)), "High Income - High Usage", "Normal")</f>
        <v>Normal</v>
      </c>
      <c r="N29" s="3">
        <f>IF(K29="Normal",0,1) + IF(L29="Normal",0,1) + IF(M29="Normal",0,1)</f>
        <v>1</v>
      </c>
    </row>
    <row r="30" spans="1:14" x14ac:dyDescent="0.35">
      <c r="A30" s="3" t="s">
        <v>44</v>
      </c>
      <c r="B30" s="3">
        <v>6</v>
      </c>
      <c r="C30" s="3">
        <v>76250</v>
      </c>
      <c r="D30" s="3">
        <v>401</v>
      </c>
      <c r="E30" s="3">
        <v>102</v>
      </c>
      <c r="F30" s="3">
        <v>12</v>
      </c>
      <c r="G30" s="3" t="s">
        <v>45</v>
      </c>
      <c r="H30" s="4">
        <f>Household_Energy3[[#This Row],[Electricity_Usage (kWh)]]+Household_Energy3[[#This Row],[Gas_Usage]]/Household_Energy3[[#This Row],[Family_Size]]</f>
        <v>418</v>
      </c>
      <c r="I30" s="4">
        <f>Household_Energy3[[#This Row],[Electricity_Usage (kWh)]]+Household_Energy3[[#This Row],[Gas_Usage]]/Household_Energy3[[#This Row],[Appliances_Count]]</f>
        <v>409.5</v>
      </c>
      <c r="J30" s="3">
        <f>Household_Energy3[[#This Row],[Electricity_Usage (kWh)]]+Household_Energy3[[#This Row],[Gas_Usage]]</f>
        <v>503</v>
      </c>
      <c r="K30" s="3" t="str">
        <f>IF(AND(B31&gt;=6, H31&gt;=AVERAGE($H$2:$H$100)), "Large Family - High Usage", "Normal")</f>
        <v>Normal</v>
      </c>
      <c r="L30" s="3" t="str">
        <f>IF(AND(F30&gt;=10, H30&gt;=AVERAGE($H$2:$H$100)), "High Appliance Usage", "Normal")</f>
        <v>High Appliance Usage</v>
      </c>
      <c r="M30" s="3" t="str">
        <f>IF(AND(C30&gt;=80000, H30&gt;=AVERAGE($H$2:$H$100)), "High Income - High Usage", "Normal")</f>
        <v>Normal</v>
      </c>
      <c r="N30" s="3">
        <f>IF(K30="Normal",0,1) + IF(L30="Normal",0,1) + IF(M30="Normal",0,1)</f>
        <v>1</v>
      </c>
    </row>
    <row r="31" spans="1:14" x14ac:dyDescent="0.35">
      <c r="A31" s="3" t="s">
        <v>46</v>
      </c>
      <c r="B31" s="3">
        <v>5</v>
      </c>
      <c r="C31" s="3">
        <v>92082</v>
      </c>
      <c r="D31" s="3">
        <v>485</v>
      </c>
      <c r="E31" s="3">
        <v>132</v>
      </c>
      <c r="F31" s="3">
        <v>10</v>
      </c>
      <c r="G31" s="3" t="s">
        <v>27</v>
      </c>
      <c r="H31" s="4">
        <f>Household_Energy3[[#This Row],[Electricity_Usage (kWh)]]+Household_Energy3[[#This Row],[Gas_Usage]]/Household_Energy3[[#This Row],[Family_Size]]</f>
        <v>511.4</v>
      </c>
      <c r="I31" s="4">
        <f>Household_Energy3[[#This Row],[Electricity_Usage (kWh)]]+Household_Energy3[[#This Row],[Gas_Usage]]/Household_Energy3[[#This Row],[Appliances_Count]]</f>
        <v>498.2</v>
      </c>
      <c r="J31" s="3">
        <f>Household_Energy3[[#This Row],[Electricity_Usage (kWh)]]+Household_Energy3[[#This Row],[Gas_Usage]]</f>
        <v>617</v>
      </c>
      <c r="K31" s="3" t="str">
        <f>IF(AND(B32&gt;=6, H32&gt;=AVERAGE($H$2:$H$100)), "Large Family - High Usage", "Normal")</f>
        <v>Normal</v>
      </c>
      <c r="L31" s="3" t="str">
        <f>IF(AND(F31&gt;=10, H31&gt;=AVERAGE($H$2:$H$100)), "High Appliance Usage", "Normal")</f>
        <v>High Appliance Usage</v>
      </c>
      <c r="M31" s="3" t="str">
        <f>IF(AND(C31&gt;=80000, H31&gt;=AVERAGE($H$2:$H$100)), "High Income - High Usage", "Normal")</f>
        <v>High Income - High Usage</v>
      </c>
      <c r="N31" s="3">
        <f>IF(K31="Normal",0,1) + IF(L31="Normal",0,1) + IF(M31="Normal",0,1)</f>
        <v>2</v>
      </c>
    </row>
    <row r="32" spans="1:14" x14ac:dyDescent="0.35">
      <c r="A32" s="3" t="s">
        <v>47</v>
      </c>
      <c r="B32" s="3">
        <v>4</v>
      </c>
      <c r="C32" s="3">
        <v>54754</v>
      </c>
      <c r="D32" s="3">
        <v>352</v>
      </c>
      <c r="E32" s="3">
        <v>194</v>
      </c>
      <c r="F32" s="3">
        <v>6</v>
      </c>
      <c r="G32" s="3" t="s">
        <v>8</v>
      </c>
      <c r="H32" s="4">
        <f>Household_Energy3[[#This Row],[Electricity_Usage (kWh)]]+Household_Energy3[[#This Row],[Gas_Usage]]/Household_Energy3[[#This Row],[Family_Size]]</f>
        <v>400.5</v>
      </c>
      <c r="I32" s="4">
        <f>Household_Energy3[[#This Row],[Electricity_Usage (kWh)]]+Household_Energy3[[#This Row],[Gas_Usage]]/Household_Energy3[[#This Row],[Appliances_Count]]</f>
        <v>384.33333333333331</v>
      </c>
      <c r="J32" s="3">
        <f>Household_Energy3[[#This Row],[Electricity_Usage (kWh)]]+Household_Energy3[[#This Row],[Gas_Usage]]</f>
        <v>546</v>
      </c>
      <c r="K32" s="3" t="str">
        <f>IF(AND(B33&gt;=6, H33&gt;=AVERAGE($H$2:$H$100)), "Large Family - High Usage", "Normal")</f>
        <v>Normal</v>
      </c>
      <c r="L32" s="3" t="str">
        <f>IF(AND(F32&gt;=10, H32&gt;=AVERAGE($H$2:$H$100)), "High Appliance Usage", "Normal")</f>
        <v>Normal</v>
      </c>
      <c r="M32" s="3" t="str">
        <f>IF(AND(C32&gt;=80000, H32&gt;=AVERAGE($H$2:$H$100)), "High Income - High Usage", "Normal")</f>
        <v>Normal</v>
      </c>
      <c r="N32" s="3">
        <f>IF(K32="Normal",0,1) + IF(L32="Normal",0,1) + IF(M32="Normal",0,1)</f>
        <v>0</v>
      </c>
    </row>
    <row r="33" spans="1:14" x14ac:dyDescent="0.35">
      <c r="A33" s="3" t="s">
        <v>48</v>
      </c>
      <c r="B33" s="3">
        <v>1</v>
      </c>
      <c r="C33" s="3">
        <v>31411</v>
      </c>
      <c r="D33" s="3">
        <v>341</v>
      </c>
      <c r="E33" s="3">
        <v>134</v>
      </c>
      <c r="F33" s="3">
        <v>13</v>
      </c>
      <c r="G33" s="3" t="s">
        <v>25</v>
      </c>
      <c r="H33" s="4">
        <f>Household_Energy3[[#This Row],[Electricity_Usage (kWh)]]+Household_Energy3[[#This Row],[Gas_Usage]]/Household_Energy3[[#This Row],[Family_Size]]</f>
        <v>475</v>
      </c>
      <c r="I33" s="4">
        <f>Household_Energy3[[#This Row],[Electricity_Usage (kWh)]]+Household_Energy3[[#This Row],[Gas_Usage]]/Household_Energy3[[#This Row],[Appliances_Count]]</f>
        <v>351.30769230769232</v>
      </c>
      <c r="J33" s="3">
        <f>Household_Energy3[[#This Row],[Electricity_Usage (kWh)]]+Household_Energy3[[#This Row],[Gas_Usage]]</f>
        <v>475</v>
      </c>
      <c r="K33" s="3" t="str">
        <f>IF(AND(B34&gt;=6, H34&gt;=AVERAGE($H$2:$H$100)), "Large Family - High Usage", "Normal")</f>
        <v>Normal</v>
      </c>
      <c r="L33" s="3" t="str">
        <f>IF(AND(F33&gt;=10, H33&gt;=AVERAGE($H$2:$H$100)), "High Appliance Usage", "Normal")</f>
        <v>High Appliance Usage</v>
      </c>
      <c r="M33" s="3" t="str">
        <f>IF(AND(C33&gt;=80000, H33&gt;=AVERAGE($H$2:$H$100)), "High Income - High Usage", "Normal")</f>
        <v>Normal</v>
      </c>
      <c r="N33" s="3">
        <f>IF(K33="Normal",0,1) + IF(L33="Normal",0,1) + IF(M33="Normal",0,1)</f>
        <v>1</v>
      </c>
    </row>
    <row r="34" spans="1:14" x14ac:dyDescent="0.35">
      <c r="A34" s="3" t="s">
        <v>49</v>
      </c>
      <c r="B34" s="3">
        <v>1</v>
      </c>
      <c r="C34" s="3">
        <v>22911</v>
      </c>
      <c r="D34" s="3">
        <v>134</v>
      </c>
      <c r="E34" s="3">
        <v>127</v>
      </c>
      <c r="F34" s="3">
        <v>4</v>
      </c>
      <c r="G34" s="3" t="s">
        <v>27</v>
      </c>
      <c r="H34" s="4">
        <f>Household_Energy3[[#This Row],[Electricity_Usage (kWh)]]+Household_Energy3[[#This Row],[Gas_Usage]]/Household_Energy3[[#This Row],[Family_Size]]</f>
        <v>261</v>
      </c>
      <c r="I34" s="4">
        <f>Household_Energy3[[#This Row],[Electricity_Usage (kWh)]]+Household_Energy3[[#This Row],[Gas_Usage]]/Household_Energy3[[#This Row],[Appliances_Count]]</f>
        <v>165.75</v>
      </c>
      <c r="J34" s="3">
        <f>Household_Energy3[[#This Row],[Electricity_Usage (kWh)]]+Household_Energy3[[#This Row],[Gas_Usage]]</f>
        <v>261</v>
      </c>
      <c r="K34" s="3" t="str">
        <f>IF(AND(B35&gt;=6, H35&gt;=AVERAGE($H$2:$H$100)), "Large Family - High Usage", "Normal")</f>
        <v>Normal</v>
      </c>
      <c r="L34" s="3" t="str">
        <f>IF(AND(F34&gt;=10, H34&gt;=AVERAGE($H$2:$H$100)), "High Appliance Usage", "Normal")</f>
        <v>Normal</v>
      </c>
      <c r="M34" s="3" t="str">
        <f>IF(AND(C34&gt;=80000, H34&gt;=AVERAGE($H$2:$H$100)), "High Income - High Usage", "Normal")</f>
        <v>Normal</v>
      </c>
      <c r="N34" s="3">
        <f>IF(K34="Normal",0,1) + IF(L34="Normal",0,1) + IF(M34="Normal",0,1)</f>
        <v>0</v>
      </c>
    </row>
    <row r="35" spans="1:14" x14ac:dyDescent="0.35">
      <c r="A35" s="3" t="s">
        <v>50</v>
      </c>
      <c r="B35" s="3">
        <v>3</v>
      </c>
      <c r="C35" s="3">
        <v>87270</v>
      </c>
      <c r="D35" s="3">
        <v>314</v>
      </c>
      <c r="E35" s="3">
        <v>159</v>
      </c>
      <c r="F35" s="3">
        <v>6</v>
      </c>
      <c r="G35" s="3" t="s">
        <v>51</v>
      </c>
      <c r="H35" s="4">
        <f>Household_Energy3[[#This Row],[Electricity_Usage (kWh)]]+Household_Energy3[[#This Row],[Gas_Usage]]/Household_Energy3[[#This Row],[Family_Size]]</f>
        <v>367</v>
      </c>
      <c r="I35" s="4">
        <f>Household_Energy3[[#This Row],[Electricity_Usage (kWh)]]+Household_Energy3[[#This Row],[Gas_Usage]]/Household_Energy3[[#This Row],[Appliances_Count]]</f>
        <v>340.5</v>
      </c>
      <c r="J35" s="3">
        <f>Household_Energy3[[#This Row],[Electricity_Usage (kWh)]]+Household_Energy3[[#This Row],[Gas_Usage]]</f>
        <v>473</v>
      </c>
      <c r="K35" s="3" t="str">
        <f>IF(AND(B36&gt;=6, H36&gt;=AVERAGE($H$2:$H$100)), "Large Family - High Usage", "Normal")</f>
        <v>Normal</v>
      </c>
      <c r="L35" s="3" t="str">
        <f>IF(AND(F35&gt;=10, H35&gt;=AVERAGE($H$2:$H$100)), "High Appliance Usage", "Normal")</f>
        <v>Normal</v>
      </c>
      <c r="M35" s="3" t="str">
        <f>IF(AND(C35&gt;=80000, H35&gt;=AVERAGE($H$2:$H$100)), "High Income - High Usage", "Normal")</f>
        <v>High Income - High Usage</v>
      </c>
      <c r="N35" s="3">
        <f>IF(K35="Normal",0,1) + IF(L35="Normal",0,1) + IF(M35="Normal",0,1)</f>
        <v>1</v>
      </c>
    </row>
    <row r="36" spans="1:14" x14ac:dyDescent="0.35">
      <c r="A36" s="3" t="s">
        <v>52</v>
      </c>
      <c r="B36" s="3">
        <v>3</v>
      </c>
      <c r="C36" s="3">
        <v>28680</v>
      </c>
      <c r="D36" s="3">
        <v>436</v>
      </c>
      <c r="E36" s="3">
        <v>50</v>
      </c>
      <c r="F36" s="3">
        <v>6</v>
      </c>
      <c r="G36" s="3" t="s">
        <v>25</v>
      </c>
      <c r="H36" s="4">
        <f>Household_Energy3[[#This Row],[Electricity_Usage (kWh)]]+Household_Energy3[[#This Row],[Gas_Usage]]/Household_Energy3[[#This Row],[Family_Size]]</f>
        <v>452.66666666666669</v>
      </c>
      <c r="I36" s="4">
        <f>Household_Energy3[[#This Row],[Electricity_Usage (kWh)]]+Household_Energy3[[#This Row],[Gas_Usage]]/Household_Energy3[[#This Row],[Appliances_Count]]</f>
        <v>444.33333333333331</v>
      </c>
      <c r="J36" s="3">
        <f>Household_Energy3[[#This Row],[Electricity_Usage (kWh)]]+Household_Energy3[[#This Row],[Gas_Usage]]</f>
        <v>486</v>
      </c>
      <c r="K36" s="3" t="str">
        <f>IF(AND(B37&gt;=6, H37&gt;=AVERAGE($H$2:$H$100)), "Large Family - High Usage", "Normal")</f>
        <v>Normal</v>
      </c>
      <c r="L36" s="3" t="str">
        <f>IF(AND(F36&gt;=10, H36&gt;=AVERAGE($H$2:$H$100)), "High Appliance Usage", "Normal")</f>
        <v>Normal</v>
      </c>
      <c r="M36" s="3" t="str">
        <f>IF(AND(C36&gt;=80000, H36&gt;=AVERAGE($H$2:$H$100)), "High Income - High Usage", "Normal")</f>
        <v>Normal</v>
      </c>
      <c r="N36" s="3">
        <f>IF(K36="Normal",0,1) + IF(L36="Normal",0,1) + IF(M36="Normal",0,1)</f>
        <v>0</v>
      </c>
    </row>
    <row r="37" spans="1:14" x14ac:dyDescent="0.35">
      <c r="A37" s="3" t="s">
        <v>53</v>
      </c>
      <c r="B37" s="3">
        <v>7</v>
      </c>
      <c r="C37" s="3">
        <v>91295</v>
      </c>
      <c r="D37" s="3">
        <v>189</v>
      </c>
      <c r="E37" s="3">
        <v>100</v>
      </c>
      <c r="F37" s="3">
        <v>6</v>
      </c>
      <c r="G37" s="3" t="s">
        <v>13</v>
      </c>
      <c r="H37" s="4">
        <f>Household_Energy3[[#This Row],[Electricity_Usage (kWh)]]+Household_Energy3[[#This Row],[Gas_Usage]]/Household_Energy3[[#This Row],[Family_Size]]</f>
        <v>203.28571428571428</v>
      </c>
      <c r="I37" s="4">
        <f>Household_Energy3[[#This Row],[Electricity_Usage (kWh)]]+Household_Energy3[[#This Row],[Gas_Usage]]/Household_Energy3[[#This Row],[Appliances_Count]]</f>
        <v>205.66666666666666</v>
      </c>
      <c r="J37" s="3">
        <f>Household_Energy3[[#This Row],[Electricity_Usage (kWh)]]+Household_Energy3[[#This Row],[Gas_Usage]]</f>
        <v>289</v>
      </c>
      <c r="K37" s="3" t="str">
        <f>IF(AND(B38&gt;=6, H38&gt;=AVERAGE($H$2:$H$100)), "Large Family - High Usage", "Normal")</f>
        <v>Normal</v>
      </c>
      <c r="L37" s="3" t="str">
        <f>IF(AND(F37&gt;=10, H37&gt;=AVERAGE($H$2:$H$100)), "High Appliance Usage", "Normal")</f>
        <v>Normal</v>
      </c>
      <c r="M37" s="3" t="str">
        <f>IF(AND(C37&gt;=80000, H37&gt;=AVERAGE($H$2:$H$100)), "High Income - High Usage", "Normal")</f>
        <v>Normal</v>
      </c>
      <c r="N37" s="3">
        <f>IF(K37="Normal",0,1) + IF(L37="Normal",0,1) + IF(M37="Normal",0,1)</f>
        <v>0</v>
      </c>
    </row>
    <row r="38" spans="1:14" x14ac:dyDescent="0.35">
      <c r="A38" s="3" t="s">
        <v>54</v>
      </c>
      <c r="B38" s="3">
        <v>2</v>
      </c>
      <c r="C38" s="3">
        <v>31111</v>
      </c>
      <c r="D38" s="3">
        <v>363</v>
      </c>
      <c r="E38" s="3">
        <v>53</v>
      </c>
      <c r="F38" s="3">
        <v>4</v>
      </c>
      <c r="G38" s="3" t="s">
        <v>45</v>
      </c>
      <c r="H38" s="4">
        <f>Household_Energy3[[#This Row],[Electricity_Usage (kWh)]]+Household_Energy3[[#This Row],[Gas_Usage]]/Household_Energy3[[#This Row],[Family_Size]]</f>
        <v>389.5</v>
      </c>
      <c r="I38" s="4">
        <f>Household_Energy3[[#This Row],[Electricity_Usage (kWh)]]+Household_Energy3[[#This Row],[Gas_Usage]]/Household_Energy3[[#This Row],[Appliances_Count]]</f>
        <v>376.25</v>
      </c>
      <c r="J38" s="3">
        <f>Household_Energy3[[#This Row],[Electricity_Usage (kWh)]]+Household_Energy3[[#This Row],[Gas_Usage]]</f>
        <v>416</v>
      </c>
      <c r="K38" s="3" t="str">
        <f>IF(AND(B39&gt;=6, H39&gt;=AVERAGE($H$2:$H$100)), "Large Family - High Usage", "Normal")</f>
        <v>Normal</v>
      </c>
      <c r="L38" s="3" t="str">
        <f>IF(AND(F38&gt;=10, H38&gt;=AVERAGE($H$2:$H$100)), "High Appliance Usage", "Normal")</f>
        <v>Normal</v>
      </c>
      <c r="M38" s="3" t="str">
        <f>IF(AND(C38&gt;=80000, H38&gt;=AVERAGE($H$2:$H$100)), "High Income - High Usage", "Normal")</f>
        <v>Normal</v>
      </c>
      <c r="N38" s="3">
        <f>IF(K38="Normal",0,1) + IF(L38="Normal",0,1) + IF(M38="Normal",0,1)</f>
        <v>0</v>
      </c>
    </row>
    <row r="39" spans="1:14" x14ac:dyDescent="0.35">
      <c r="A39" s="3" t="s">
        <v>55</v>
      </c>
      <c r="B39" s="3">
        <v>4</v>
      </c>
      <c r="C39" s="3">
        <v>57504</v>
      </c>
      <c r="D39" s="3">
        <v>192</v>
      </c>
      <c r="E39" s="3">
        <v>162</v>
      </c>
      <c r="F39" s="3">
        <v>12</v>
      </c>
      <c r="G39" s="3" t="s">
        <v>56</v>
      </c>
      <c r="H39" s="4">
        <f>Household_Energy3[[#This Row],[Electricity_Usage (kWh)]]+Household_Energy3[[#This Row],[Gas_Usage]]/Household_Energy3[[#This Row],[Family_Size]]</f>
        <v>232.5</v>
      </c>
      <c r="I39" s="4">
        <f>Household_Energy3[[#This Row],[Electricity_Usage (kWh)]]+Household_Energy3[[#This Row],[Gas_Usage]]/Household_Energy3[[#This Row],[Appliances_Count]]</f>
        <v>205.5</v>
      </c>
      <c r="J39" s="3">
        <f>Household_Energy3[[#This Row],[Electricity_Usage (kWh)]]+Household_Energy3[[#This Row],[Gas_Usage]]</f>
        <v>354</v>
      </c>
      <c r="K39" s="3" t="str">
        <f>IF(AND(B40&gt;=6, H40&gt;=AVERAGE($H$2:$H$100)), "Large Family - High Usage", "Normal")</f>
        <v>Normal</v>
      </c>
      <c r="L39" s="3" t="str">
        <f>IF(AND(F39&gt;=10, H39&gt;=AVERAGE($H$2:$H$100)), "High Appliance Usage", "Normal")</f>
        <v>Normal</v>
      </c>
      <c r="M39" s="3" t="str">
        <f>IF(AND(C39&gt;=80000, H39&gt;=AVERAGE($H$2:$H$100)), "High Income - High Usage", "Normal")</f>
        <v>Normal</v>
      </c>
      <c r="N39" s="3">
        <f>IF(K39="Normal",0,1) + IF(L39="Normal",0,1) + IF(M39="Normal",0,1)</f>
        <v>0</v>
      </c>
    </row>
    <row r="40" spans="1:14" x14ac:dyDescent="0.35">
      <c r="A40" s="3" t="s">
        <v>57</v>
      </c>
      <c r="B40" s="3">
        <v>4</v>
      </c>
      <c r="C40" s="3">
        <v>21802</v>
      </c>
      <c r="D40" s="3">
        <v>189</v>
      </c>
      <c r="E40" s="3">
        <v>81</v>
      </c>
      <c r="F40" s="3">
        <v>11</v>
      </c>
      <c r="G40" s="3" t="s">
        <v>8</v>
      </c>
      <c r="H40" s="4">
        <f>Household_Energy3[[#This Row],[Electricity_Usage (kWh)]]+Household_Energy3[[#This Row],[Gas_Usage]]/Household_Energy3[[#This Row],[Family_Size]]</f>
        <v>209.25</v>
      </c>
      <c r="I40" s="4">
        <f>Household_Energy3[[#This Row],[Electricity_Usage (kWh)]]+Household_Energy3[[#This Row],[Gas_Usage]]/Household_Energy3[[#This Row],[Appliances_Count]]</f>
        <v>196.36363636363637</v>
      </c>
      <c r="J40" s="3">
        <f>Household_Energy3[[#This Row],[Electricity_Usage (kWh)]]+Household_Energy3[[#This Row],[Gas_Usage]]</f>
        <v>270</v>
      </c>
      <c r="K40" s="3" t="str">
        <f>IF(AND(B41&gt;=6, H41&gt;=AVERAGE($H$2:$H$100)), "Large Family - High Usage", "Normal")</f>
        <v>Normal</v>
      </c>
      <c r="L40" s="3" t="str">
        <f>IF(AND(F40&gt;=10, H40&gt;=AVERAGE($H$2:$H$100)), "High Appliance Usage", "Normal")</f>
        <v>Normal</v>
      </c>
      <c r="M40" s="3" t="str">
        <f>IF(AND(C40&gt;=80000, H40&gt;=AVERAGE($H$2:$H$100)), "High Income - High Usage", "Normal")</f>
        <v>Normal</v>
      </c>
      <c r="N40" s="3">
        <f>IF(K40="Normal",0,1) + IF(L40="Normal",0,1) + IF(M40="Normal",0,1)</f>
        <v>0</v>
      </c>
    </row>
    <row r="41" spans="1:14" x14ac:dyDescent="0.35">
      <c r="A41" s="3" t="s">
        <v>58</v>
      </c>
      <c r="B41" s="3">
        <v>7</v>
      </c>
      <c r="C41" s="3">
        <v>28155</v>
      </c>
      <c r="D41" s="3">
        <v>214</v>
      </c>
      <c r="E41" s="3">
        <v>83</v>
      </c>
      <c r="F41" s="3">
        <v>5</v>
      </c>
      <c r="G41" s="3" t="s">
        <v>8</v>
      </c>
      <c r="H41" s="4">
        <f>Household_Energy3[[#This Row],[Electricity_Usage (kWh)]]+Household_Energy3[[#This Row],[Gas_Usage]]/Household_Energy3[[#This Row],[Family_Size]]</f>
        <v>225.85714285714286</v>
      </c>
      <c r="I41" s="4">
        <f>Household_Energy3[[#This Row],[Electricity_Usage (kWh)]]+Household_Energy3[[#This Row],[Gas_Usage]]/Household_Energy3[[#This Row],[Appliances_Count]]</f>
        <v>230.6</v>
      </c>
      <c r="J41" s="3">
        <f>Household_Energy3[[#This Row],[Electricity_Usage (kWh)]]+Household_Energy3[[#This Row],[Gas_Usage]]</f>
        <v>297</v>
      </c>
      <c r="K41" s="3" t="str">
        <f>IF(AND(B42&gt;=6, H42&gt;=AVERAGE($H$2:$H$100)), "Large Family - High Usage", "Normal")</f>
        <v>Normal</v>
      </c>
      <c r="L41" s="3" t="str">
        <f>IF(AND(F41&gt;=10, H41&gt;=AVERAGE($H$2:$H$100)), "High Appliance Usage", "Normal")</f>
        <v>Normal</v>
      </c>
      <c r="M41" s="3" t="str">
        <f>IF(AND(C41&gt;=80000, H41&gt;=AVERAGE($H$2:$H$100)), "High Income - High Usage", "Normal")</f>
        <v>Normal</v>
      </c>
      <c r="N41" s="3">
        <f>IF(K41="Normal",0,1) + IF(L41="Normal",0,1) + IF(M41="Normal",0,1)</f>
        <v>0</v>
      </c>
    </row>
    <row r="42" spans="1:14" x14ac:dyDescent="0.35">
      <c r="A42" s="3" t="s">
        <v>59</v>
      </c>
      <c r="B42" s="3">
        <v>6</v>
      </c>
      <c r="C42" s="3">
        <v>93656</v>
      </c>
      <c r="D42" s="3">
        <v>204</v>
      </c>
      <c r="E42" s="3">
        <v>141</v>
      </c>
      <c r="F42" s="3">
        <v>10</v>
      </c>
      <c r="G42" s="3" t="s">
        <v>17</v>
      </c>
      <c r="H42" s="4">
        <f>Household_Energy3[[#This Row],[Electricity_Usage (kWh)]]+Household_Energy3[[#This Row],[Gas_Usage]]/Household_Energy3[[#This Row],[Family_Size]]</f>
        <v>227.5</v>
      </c>
      <c r="I42" s="4">
        <f>Household_Energy3[[#This Row],[Electricity_Usage (kWh)]]+Household_Energy3[[#This Row],[Gas_Usage]]/Household_Energy3[[#This Row],[Appliances_Count]]</f>
        <v>218.1</v>
      </c>
      <c r="J42" s="3">
        <f>Household_Energy3[[#This Row],[Electricity_Usage (kWh)]]+Household_Energy3[[#This Row],[Gas_Usage]]</f>
        <v>345</v>
      </c>
      <c r="K42" s="3" t="str">
        <f>IF(AND(B43&gt;=6, H43&gt;=AVERAGE($H$2:$H$100)), "Large Family - High Usage", "Normal")</f>
        <v>Large Family - High Usage</v>
      </c>
      <c r="L42" s="3" t="str">
        <f>IF(AND(F42&gt;=10, H42&gt;=AVERAGE($H$2:$H$100)), "High Appliance Usage", "Normal")</f>
        <v>Normal</v>
      </c>
      <c r="M42" s="3" t="str">
        <f>IF(AND(C42&gt;=80000, H42&gt;=AVERAGE($H$2:$H$100)), "High Income - High Usage", "Normal")</f>
        <v>Normal</v>
      </c>
      <c r="N42" s="3">
        <f>IF(K42="Normal",0,1) + IF(L42="Normal",0,1) + IF(M42="Normal",0,1)</f>
        <v>1</v>
      </c>
    </row>
    <row r="43" spans="1:14" x14ac:dyDescent="0.35">
      <c r="A43" s="3" t="s">
        <v>60</v>
      </c>
      <c r="B43" s="3">
        <v>6</v>
      </c>
      <c r="C43" s="3">
        <v>59384</v>
      </c>
      <c r="D43" s="3">
        <v>490</v>
      </c>
      <c r="E43" s="3">
        <v>144</v>
      </c>
      <c r="F43" s="3">
        <v>14</v>
      </c>
      <c r="G43" s="3" t="s">
        <v>15</v>
      </c>
      <c r="H43" s="4">
        <f>Household_Energy3[[#This Row],[Electricity_Usage (kWh)]]+Household_Energy3[[#This Row],[Gas_Usage]]/Household_Energy3[[#This Row],[Family_Size]]</f>
        <v>514</v>
      </c>
      <c r="I43" s="4">
        <f>Household_Energy3[[#This Row],[Electricity_Usage (kWh)]]+Household_Energy3[[#This Row],[Gas_Usage]]/Household_Energy3[[#This Row],[Appliances_Count]]</f>
        <v>500.28571428571428</v>
      </c>
      <c r="J43" s="3">
        <f>Household_Energy3[[#This Row],[Electricity_Usage (kWh)]]+Household_Energy3[[#This Row],[Gas_Usage]]</f>
        <v>634</v>
      </c>
      <c r="K43" s="3" t="str">
        <f>IF(AND(B44&gt;=6, H44&gt;=AVERAGE($H$2:$H$100)), "Large Family - High Usage", "Normal")</f>
        <v>Normal</v>
      </c>
      <c r="L43" s="3" t="str">
        <f>IF(AND(F43&gt;=10, H43&gt;=AVERAGE($H$2:$H$100)), "High Appliance Usage", "Normal")</f>
        <v>High Appliance Usage</v>
      </c>
      <c r="M43" s="3" t="str">
        <f>IF(AND(C43&gt;=80000, H43&gt;=AVERAGE($H$2:$H$100)), "High Income - High Usage", "Normal")</f>
        <v>Normal</v>
      </c>
      <c r="N43" s="3">
        <f>IF(K43="Normal",0,1) + IF(L43="Normal",0,1) + IF(M43="Normal",0,1)</f>
        <v>1</v>
      </c>
    </row>
    <row r="44" spans="1:14" x14ac:dyDescent="0.35">
      <c r="A44" s="3" t="s">
        <v>61</v>
      </c>
      <c r="B44" s="3">
        <v>7</v>
      </c>
      <c r="C44" s="3">
        <v>67254</v>
      </c>
      <c r="D44" s="3">
        <v>295</v>
      </c>
      <c r="E44" s="3">
        <v>121</v>
      </c>
      <c r="F44" s="3">
        <v>11</v>
      </c>
      <c r="G44" s="3" t="s">
        <v>25</v>
      </c>
      <c r="H44" s="4">
        <f>Household_Energy3[[#This Row],[Electricity_Usage (kWh)]]+Household_Energy3[[#This Row],[Gas_Usage]]/Household_Energy3[[#This Row],[Family_Size]]</f>
        <v>312.28571428571428</v>
      </c>
      <c r="I44" s="4">
        <f>Household_Energy3[[#This Row],[Electricity_Usage (kWh)]]+Household_Energy3[[#This Row],[Gas_Usage]]/Household_Energy3[[#This Row],[Appliances_Count]]</f>
        <v>306</v>
      </c>
      <c r="J44" s="3">
        <f>Household_Energy3[[#This Row],[Electricity_Usage (kWh)]]+Household_Energy3[[#This Row],[Gas_Usage]]</f>
        <v>416</v>
      </c>
      <c r="K44" s="3" t="str">
        <f>IF(AND(B45&gt;=6, H45&gt;=AVERAGE($H$2:$H$100)), "Large Family - High Usage", "Normal")</f>
        <v>Large Family - High Usage</v>
      </c>
      <c r="L44" s="3" t="str">
        <f>IF(AND(F44&gt;=10, H44&gt;=AVERAGE($H$2:$H$100)), "High Appliance Usage", "Normal")</f>
        <v>Normal</v>
      </c>
      <c r="M44" s="3" t="str">
        <f>IF(AND(C44&gt;=80000, H44&gt;=AVERAGE($H$2:$H$100)), "High Income - High Usage", "Normal")</f>
        <v>Normal</v>
      </c>
      <c r="N44" s="3">
        <f>IF(K44="Normal",0,1) + IF(L44="Normal",0,1) + IF(M44="Normal",0,1)</f>
        <v>1</v>
      </c>
    </row>
    <row r="45" spans="1:14" x14ac:dyDescent="0.35">
      <c r="A45" s="3" t="s">
        <v>62</v>
      </c>
      <c r="B45" s="3">
        <v>6</v>
      </c>
      <c r="C45" s="3">
        <v>41918</v>
      </c>
      <c r="D45" s="3">
        <v>413</v>
      </c>
      <c r="E45" s="3">
        <v>88</v>
      </c>
      <c r="F45" s="3">
        <v>10</v>
      </c>
      <c r="G45" s="3" t="s">
        <v>10</v>
      </c>
      <c r="H45" s="4">
        <f>Household_Energy3[[#This Row],[Electricity_Usage (kWh)]]+Household_Energy3[[#This Row],[Gas_Usage]]/Household_Energy3[[#This Row],[Family_Size]]</f>
        <v>427.66666666666669</v>
      </c>
      <c r="I45" s="4">
        <f>Household_Energy3[[#This Row],[Electricity_Usage (kWh)]]+Household_Energy3[[#This Row],[Gas_Usage]]/Household_Energy3[[#This Row],[Appliances_Count]]</f>
        <v>421.8</v>
      </c>
      <c r="J45" s="3">
        <f>Household_Energy3[[#This Row],[Electricity_Usage (kWh)]]+Household_Energy3[[#This Row],[Gas_Usage]]</f>
        <v>501</v>
      </c>
      <c r="K45" s="3" t="str">
        <f>IF(AND(B46&gt;=6, H46&gt;=AVERAGE($H$2:$H$100)), "Large Family - High Usage", "Normal")</f>
        <v>Normal</v>
      </c>
      <c r="L45" s="3" t="str">
        <f>IF(AND(F45&gt;=10, H45&gt;=AVERAGE($H$2:$H$100)), "High Appliance Usage", "Normal")</f>
        <v>High Appliance Usage</v>
      </c>
      <c r="M45" s="3" t="str">
        <f>IF(AND(C45&gt;=80000, H45&gt;=AVERAGE($H$2:$H$100)), "High Income - High Usage", "Normal")</f>
        <v>Normal</v>
      </c>
      <c r="N45" s="3">
        <f>IF(K45="Normal",0,1) + IF(L45="Normal",0,1) + IF(M45="Normal",0,1)</f>
        <v>1</v>
      </c>
    </row>
    <row r="46" spans="1:14" x14ac:dyDescent="0.35">
      <c r="A46" s="3" t="s">
        <v>63</v>
      </c>
      <c r="B46" s="3">
        <v>3</v>
      </c>
      <c r="C46" s="3">
        <v>80713</v>
      </c>
      <c r="D46" s="3">
        <v>213</v>
      </c>
      <c r="E46" s="3">
        <v>167</v>
      </c>
      <c r="F46" s="3">
        <v>3</v>
      </c>
      <c r="G46" s="3" t="s">
        <v>8</v>
      </c>
      <c r="H46" s="4">
        <f>Household_Energy3[[#This Row],[Electricity_Usage (kWh)]]+Household_Energy3[[#This Row],[Gas_Usage]]/Household_Energy3[[#This Row],[Family_Size]]</f>
        <v>268.66666666666669</v>
      </c>
      <c r="I46" s="4">
        <f>Household_Energy3[[#This Row],[Electricity_Usage (kWh)]]+Household_Energy3[[#This Row],[Gas_Usage]]/Household_Energy3[[#This Row],[Appliances_Count]]</f>
        <v>268.66666666666669</v>
      </c>
      <c r="J46" s="3">
        <f>Household_Energy3[[#This Row],[Electricity_Usage (kWh)]]+Household_Energy3[[#This Row],[Gas_Usage]]</f>
        <v>380</v>
      </c>
      <c r="K46" s="3" t="str">
        <f>IF(AND(B47&gt;=6, H47&gt;=AVERAGE($H$2:$H$100)), "Large Family - High Usage", "Normal")</f>
        <v>Normal</v>
      </c>
      <c r="L46" s="3" t="str">
        <f>IF(AND(F46&gt;=10, H46&gt;=AVERAGE($H$2:$H$100)), "High Appliance Usage", "Normal")</f>
        <v>Normal</v>
      </c>
      <c r="M46" s="3" t="str">
        <f>IF(AND(C46&gt;=80000, H46&gt;=AVERAGE($H$2:$H$100)), "High Income - High Usage", "Normal")</f>
        <v>Normal</v>
      </c>
      <c r="N46" s="3">
        <f>IF(K46="Normal",0,1) + IF(L46="Normal",0,1) + IF(M46="Normal",0,1)</f>
        <v>0</v>
      </c>
    </row>
    <row r="47" spans="1:14" x14ac:dyDescent="0.35">
      <c r="A47" s="3" t="s">
        <v>64</v>
      </c>
      <c r="B47" s="3">
        <v>4</v>
      </c>
      <c r="C47" s="3">
        <v>50306</v>
      </c>
      <c r="D47" s="3">
        <v>174</v>
      </c>
      <c r="E47" s="3">
        <v>52</v>
      </c>
      <c r="F47" s="3">
        <v>9</v>
      </c>
      <c r="G47" s="3" t="s">
        <v>25</v>
      </c>
      <c r="H47" s="4">
        <f>Household_Energy3[[#This Row],[Electricity_Usage (kWh)]]+Household_Energy3[[#This Row],[Gas_Usage]]/Household_Energy3[[#This Row],[Family_Size]]</f>
        <v>187</v>
      </c>
      <c r="I47" s="4">
        <f>Household_Energy3[[#This Row],[Electricity_Usage (kWh)]]+Household_Energy3[[#This Row],[Gas_Usage]]/Household_Energy3[[#This Row],[Appliances_Count]]</f>
        <v>179.77777777777777</v>
      </c>
      <c r="J47" s="3">
        <f>Household_Energy3[[#This Row],[Electricity_Usage (kWh)]]+Household_Energy3[[#This Row],[Gas_Usage]]</f>
        <v>226</v>
      </c>
      <c r="K47" s="3" t="str">
        <f>IF(AND(B48&gt;=6, H48&gt;=AVERAGE($H$2:$H$100)), "Large Family - High Usage", "Normal")</f>
        <v>Large Family - High Usage</v>
      </c>
      <c r="L47" s="3" t="str">
        <f>IF(AND(F47&gt;=10, H47&gt;=AVERAGE($H$2:$H$100)), "High Appliance Usage", "Normal")</f>
        <v>Normal</v>
      </c>
      <c r="M47" s="3" t="str">
        <f>IF(AND(C47&gt;=80000, H47&gt;=AVERAGE($H$2:$H$100)), "High Income - High Usage", "Normal")</f>
        <v>Normal</v>
      </c>
      <c r="N47" s="3">
        <f>IF(K47="Normal",0,1) + IF(L47="Normal",0,1) + IF(M47="Normal",0,1)</f>
        <v>1</v>
      </c>
    </row>
    <row r="48" spans="1:14" x14ac:dyDescent="0.35">
      <c r="A48" s="3" t="s">
        <v>65</v>
      </c>
      <c r="B48" s="3">
        <v>7</v>
      </c>
      <c r="C48" s="3">
        <v>36646</v>
      </c>
      <c r="D48" s="3">
        <v>475</v>
      </c>
      <c r="E48" s="3">
        <v>172</v>
      </c>
      <c r="F48" s="3">
        <v>9</v>
      </c>
      <c r="G48" s="3" t="s">
        <v>25</v>
      </c>
      <c r="H48" s="4">
        <f>Household_Energy3[[#This Row],[Electricity_Usage (kWh)]]+Household_Energy3[[#This Row],[Gas_Usage]]/Household_Energy3[[#This Row],[Family_Size]]</f>
        <v>499.57142857142856</v>
      </c>
      <c r="I48" s="4">
        <f>Household_Energy3[[#This Row],[Electricity_Usage (kWh)]]+Household_Energy3[[#This Row],[Gas_Usage]]/Household_Energy3[[#This Row],[Appliances_Count]]</f>
        <v>494.11111111111109</v>
      </c>
      <c r="J48" s="3">
        <f>Household_Energy3[[#This Row],[Electricity_Usage (kWh)]]+Household_Energy3[[#This Row],[Gas_Usage]]</f>
        <v>647</v>
      </c>
      <c r="K48" s="3" t="str">
        <f>IF(AND(B49&gt;=6, H49&gt;=AVERAGE($H$2:$H$100)), "Large Family - High Usage", "Normal")</f>
        <v>Normal</v>
      </c>
      <c r="L48" s="3" t="str">
        <f>IF(AND(F48&gt;=10, H48&gt;=AVERAGE($H$2:$H$100)), "High Appliance Usage", "Normal")</f>
        <v>Normal</v>
      </c>
      <c r="M48" s="3" t="str">
        <f>IF(AND(C48&gt;=80000, H48&gt;=AVERAGE($H$2:$H$100)), "High Income - High Usage", "Normal")</f>
        <v>Normal</v>
      </c>
      <c r="N48" s="3">
        <f>IF(K48="Normal",0,1) + IF(L48="Normal",0,1) + IF(M48="Normal",0,1)</f>
        <v>0</v>
      </c>
    </row>
    <row r="49" spans="1:14" x14ac:dyDescent="0.35">
      <c r="A49" s="3" t="s">
        <v>66</v>
      </c>
      <c r="B49" s="3">
        <v>4</v>
      </c>
      <c r="C49" s="3">
        <v>66843</v>
      </c>
      <c r="D49" s="3">
        <v>316</v>
      </c>
      <c r="E49" s="3">
        <v>99</v>
      </c>
      <c r="F49" s="3">
        <v>8</v>
      </c>
      <c r="G49" s="3" t="s">
        <v>51</v>
      </c>
      <c r="H49" s="4">
        <f>Household_Energy3[[#This Row],[Electricity_Usage (kWh)]]+Household_Energy3[[#This Row],[Gas_Usage]]/Household_Energy3[[#This Row],[Family_Size]]</f>
        <v>340.75</v>
      </c>
      <c r="I49" s="4">
        <f>Household_Energy3[[#This Row],[Electricity_Usage (kWh)]]+Household_Energy3[[#This Row],[Gas_Usage]]/Household_Energy3[[#This Row],[Appliances_Count]]</f>
        <v>328.375</v>
      </c>
      <c r="J49" s="3">
        <f>Household_Energy3[[#This Row],[Electricity_Usage (kWh)]]+Household_Energy3[[#This Row],[Gas_Usage]]</f>
        <v>415</v>
      </c>
      <c r="K49" s="3" t="str">
        <f>IF(AND(B50&gt;=6, H50&gt;=AVERAGE($H$2:$H$100)), "Large Family - High Usage", "Normal")</f>
        <v>Normal</v>
      </c>
      <c r="L49" s="3" t="str">
        <f>IF(AND(F49&gt;=10, H49&gt;=AVERAGE($H$2:$H$100)), "High Appliance Usage", "Normal")</f>
        <v>Normal</v>
      </c>
      <c r="M49" s="3" t="str">
        <f>IF(AND(C49&gt;=80000, H49&gt;=AVERAGE($H$2:$H$100)), "High Income - High Usage", "Normal")</f>
        <v>Normal</v>
      </c>
      <c r="N49" s="3">
        <f>IF(K49="Normal",0,1) + IF(L49="Normal",0,1) + IF(M49="Normal",0,1)</f>
        <v>0</v>
      </c>
    </row>
    <row r="50" spans="1:14" x14ac:dyDescent="0.35">
      <c r="A50" s="3" t="s">
        <v>67</v>
      </c>
      <c r="B50" s="3">
        <v>1</v>
      </c>
      <c r="C50" s="3">
        <v>36371</v>
      </c>
      <c r="D50" s="3">
        <v>376</v>
      </c>
      <c r="E50" s="3">
        <v>61</v>
      </c>
      <c r="F50" s="3">
        <v>9</v>
      </c>
      <c r="G50" s="3" t="s">
        <v>22</v>
      </c>
      <c r="H50" s="4">
        <f>Household_Energy3[[#This Row],[Electricity_Usage (kWh)]]+Household_Energy3[[#This Row],[Gas_Usage]]/Household_Energy3[[#This Row],[Family_Size]]</f>
        <v>437</v>
      </c>
      <c r="I50" s="4">
        <f>Household_Energy3[[#This Row],[Electricity_Usage (kWh)]]+Household_Energy3[[#This Row],[Gas_Usage]]/Household_Energy3[[#This Row],[Appliances_Count]]</f>
        <v>382.77777777777777</v>
      </c>
      <c r="J50" s="3">
        <f>Household_Energy3[[#This Row],[Electricity_Usage (kWh)]]+Household_Energy3[[#This Row],[Gas_Usage]]</f>
        <v>437</v>
      </c>
      <c r="K50" s="3" t="str">
        <f>IF(AND(B51&gt;=6, H51&gt;=AVERAGE($H$2:$H$100)), "Large Family - High Usage", "Normal")</f>
        <v>Normal</v>
      </c>
      <c r="L50" s="3" t="str">
        <f>IF(AND(F50&gt;=10, H50&gt;=AVERAGE($H$2:$H$100)), "High Appliance Usage", "Normal")</f>
        <v>Normal</v>
      </c>
      <c r="M50" s="3" t="str">
        <f>IF(AND(C50&gt;=80000, H50&gt;=AVERAGE($H$2:$H$100)), "High Income - High Usage", "Normal")</f>
        <v>Normal</v>
      </c>
      <c r="N50" s="3">
        <f>IF(K50="Normal",0,1) + IF(L50="Normal",0,1) + IF(M50="Normal",0,1)</f>
        <v>0</v>
      </c>
    </row>
    <row r="51" spans="1:14" x14ac:dyDescent="0.35">
      <c r="A51" s="3" t="s">
        <v>68</v>
      </c>
      <c r="B51" s="3">
        <v>3</v>
      </c>
      <c r="C51" s="3">
        <v>97371</v>
      </c>
      <c r="D51" s="3">
        <v>348</v>
      </c>
      <c r="E51" s="3">
        <v>103</v>
      </c>
      <c r="F51" s="3">
        <v>4</v>
      </c>
      <c r="G51" s="3" t="s">
        <v>22</v>
      </c>
      <c r="H51" s="4">
        <f>Household_Energy3[[#This Row],[Electricity_Usage (kWh)]]+Household_Energy3[[#This Row],[Gas_Usage]]/Household_Energy3[[#This Row],[Family_Size]]</f>
        <v>382.33333333333331</v>
      </c>
      <c r="I51" s="4">
        <f>Household_Energy3[[#This Row],[Electricity_Usage (kWh)]]+Household_Energy3[[#This Row],[Gas_Usage]]/Household_Energy3[[#This Row],[Appliances_Count]]</f>
        <v>373.75</v>
      </c>
      <c r="J51" s="3">
        <f>Household_Energy3[[#This Row],[Electricity_Usage (kWh)]]+Household_Energy3[[#This Row],[Gas_Usage]]</f>
        <v>451</v>
      </c>
      <c r="K51" s="3" t="str">
        <f>IF(AND(B52&gt;=6, H52&gt;=AVERAGE($H$2:$H$100)), "Large Family - High Usage", "Normal")</f>
        <v>Normal</v>
      </c>
      <c r="L51" s="3" t="str">
        <f>IF(AND(F51&gt;=10, H51&gt;=AVERAGE($H$2:$H$100)), "High Appliance Usage", "Normal")</f>
        <v>Normal</v>
      </c>
      <c r="M51" s="3" t="str">
        <f>IF(AND(C51&gt;=80000, H51&gt;=AVERAGE($H$2:$H$100)), "High Income - High Usage", "Normal")</f>
        <v>High Income - High Usage</v>
      </c>
      <c r="N51" s="3">
        <f>IF(K51="Normal",0,1) + IF(L51="Normal",0,1) + IF(M51="Normal",0,1)</f>
        <v>1</v>
      </c>
    </row>
    <row r="52" spans="1:14" x14ac:dyDescent="0.35">
      <c r="A52" s="3" t="s">
        <v>69</v>
      </c>
      <c r="B52" s="3">
        <v>5</v>
      </c>
      <c r="C52" s="3">
        <v>22049</v>
      </c>
      <c r="D52" s="3">
        <v>263</v>
      </c>
      <c r="E52" s="3">
        <v>182</v>
      </c>
      <c r="F52" s="3">
        <v>14</v>
      </c>
      <c r="G52" s="3" t="s">
        <v>56</v>
      </c>
      <c r="H52" s="4">
        <f>Household_Energy3[[#This Row],[Electricity_Usage (kWh)]]+Household_Energy3[[#This Row],[Gas_Usage]]/Household_Energy3[[#This Row],[Family_Size]]</f>
        <v>299.39999999999998</v>
      </c>
      <c r="I52" s="4">
        <f>Household_Energy3[[#This Row],[Electricity_Usage (kWh)]]+Household_Energy3[[#This Row],[Gas_Usage]]/Household_Energy3[[#This Row],[Appliances_Count]]</f>
        <v>276</v>
      </c>
      <c r="J52" s="3">
        <f>Household_Energy3[[#This Row],[Electricity_Usage (kWh)]]+Household_Energy3[[#This Row],[Gas_Usage]]</f>
        <v>445</v>
      </c>
      <c r="K52" s="3" t="str">
        <f>IF(AND(B53&gt;=6, H53&gt;=AVERAGE($H$2:$H$100)), "Large Family - High Usage", "Normal")</f>
        <v>Normal</v>
      </c>
      <c r="L52" s="3" t="str">
        <f>IF(AND(F52&gt;=10, H52&gt;=AVERAGE($H$2:$H$100)), "High Appliance Usage", "Normal")</f>
        <v>Normal</v>
      </c>
      <c r="M52" s="3" t="str">
        <f>IF(AND(C52&gt;=80000, H52&gt;=AVERAGE($H$2:$H$100)), "High Income - High Usage", "Normal")</f>
        <v>Normal</v>
      </c>
      <c r="N52" s="3">
        <f>IF(K52="Normal",0,1) + IF(L52="Normal",0,1) + IF(M52="Normal",0,1)</f>
        <v>0</v>
      </c>
    </row>
    <row r="53" spans="1:14" x14ac:dyDescent="0.35">
      <c r="A53" s="3" t="s">
        <v>70</v>
      </c>
      <c r="B53" s="3">
        <v>3</v>
      </c>
      <c r="C53" s="3">
        <v>51616</v>
      </c>
      <c r="D53" s="3">
        <v>493</v>
      </c>
      <c r="E53" s="3">
        <v>106</v>
      </c>
      <c r="F53" s="3">
        <v>7</v>
      </c>
      <c r="G53" s="3" t="s">
        <v>13</v>
      </c>
      <c r="H53" s="4">
        <f>Household_Energy3[[#This Row],[Electricity_Usage (kWh)]]+Household_Energy3[[#This Row],[Gas_Usage]]/Household_Energy3[[#This Row],[Family_Size]]</f>
        <v>528.33333333333337</v>
      </c>
      <c r="I53" s="4">
        <f>Household_Energy3[[#This Row],[Electricity_Usage (kWh)]]+Household_Energy3[[#This Row],[Gas_Usage]]/Household_Energy3[[#This Row],[Appliances_Count]]</f>
        <v>508.14285714285717</v>
      </c>
      <c r="J53" s="3">
        <f>Household_Energy3[[#This Row],[Electricity_Usage (kWh)]]+Household_Energy3[[#This Row],[Gas_Usage]]</f>
        <v>599</v>
      </c>
      <c r="K53" s="3" t="str">
        <f>IF(AND(B54&gt;=6, H54&gt;=AVERAGE($H$2:$H$100)), "Large Family - High Usage", "Normal")</f>
        <v>Large Family - High Usage</v>
      </c>
      <c r="L53" s="3" t="str">
        <f>IF(AND(F53&gt;=10, H53&gt;=AVERAGE($H$2:$H$100)), "High Appliance Usage", "Normal")</f>
        <v>Normal</v>
      </c>
      <c r="M53" s="3" t="str">
        <f>IF(AND(C53&gt;=80000, H53&gt;=AVERAGE($H$2:$H$100)), "High Income - High Usage", "Normal")</f>
        <v>Normal</v>
      </c>
      <c r="N53" s="3">
        <f>IF(K53="Normal",0,1) + IF(L53="Normal",0,1) + IF(M53="Normal",0,1)</f>
        <v>1</v>
      </c>
    </row>
    <row r="54" spans="1:14" x14ac:dyDescent="0.35">
      <c r="A54" s="3" t="s">
        <v>71</v>
      </c>
      <c r="B54" s="3">
        <v>7</v>
      </c>
      <c r="C54" s="3">
        <v>40932</v>
      </c>
      <c r="D54" s="3">
        <v>456</v>
      </c>
      <c r="E54" s="3">
        <v>194</v>
      </c>
      <c r="F54" s="3">
        <v>2</v>
      </c>
      <c r="G54" s="3" t="s">
        <v>56</v>
      </c>
      <c r="H54" s="4">
        <f>Household_Energy3[[#This Row],[Electricity_Usage (kWh)]]+Household_Energy3[[#This Row],[Gas_Usage]]/Household_Energy3[[#This Row],[Family_Size]]</f>
        <v>483.71428571428572</v>
      </c>
      <c r="I54" s="4">
        <f>Household_Energy3[[#This Row],[Electricity_Usage (kWh)]]+Household_Energy3[[#This Row],[Gas_Usage]]/Household_Energy3[[#This Row],[Appliances_Count]]</f>
        <v>553</v>
      </c>
      <c r="J54" s="3">
        <f>Household_Energy3[[#This Row],[Electricity_Usage (kWh)]]+Household_Energy3[[#This Row],[Gas_Usage]]</f>
        <v>650</v>
      </c>
      <c r="K54" s="3" t="str">
        <f>IF(AND(B55&gt;=6, H55&gt;=AVERAGE($H$2:$H$100)), "Large Family - High Usage", "Normal")</f>
        <v>Normal</v>
      </c>
      <c r="L54" s="3" t="str">
        <f>IF(AND(F54&gt;=10, H54&gt;=AVERAGE($H$2:$H$100)), "High Appliance Usage", "Normal")</f>
        <v>Normal</v>
      </c>
      <c r="M54" s="3" t="str">
        <f>IF(AND(C54&gt;=80000, H54&gt;=AVERAGE($H$2:$H$100)), "High Income - High Usage", "Normal")</f>
        <v>Normal</v>
      </c>
      <c r="N54" s="3">
        <f>IF(K54="Normal",0,1) + IF(L54="Normal",0,1) + IF(M54="Normal",0,1)</f>
        <v>0</v>
      </c>
    </row>
    <row r="55" spans="1:14" x14ac:dyDescent="0.35">
      <c r="A55" s="3" t="s">
        <v>72</v>
      </c>
      <c r="B55" s="3">
        <v>5</v>
      </c>
      <c r="C55" s="3">
        <v>49855</v>
      </c>
      <c r="D55" s="3">
        <v>291</v>
      </c>
      <c r="E55" s="3">
        <v>161</v>
      </c>
      <c r="F55" s="3">
        <v>8</v>
      </c>
      <c r="G55" s="3" t="s">
        <v>27</v>
      </c>
      <c r="H55" s="4">
        <f>Household_Energy3[[#This Row],[Electricity_Usage (kWh)]]+Household_Energy3[[#This Row],[Gas_Usage]]/Household_Energy3[[#This Row],[Family_Size]]</f>
        <v>323.2</v>
      </c>
      <c r="I55" s="4">
        <f>Household_Energy3[[#This Row],[Electricity_Usage (kWh)]]+Household_Energy3[[#This Row],[Gas_Usage]]/Household_Energy3[[#This Row],[Appliances_Count]]</f>
        <v>311.125</v>
      </c>
      <c r="J55" s="3">
        <f>Household_Energy3[[#This Row],[Electricity_Usage (kWh)]]+Household_Energy3[[#This Row],[Gas_Usage]]</f>
        <v>452</v>
      </c>
      <c r="K55" s="3" t="str">
        <f>IF(AND(B56&gt;=6, H56&gt;=AVERAGE($H$2:$H$100)), "Large Family - High Usage", "Normal")</f>
        <v>Normal</v>
      </c>
      <c r="L55" s="3" t="str">
        <f>IF(AND(F55&gt;=10, H55&gt;=AVERAGE($H$2:$H$100)), "High Appliance Usage", "Normal")</f>
        <v>Normal</v>
      </c>
      <c r="M55" s="3" t="str">
        <f>IF(AND(C55&gt;=80000, H55&gt;=AVERAGE($H$2:$H$100)), "High Income - High Usage", "Normal")</f>
        <v>Normal</v>
      </c>
      <c r="N55" s="3">
        <f>IF(K55="Normal",0,1) + IF(L55="Normal",0,1) + IF(M55="Normal",0,1)</f>
        <v>0</v>
      </c>
    </row>
    <row r="56" spans="1:14" x14ac:dyDescent="0.35">
      <c r="A56" s="3" t="s">
        <v>73</v>
      </c>
      <c r="B56" s="3">
        <v>1</v>
      </c>
      <c r="C56" s="3">
        <v>81434</v>
      </c>
      <c r="D56" s="3">
        <v>326</v>
      </c>
      <c r="E56" s="3">
        <v>96</v>
      </c>
      <c r="F56" s="3">
        <v>2</v>
      </c>
      <c r="G56" s="3" t="s">
        <v>10</v>
      </c>
      <c r="H56" s="4">
        <f>Household_Energy3[[#This Row],[Electricity_Usage (kWh)]]+Household_Energy3[[#This Row],[Gas_Usage]]/Household_Energy3[[#This Row],[Family_Size]]</f>
        <v>422</v>
      </c>
      <c r="I56" s="4">
        <f>Household_Energy3[[#This Row],[Electricity_Usage (kWh)]]+Household_Energy3[[#This Row],[Gas_Usage]]/Household_Energy3[[#This Row],[Appliances_Count]]</f>
        <v>374</v>
      </c>
      <c r="J56" s="3">
        <f>Household_Energy3[[#This Row],[Electricity_Usage (kWh)]]+Household_Energy3[[#This Row],[Gas_Usage]]</f>
        <v>422</v>
      </c>
      <c r="K56" s="3" t="str">
        <f>IF(AND(B57&gt;=6, H57&gt;=AVERAGE($H$2:$H$100)), "Large Family - High Usage", "Normal")</f>
        <v>Normal</v>
      </c>
      <c r="L56" s="3" t="str">
        <f>IF(AND(F56&gt;=10, H56&gt;=AVERAGE($H$2:$H$100)), "High Appliance Usage", "Normal")</f>
        <v>Normal</v>
      </c>
      <c r="M56" s="3" t="str">
        <f>IF(AND(C56&gt;=80000, H56&gt;=AVERAGE($H$2:$H$100)), "High Income - High Usage", "Normal")</f>
        <v>High Income - High Usage</v>
      </c>
      <c r="N56" s="3">
        <f>IF(K56="Normal",0,1) + IF(L56="Normal",0,1) + IF(M56="Normal",0,1)</f>
        <v>1</v>
      </c>
    </row>
    <row r="57" spans="1:14" x14ac:dyDescent="0.35">
      <c r="A57" s="3" t="s">
        <v>74</v>
      </c>
      <c r="B57" s="3">
        <v>7</v>
      </c>
      <c r="C57" s="3">
        <v>92694</v>
      </c>
      <c r="D57" s="3">
        <v>276</v>
      </c>
      <c r="E57" s="3">
        <v>200</v>
      </c>
      <c r="F57" s="3">
        <v>10</v>
      </c>
      <c r="G57" s="3" t="s">
        <v>27</v>
      </c>
      <c r="H57" s="4">
        <f>Household_Energy3[[#This Row],[Electricity_Usage (kWh)]]+Household_Energy3[[#This Row],[Gas_Usage]]/Household_Energy3[[#This Row],[Family_Size]]</f>
        <v>304.57142857142856</v>
      </c>
      <c r="I57" s="4">
        <f>Household_Energy3[[#This Row],[Electricity_Usage (kWh)]]+Household_Energy3[[#This Row],[Gas_Usage]]/Household_Energy3[[#This Row],[Appliances_Count]]</f>
        <v>296</v>
      </c>
      <c r="J57" s="3">
        <f>Household_Energy3[[#This Row],[Electricity_Usage (kWh)]]+Household_Energy3[[#This Row],[Gas_Usage]]</f>
        <v>476</v>
      </c>
      <c r="K57" s="3" t="str">
        <f>IF(AND(B58&gt;=6, H58&gt;=AVERAGE($H$2:$H$100)), "Large Family - High Usage", "Normal")</f>
        <v>Normal</v>
      </c>
      <c r="L57" s="3" t="str">
        <f>IF(AND(F57&gt;=10, H57&gt;=AVERAGE($H$2:$H$100)), "High Appliance Usage", "Normal")</f>
        <v>Normal</v>
      </c>
      <c r="M57" s="3" t="str">
        <f>IF(AND(C57&gt;=80000, H57&gt;=AVERAGE($H$2:$H$100)), "High Income - High Usage", "Normal")</f>
        <v>Normal</v>
      </c>
      <c r="N57" s="3">
        <f>IF(K57="Normal",0,1) + IF(L57="Normal",0,1) + IF(M57="Normal",0,1)</f>
        <v>0</v>
      </c>
    </row>
    <row r="58" spans="1:14" x14ac:dyDescent="0.35">
      <c r="A58" s="3" t="s">
        <v>75</v>
      </c>
      <c r="B58" s="3">
        <v>2</v>
      </c>
      <c r="C58" s="3">
        <v>63016</v>
      </c>
      <c r="D58" s="3">
        <v>198</v>
      </c>
      <c r="E58" s="3">
        <v>134</v>
      </c>
      <c r="F58" s="3">
        <v>2</v>
      </c>
      <c r="G58" s="3" t="s">
        <v>31</v>
      </c>
      <c r="H58" s="4">
        <f>Household_Energy3[[#This Row],[Electricity_Usage (kWh)]]+Household_Energy3[[#This Row],[Gas_Usage]]/Household_Energy3[[#This Row],[Family_Size]]</f>
        <v>265</v>
      </c>
      <c r="I58" s="4">
        <f>Household_Energy3[[#This Row],[Electricity_Usage (kWh)]]+Household_Energy3[[#This Row],[Gas_Usage]]/Household_Energy3[[#This Row],[Appliances_Count]]</f>
        <v>265</v>
      </c>
      <c r="J58" s="3">
        <f>Household_Energy3[[#This Row],[Electricity_Usage (kWh)]]+Household_Energy3[[#This Row],[Gas_Usage]]</f>
        <v>332</v>
      </c>
      <c r="K58" s="3" t="str">
        <f>IF(AND(B59&gt;=6, H59&gt;=AVERAGE($H$2:$H$100)), "Large Family - High Usage", "Normal")</f>
        <v>Normal</v>
      </c>
      <c r="L58" s="3" t="str">
        <f>IF(AND(F58&gt;=10, H58&gt;=AVERAGE($H$2:$H$100)), "High Appliance Usage", "Normal")</f>
        <v>Normal</v>
      </c>
      <c r="M58" s="3" t="str">
        <f>IF(AND(C58&gt;=80000, H58&gt;=AVERAGE($H$2:$H$100)), "High Income - High Usage", "Normal")</f>
        <v>Normal</v>
      </c>
      <c r="N58" s="3">
        <f>IF(K58="Normal",0,1) + IF(L58="Normal",0,1) + IF(M58="Normal",0,1)</f>
        <v>0</v>
      </c>
    </row>
    <row r="59" spans="1:14" x14ac:dyDescent="0.35">
      <c r="A59" s="3" t="s">
        <v>76</v>
      </c>
      <c r="B59" s="3">
        <v>4</v>
      </c>
      <c r="C59" s="3">
        <v>27400</v>
      </c>
      <c r="D59" s="3">
        <v>135</v>
      </c>
      <c r="E59" s="3">
        <v>191</v>
      </c>
      <c r="F59" s="3">
        <v>2</v>
      </c>
      <c r="G59" s="3" t="s">
        <v>27</v>
      </c>
      <c r="H59" s="4">
        <f>Household_Energy3[[#This Row],[Electricity_Usage (kWh)]]+Household_Energy3[[#This Row],[Gas_Usage]]/Household_Energy3[[#This Row],[Family_Size]]</f>
        <v>182.75</v>
      </c>
      <c r="I59" s="4">
        <f>Household_Energy3[[#This Row],[Electricity_Usage (kWh)]]+Household_Energy3[[#This Row],[Gas_Usage]]/Household_Energy3[[#This Row],[Appliances_Count]]</f>
        <v>230.5</v>
      </c>
      <c r="J59" s="3">
        <f>Household_Energy3[[#This Row],[Electricity_Usage (kWh)]]+Household_Energy3[[#This Row],[Gas_Usage]]</f>
        <v>326</v>
      </c>
      <c r="K59" s="3" t="str">
        <f>IF(AND(B60&gt;=6, H60&gt;=AVERAGE($H$2:$H$100)), "Large Family - High Usage", "Normal")</f>
        <v>Normal</v>
      </c>
      <c r="L59" s="3" t="str">
        <f>IF(AND(F59&gt;=10, H59&gt;=AVERAGE($H$2:$H$100)), "High Appliance Usage", "Normal")</f>
        <v>Normal</v>
      </c>
      <c r="M59" s="3" t="str">
        <f>IF(AND(C59&gt;=80000, H59&gt;=AVERAGE($H$2:$H$100)), "High Income - High Usage", "Normal")</f>
        <v>Normal</v>
      </c>
      <c r="N59" s="3">
        <f>IF(K59="Normal",0,1) + IF(L59="Normal",0,1) + IF(M59="Normal",0,1)</f>
        <v>0</v>
      </c>
    </row>
    <row r="60" spans="1:14" x14ac:dyDescent="0.35">
      <c r="A60" s="3" t="s">
        <v>77</v>
      </c>
      <c r="B60" s="3">
        <v>1</v>
      </c>
      <c r="C60" s="3">
        <v>62642</v>
      </c>
      <c r="D60" s="3">
        <v>195</v>
      </c>
      <c r="E60" s="3">
        <v>115</v>
      </c>
      <c r="F60" s="3">
        <v>8</v>
      </c>
      <c r="G60" s="3" t="s">
        <v>17</v>
      </c>
      <c r="H60" s="4">
        <f>Household_Energy3[[#This Row],[Electricity_Usage (kWh)]]+Household_Energy3[[#This Row],[Gas_Usage]]/Household_Energy3[[#This Row],[Family_Size]]</f>
        <v>310</v>
      </c>
      <c r="I60" s="4">
        <f>Household_Energy3[[#This Row],[Electricity_Usage (kWh)]]+Household_Energy3[[#This Row],[Gas_Usage]]/Household_Energy3[[#This Row],[Appliances_Count]]</f>
        <v>209.375</v>
      </c>
      <c r="J60" s="3">
        <f>Household_Energy3[[#This Row],[Electricity_Usage (kWh)]]+Household_Energy3[[#This Row],[Gas_Usage]]</f>
        <v>310</v>
      </c>
      <c r="K60" s="3" t="str">
        <f>IF(AND(B61&gt;=6, H61&gt;=AVERAGE($H$2:$H$100)), "Large Family - High Usage", "Normal")</f>
        <v>Normal</v>
      </c>
      <c r="L60" s="3" t="str">
        <f>IF(AND(F60&gt;=10, H60&gt;=AVERAGE($H$2:$H$100)), "High Appliance Usage", "Normal")</f>
        <v>Normal</v>
      </c>
      <c r="M60" s="3" t="str">
        <f>IF(AND(C60&gt;=80000, H60&gt;=AVERAGE($H$2:$H$100)), "High Income - High Usage", "Normal")</f>
        <v>Normal</v>
      </c>
      <c r="N60" s="3">
        <f>IF(K60="Normal",0,1) + IF(L60="Normal",0,1) + IF(M60="Normal",0,1)</f>
        <v>0</v>
      </c>
    </row>
    <row r="61" spans="1:14" x14ac:dyDescent="0.35">
      <c r="A61" s="3" t="s">
        <v>78</v>
      </c>
      <c r="B61" s="3">
        <v>4</v>
      </c>
      <c r="C61" s="3">
        <v>35151</v>
      </c>
      <c r="D61" s="3">
        <v>251</v>
      </c>
      <c r="E61" s="3">
        <v>124</v>
      </c>
      <c r="F61" s="3">
        <v>3</v>
      </c>
      <c r="G61" s="3" t="s">
        <v>27</v>
      </c>
      <c r="H61" s="4">
        <f>Household_Energy3[[#This Row],[Electricity_Usage (kWh)]]+Household_Energy3[[#This Row],[Gas_Usage]]/Household_Energy3[[#This Row],[Family_Size]]</f>
        <v>282</v>
      </c>
      <c r="I61" s="4">
        <f>Household_Energy3[[#This Row],[Electricity_Usage (kWh)]]+Household_Energy3[[#This Row],[Gas_Usage]]/Household_Energy3[[#This Row],[Appliances_Count]]</f>
        <v>292.33333333333331</v>
      </c>
      <c r="J61" s="3">
        <f>Household_Energy3[[#This Row],[Electricity_Usage (kWh)]]+Household_Energy3[[#This Row],[Gas_Usage]]</f>
        <v>375</v>
      </c>
      <c r="K61" s="3" t="str">
        <f>IF(AND(B62&gt;=6, H62&gt;=AVERAGE($H$2:$H$100)), "Large Family - High Usage", "Normal")</f>
        <v>Normal</v>
      </c>
      <c r="L61" s="3" t="str">
        <f>IF(AND(F61&gt;=10, H61&gt;=AVERAGE($H$2:$H$100)), "High Appliance Usage", "Normal")</f>
        <v>Normal</v>
      </c>
      <c r="M61" s="3" t="str">
        <f>IF(AND(C61&gt;=80000, H61&gt;=AVERAGE($H$2:$H$100)), "High Income - High Usage", "Normal")</f>
        <v>Normal</v>
      </c>
      <c r="N61" s="3">
        <f>IF(K61="Normal",0,1) + IF(L61="Normal",0,1) + IF(M61="Normal",0,1)</f>
        <v>0</v>
      </c>
    </row>
    <row r="62" spans="1:14" x14ac:dyDescent="0.35">
      <c r="A62" s="3" t="s">
        <v>79</v>
      </c>
      <c r="B62" s="3">
        <v>6</v>
      </c>
      <c r="C62" s="3">
        <v>71407</v>
      </c>
      <c r="D62" s="3">
        <v>250</v>
      </c>
      <c r="E62" s="3">
        <v>152</v>
      </c>
      <c r="F62" s="3">
        <v>6</v>
      </c>
      <c r="G62" s="3" t="s">
        <v>56</v>
      </c>
      <c r="H62" s="4">
        <f>Household_Energy3[[#This Row],[Electricity_Usage (kWh)]]+Household_Energy3[[#This Row],[Gas_Usage]]/Household_Energy3[[#This Row],[Family_Size]]</f>
        <v>275.33333333333331</v>
      </c>
      <c r="I62" s="4">
        <f>Household_Energy3[[#This Row],[Electricity_Usage (kWh)]]+Household_Energy3[[#This Row],[Gas_Usage]]/Household_Energy3[[#This Row],[Appliances_Count]]</f>
        <v>275.33333333333331</v>
      </c>
      <c r="J62" s="3">
        <f>Household_Energy3[[#This Row],[Electricity_Usage (kWh)]]+Household_Energy3[[#This Row],[Gas_Usage]]</f>
        <v>402</v>
      </c>
      <c r="K62" s="3" t="str">
        <f>IF(AND(B63&gt;=6, H63&gt;=AVERAGE($H$2:$H$100)), "Large Family - High Usage", "Normal")</f>
        <v>Normal</v>
      </c>
      <c r="L62" s="3" t="str">
        <f>IF(AND(F62&gt;=10, H62&gt;=AVERAGE($H$2:$H$100)), "High Appliance Usage", "Normal")</f>
        <v>Normal</v>
      </c>
      <c r="M62" s="3" t="str">
        <f>IF(AND(C62&gt;=80000, H62&gt;=AVERAGE($H$2:$H$100)), "High Income - High Usage", "Normal")</f>
        <v>Normal</v>
      </c>
      <c r="N62" s="3">
        <f>IF(K62="Normal",0,1) + IF(L62="Normal",0,1) + IF(M62="Normal",0,1)</f>
        <v>0</v>
      </c>
    </row>
    <row r="63" spans="1:14" x14ac:dyDescent="0.35">
      <c r="A63" s="3" t="s">
        <v>80</v>
      </c>
      <c r="B63" s="3">
        <v>2</v>
      </c>
      <c r="C63" s="3">
        <v>86690</v>
      </c>
      <c r="D63" s="3">
        <v>289</v>
      </c>
      <c r="E63" s="3">
        <v>87</v>
      </c>
      <c r="F63" s="3">
        <v>9</v>
      </c>
      <c r="G63" s="3" t="s">
        <v>8</v>
      </c>
      <c r="H63" s="4">
        <f>Household_Energy3[[#This Row],[Electricity_Usage (kWh)]]+Household_Energy3[[#This Row],[Gas_Usage]]/Household_Energy3[[#This Row],[Family_Size]]</f>
        <v>332.5</v>
      </c>
      <c r="I63" s="4">
        <f>Household_Energy3[[#This Row],[Electricity_Usage (kWh)]]+Household_Energy3[[#This Row],[Gas_Usage]]/Household_Energy3[[#This Row],[Appliances_Count]]</f>
        <v>298.66666666666669</v>
      </c>
      <c r="J63" s="3">
        <f>Household_Energy3[[#This Row],[Electricity_Usage (kWh)]]+Household_Energy3[[#This Row],[Gas_Usage]]</f>
        <v>376</v>
      </c>
      <c r="K63" s="3" t="str">
        <f>IF(AND(B64&gt;=6, H64&gt;=AVERAGE($H$2:$H$100)), "Large Family - High Usage", "Normal")</f>
        <v>Normal</v>
      </c>
      <c r="L63" s="3" t="str">
        <f>IF(AND(F63&gt;=10, H63&gt;=AVERAGE($H$2:$H$100)), "High Appliance Usage", "Normal")</f>
        <v>Normal</v>
      </c>
      <c r="M63" s="3" t="str">
        <f>IF(AND(C63&gt;=80000, H63&gt;=AVERAGE($H$2:$H$100)), "High Income - High Usage", "Normal")</f>
        <v>Normal</v>
      </c>
      <c r="N63" s="3">
        <f>IF(K63="Normal",0,1) + IF(L63="Normal",0,1) + IF(M63="Normal",0,1)</f>
        <v>0</v>
      </c>
    </row>
    <row r="64" spans="1:14" x14ac:dyDescent="0.35">
      <c r="A64" s="3" t="s">
        <v>81</v>
      </c>
      <c r="B64" s="3">
        <v>2</v>
      </c>
      <c r="C64" s="3">
        <v>24499</v>
      </c>
      <c r="D64" s="3">
        <v>323</v>
      </c>
      <c r="E64" s="3">
        <v>99</v>
      </c>
      <c r="F64" s="3">
        <v>9</v>
      </c>
      <c r="G64" s="3" t="s">
        <v>8</v>
      </c>
      <c r="H64" s="4">
        <f>Household_Energy3[[#This Row],[Electricity_Usage (kWh)]]+Household_Energy3[[#This Row],[Gas_Usage]]/Household_Energy3[[#This Row],[Family_Size]]</f>
        <v>372.5</v>
      </c>
      <c r="I64" s="4">
        <f>Household_Energy3[[#This Row],[Electricity_Usage (kWh)]]+Household_Energy3[[#This Row],[Gas_Usage]]/Household_Energy3[[#This Row],[Appliances_Count]]</f>
        <v>334</v>
      </c>
      <c r="J64" s="3">
        <f>Household_Energy3[[#This Row],[Electricity_Usage (kWh)]]+Household_Energy3[[#This Row],[Gas_Usage]]</f>
        <v>422</v>
      </c>
      <c r="K64" s="3" t="str">
        <f>IF(AND(B65&gt;=6, H65&gt;=AVERAGE($H$2:$H$100)), "Large Family - High Usage", "Normal")</f>
        <v>Normal</v>
      </c>
      <c r="L64" s="3" t="str">
        <f>IF(AND(F64&gt;=10, H64&gt;=AVERAGE($H$2:$H$100)), "High Appliance Usage", "Normal")</f>
        <v>Normal</v>
      </c>
      <c r="M64" s="3" t="str">
        <f>IF(AND(C64&gt;=80000, H64&gt;=AVERAGE($H$2:$H$100)), "High Income - High Usage", "Normal")</f>
        <v>Normal</v>
      </c>
      <c r="N64" s="3">
        <f>IF(K64="Normal",0,1) + IF(L64="Normal",0,1) + IF(M64="Normal",0,1)</f>
        <v>0</v>
      </c>
    </row>
    <row r="65" spans="1:14" x14ac:dyDescent="0.35">
      <c r="A65" s="3" t="s">
        <v>82</v>
      </c>
      <c r="B65" s="3">
        <v>1</v>
      </c>
      <c r="C65" s="3">
        <v>26295</v>
      </c>
      <c r="D65" s="3">
        <v>136</v>
      </c>
      <c r="E65" s="3">
        <v>147</v>
      </c>
      <c r="F65" s="3">
        <v>4</v>
      </c>
      <c r="G65" s="3" t="s">
        <v>22</v>
      </c>
      <c r="H65" s="4">
        <f>Household_Energy3[[#This Row],[Electricity_Usage (kWh)]]+Household_Energy3[[#This Row],[Gas_Usage]]/Household_Energy3[[#This Row],[Family_Size]]</f>
        <v>283</v>
      </c>
      <c r="I65" s="4">
        <f>Household_Energy3[[#This Row],[Electricity_Usage (kWh)]]+Household_Energy3[[#This Row],[Gas_Usage]]/Household_Energy3[[#This Row],[Appliances_Count]]</f>
        <v>172.75</v>
      </c>
      <c r="J65" s="3">
        <f>Household_Energy3[[#This Row],[Electricity_Usage (kWh)]]+Household_Energy3[[#This Row],[Gas_Usage]]</f>
        <v>283</v>
      </c>
      <c r="K65" s="3" t="str">
        <f>IF(AND(B66&gt;=6, H66&gt;=AVERAGE($H$2:$H$100)), "Large Family - High Usage", "Normal")</f>
        <v>Normal</v>
      </c>
      <c r="L65" s="3" t="str">
        <f>IF(AND(F65&gt;=10, H65&gt;=AVERAGE($H$2:$H$100)), "High Appliance Usage", "Normal")</f>
        <v>Normal</v>
      </c>
      <c r="M65" s="3" t="str">
        <f>IF(AND(C65&gt;=80000, H65&gt;=AVERAGE($H$2:$H$100)), "High Income - High Usage", "Normal")</f>
        <v>Normal</v>
      </c>
      <c r="N65" s="3">
        <f>IF(K65="Normal",0,1) + IF(L65="Normal",0,1) + IF(M65="Normal",0,1)</f>
        <v>0</v>
      </c>
    </row>
    <row r="66" spans="1:14" x14ac:dyDescent="0.35">
      <c r="A66" s="3" t="s">
        <v>83</v>
      </c>
      <c r="B66" s="3">
        <v>2</v>
      </c>
      <c r="C66" s="3">
        <v>79040</v>
      </c>
      <c r="D66" s="3">
        <v>367</v>
      </c>
      <c r="E66" s="3">
        <v>131</v>
      </c>
      <c r="F66" s="3">
        <v>8</v>
      </c>
      <c r="G66" s="3" t="s">
        <v>15</v>
      </c>
      <c r="H66" s="4">
        <f>Household_Energy3[[#This Row],[Electricity_Usage (kWh)]]+Household_Energy3[[#This Row],[Gas_Usage]]/Household_Energy3[[#This Row],[Family_Size]]</f>
        <v>432.5</v>
      </c>
      <c r="I66" s="4">
        <f>Household_Energy3[[#This Row],[Electricity_Usage (kWh)]]+Household_Energy3[[#This Row],[Gas_Usage]]/Household_Energy3[[#This Row],[Appliances_Count]]</f>
        <v>383.375</v>
      </c>
      <c r="J66" s="3">
        <f>Household_Energy3[[#This Row],[Electricity_Usage (kWh)]]+Household_Energy3[[#This Row],[Gas_Usage]]</f>
        <v>498</v>
      </c>
      <c r="K66" s="3" t="str">
        <f>IF(AND(B67&gt;=6, H67&gt;=AVERAGE($H$2:$H$100)), "Large Family - High Usage", "Normal")</f>
        <v>Normal</v>
      </c>
      <c r="L66" s="3" t="str">
        <f>IF(AND(F66&gt;=10, H66&gt;=AVERAGE($H$2:$H$100)), "High Appliance Usage", "Normal")</f>
        <v>Normal</v>
      </c>
      <c r="M66" s="3" t="str">
        <f>IF(AND(C66&gt;=80000, H66&gt;=AVERAGE($H$2:$H$100)), "High Income - High Usage", "Normal")</f>
        <v>Normal</v>
      </c>
      <c r="N66" s="3">
        <f>IF(K66="Normal",0,1) + IF(L66="Normal",0,1) + IF(M66="Normal",0,1)</f>
        <v>0</v>
      </c>
    </row>
    <row r="67" spans="1:14" x14ac:dyDescent="0.35">
      <c r="A67" s="3" t="s">
        <v>84</v>
      </c>
      <c r="B67" s="3">
        <v>5</v>
      </c>
      <c r="C67" s="3">
        <v>32183</v>
      </c>
      <c r="D67" s="3">
        <v>468</v>
      </c>
      <c r="E67" s="3">
        <v>79</v>
      </c>
      <c r="F67" s="3">
        <v>4</v>
      </c>
      <c r="G67" s="3" t="s">
        <v>10</v>
      </c>
      <c r="H67" s="4">
        <f>Household_Energy3[[#This Row],[Electricity_Usage (kWh)]]+Household_Energy3[[#This Row],[Gas_Usage]]/Household_Energy3[[#This Row],[Family_Size]]</f>
        <v>483.8</v>
      </c>
      <c r="I67" s="4">
        <f>Household_Energy3[[#This Row],[Electricity_Usage (kWh)]]+Household_Energy3[[#This Row],[Gas_Usage]]/Household_Energy3[[#This Row],[Appliances_Count]]</f>
        <v>487.75</v>
      </c>
      <c r="J67" s="3">
        <f>Household_Energy3[[#This Row],[Electricity_Usage (kWh)]]+Household_Energy3[[#This Row],[Gas_Usage]]</f>
        <v>547</v>
      </c>
      <c r="K67" s="3" t="str">
        <f>IF(AND(B68&gt;=6, H68&gt;=AVERAGE($H$2:$H$100)), "Large Family - High Usage", "Normal")</f>
        <v>Normal</v>
      </c>
      <c r="L67" s="3" t="str">
        <f>IF(AND(F67&gt;=10, H67&gt;=AVERAGE($H$2:$H$100)), "High Appliance Usage", "Normal")</f>
        <v>Normal</v>
      </c>
      <c r="M67" s="3" t="str">
        <f>IF(AND(C67&gt;=80000, H67&gt;=AVERAGE($H$2:$H$100)), "High Income - High Usage", "Normal")</f>
        <v>Normal</v>
      </c>
      <c r="N67" s="3">
        <f>IF(K67="Normal",0,1) + IF(L67="Normal",0,1) + IF(M67="Normal",0,1)</f>
        <v>0</v>
      </c>
    </row>
    <row r="68" spans="1:14" x14ac:dyDescent="0.35">
      <c r="A68" s="3" t="s">
        <v>85</v>
      </c>
      <c r="B68" s="3">
        <v>2</v>
      </c>
      <c r="C68" s="3">
        <v>49299</v>
      </c>
      <c r="D68" s="3">
        <v>282</v>
      </c>
      <c r="E68" s="3">
        <v>128</v>
      </c>
      <c r="F68" s="3">
        <v>7</v>
      </c>
      <c r="G68" s="3" t="s">
        <v>10</v>
      </c>
      <c r="H68" s="4">
        <f>Household_Energy3[[#This Row],[Electricity_Usage (kWh)]]+Household_Energy3[[#This Row],[Gas_Usage]]/Household_Energy3[[#This Row],[Family_Size]]</f>
        <v>346</v>
      </c>
      <c r="I68" s="4">
        <f>Household_Energy3[[#This Row],[Electricity_Usage (kWh)]]+Household_Energy3[[#This Row],[Gas_Usage]]/Household_Energy3[[#This Row],[Appliances_Count]]</f>
        <v>300.28571428571428</v>
      </c>
      <c r="J68" s="3">
        <f>Household_Energy3[[#This Row],[Electricity_Usage (kWh)]]+Household_Energy3[[#This Row],[Gas_Usage]]</f>
        <v>410</v>
      </c>
      <c r="K68" s="3" t="str">
        <f>IF(AND(B69&gt;=6, H69&gt;=AVERAGE($H$2:$H$100)), "Large Family - High Usage", "Normal")</f>
        <v>Normal</v>
      </c>
      <c r="L68" s="3" t="str">
        <f>IF(AND(F68&gt;=10, H68&gt;=AVERAGE($H$2:$H$100)), "High Appliance Usage", "Normal")</f>
        <v>Normal</v>
      </c>
      <c r="M68" s="3" t="str">
        <f>IF(AND(C68&gt;=80000, H68&gt;=AVERAGE($H$2:$H$100)), "High Income - High Usage", "Normal")</f>
        <v>Normal</v>
      </c>
      <c r="N68" s="3">
        <f>IF(K68="Normal",0,1) + IF(L68="Normal",0,1) + IF(M68="Normal",0,1)</f>
        <v>0</v>
      </c>
    </row>
    <row r="69" spans="1:14" x14ac:dyDescent="0.35">
      <c r="A69" s="3" t="s">
        <v>86</v>
      </c>
      <c r="B69" s="3">
        <v>4</v>
      </c>
      <c r="C69" s="3">
        <v>32874</v>
      </c>
      <c r="D69" s="3">
        <v>112</v>
      </c>
      <c r="E69" s="3">
        <v>140</v>
      </c>
      <c r="F69" s="3">
        <v>7</v>
      </c>
      <c r="G69" s="3" t="s">
        <v>17</v>
      </c>
      <c r="H69" s="4">
        <f>Household_Energy3[[#This Row],[Electricity_Usage (kWh)]]+Household_Energy3[[#This Row],[Gas_Usage]]/Household_Energy3[[#This Row],[Family_Size]]</f>
        <v>147</v>
      </c>
      <c r="I69" s="4">
        <f>Household_Energy3[[#This Row],[Electricity_Usage (kWh)]]+Household_Energy3[[#This Row],[Gas_Usage]]/Household_Energy3[[#This Row],[Appliances_Count]]</f>
        <v>132</v>
      </c>
      <c r="J69" s="3">
        <f>Household_Energy3[[#This Row],[Electricity_Usage (kWh)]]+Household_Energy3[[#This Row],[Gas_Usage]]</f>
        <v>252</v>
      </c>
      <c r="K69" s="3" t="str">
        <f>IF(AND(B70&gt;=6, H70&gt;=AVERAGE($H$2:$H$100)), "Large Family - High Usage", "Normal")</f>
        <v>Normal</v>
      </c>
      <c r="L69" s="3" t="str">
        <f>IF(AND(F69&gt;=10, H69&gt;=AVERAGE($H$2:$H$100)), "High Appliance Usage", "Normal")</f>
        <v>Normal</v>
      </c>
      <c r="M69" s="3" t="str">
        <f>IF(AND(C69&gt;=80000, H69&gt;=AVERAGE($H$2:$H$100)), "High Income - High Usage", "Normal")</f>
        <v>Normal</v>
      </c>
      <c r="N69" s="3">
        <f>IF(K69="Normal",0,1) + IF(L69="Normal",0,1) + IF(M69="Normal",0,1)</f>
        <v>0</v>
      </c>
    </row>
    <row r="70" spans="1:14" x14ac:dyDescent="0.35">
      <c r="A70" s="3" t="s">
        <v>87</v>
      </c>
      <c r="B70" s="3">
        <v>4</v>
      </c>
      <c r="C70" s="3">
        <v>52711</v>
      </c>
      <c r="D70" s="3">
        <v>378</v>
      </c>
      <c r="E70" s="3">
        <v>101</v>
      </c>
      <c r="F70" s="3">
        <v>4</v>
      </c>
      <c r="G70" s="3" t="s">
        <v>56</v>
      </c>
      <c r="H70" s="4">
        <f>Household_Energy3[[#This Row],[Electricity_Usage (kWh)]]+Household_Energy3[[#This Row],[Gas_Usage]]/Household_Energy3[[#This Row],[Family_Size]]</f>
        <v>403.25</v>
      </c>
      <c r="I70" s="4">
        <f>Household_Energy3[[#This Row],[Electricity_Usage (kWh)]]+Household_Energy3[[#This Row],[Gas_Usage]]/Household_Energy3[[#This Row],[Appliances_Count]]</f>
        <v>403.25</v>
      </c>
      <c r="J70" s="3">
        <f>Household_Energy3[[#This Row],[Electricity_Usage (kWh)]]+Household_Energy3[[#This Row],[Gas_Usage]]</f>
        <v>479</v>
      </c>
      <c r="K70" s="3" t="str">
        <f>IF(AND(B71&gt;=6, H71&gt;=AVERAGE($H$2:$H$100)), "Large Family - High Usage", "Normal")</f>
        <v>Normal</v>
      </c>
      <c r="L70" s="3" t="str">
        <f>IF(AND(F70&gt;=10, H70&gt;=AVERAGE($H$2:$H$100)), "High Appliance Usage", "Normal")</f>
        <v>Normal</v>
      </c>
      <c r="M70" s="3" t="str">
        <f>IF(AND(C70&gt;=80000, H70&gt;=AVERAGE($H$2:$H$100)), "High Income - High Usage", "Normal")</f>
        <v>Normal</v>
      </c>
      <c r="N70" s="3">
        <f>IF(K70="Normal",0,1) + IF(L70="Normal",0,1) + IF(M70="Normal",0,1)</f>
        <v>0</v>
      </c>
    </row>
    <row r="71" spans="1:14" x14ac:dyDescent="0.35">
      <c r="A71" s="3" t="s">
        <v>88</v>
      </c>
      <c r="B71" s="3">
        <v>7</v>
      </c>
      <c r="C71" s="3">
        <v>25539</v>
      </c>
      <c r="D71" s="3">
        <v>316</v>
      </c>
      <c r="E71" s="3">
        <v>128</v>
      </c>
      <c r="F71" s="3">
        <v>8</v>
      </c>
      <c r="G71" s="3" t="s">
        <v>22</v>
      </c>
      <c r="H71" s="4">
        <f>Household_Energy3[[#This Row],[Electricity_Usage (kWh)]]+Household_Energy3[[#This Row],[Gas_Usage]]/Household_Energy3[[#This Row],[Family_Size]]</f>
        <v>334.28571428571428</v>
      </c>
      <c r="I71" s="4">
        <f>Household_Energy3[[#This Row],[Electricity_Usage (kWh)]]+Household_Energy3[[#This Row],[Gas_Usage]]/Household_Energy3[[#This Row],[Appliances_Count]]</f>
        <v>332</v>
      </c>
      <c r="J71" s="3">
        <f>Household_Energy3[[#This Row],[Electricity_Usage (kWh)]]+Household_Energy3[[#This Row],[Gas_Usage]]</f>
        <v>444</v>
      </c>
      <c r="K71" s="3" t="str">
        <f>IF(AND(B72&gt;=6, H72&gt;=AVERAGE($H$2:$H$100)), "Large Family - High Usage", "Normal")</f>
        <v>Normal</v>
      </c>
      <c r="L71" s="3" t="str">
        <f>IF(AND(F71&gt;=10, H71&gt;=AVERAGE($H$2:$H$100)), "High Appliance Usage", "Normal")</f>
        <v>Normal</v>
      </c>
      <c r="M71" s="3" t="str">
        <f>IF(AND(C71&gt;=80000, H71&gt;=AVERAGE($H$2:$H$100)), "High Income - High Usage", "Normal")</f>
        <v>Normal</v>
      </c>
      <c r="N71" s="3">
        <f>IF(K71="Normal",0,1) + IF(L71="Normal",0,1) + IF(M71="Normal",0,1)</f>
        <v>0</v>
      </c>
    </row>
    <row r="72" spans="1:14" x14ac:dyDescent="0.35">
      <c r="A72" s="3" t="s">
        <v>89</v>
      </c>
      <c r="B72" s="3">
        <v>4</v>
      </c>
      <c r="C72" s="3">
        <v>73351</v>
      </c>
      <c r="D72" s="3">
        <v>454</v>
      </c>
      <c r="E72" s="3">
        <v>79</v>
      </c>
      <c r="F72" s="3">
        <v>4</v>
      </c>
      <c r="G72" s="3" t="s">
        <v>51</v>
      </c>
      <c r="H72" s="4">
        <f>Household_Energy3[[#This Row],[Electricity_Usage (kWh)]]+Household_Energy3[[#This Row],[Gas_Usage]]/Household_Energy3[[#This Row],[Family_Size]]</f>
        <v>473.75</v>
      </c>
      <c r="I72" s="4">
        <f>Household_Energy3[[#This Row],[Electricity_Usage (kWh)]]+Household_Energy3[[#This Row],[Gas_Usage]]/Household_Energy3[[#This Row],[Appliances_Count]]</f>
        <v>473.75</v>
      </c>
      <c r="J72" s="3">
        <f>Household_Energy3[[#This Row],[Electricity_Usage (kWh)]]+Household_Energy3[[#This Row],[Gas_Usage]]</f>
        <v>533</v>
      </c>
      <c r="K72" s="3" t="str">
        <f>IF(AND(B73&gt;=6, H73&gt;=AVERAGE($H$2:$H$100)), "Large Family - High Usage", "Normal")</f>
        <v>Large Family - High Usage</v>
      </c>
      <c r="L72" s="3" t="str">
        <f>IF(AND(F72&gt;=10, H72&gt;=AVERAGE($H$2:$H$100)), "High Appliance Usage", "Normal")</f>
        <v>Normal</v>
      </c>
      <c r="M72" s="3" t="str">
        <f>IF(AND(C72&gt;=80000, H72&gt;=AVERAGE($H$2:$H$100)), "High Income - High Usage", "Normal")</f>
        <v>Normal</v>
      </c>
      <c r="N72" s="3">
        <f>IF(K72="Normal",0,1) + IF(L72="Normal",0,1) + IF(M72="Normal",0,1)</f>
        <v>1</v>
      </c>
    </row>
    <row r="73" spans="1:14" x14ac:dyDescent="0.35">
      <c r="A73" s="3" t="s">
        <v>90</v>
      </c>
      <c r="B73" s="3">
        <v>7</v>
      </c>
      <c r="C73" s="3">
        <v>81267</v>
      </c>
      <c r="D73" s="3">
        <v>460</v>
      </c>
      <c r="E73" s="3">
        <v>155</v>
      </c>
      <c r="F73" s="3">
        <v>9</v>
      </c>
      <c r="G73" s="3" t="s">
        <v>31</v>
      </c>
      <c r="H73" s="4">
        <f>Household_Energy3[[#This Row],[Electricity_Usage (kWh)]]+Household_Energy3[[#This Row],[Gas_Usage]]/Household_Energy3[[#This Row],[Family_Size]]</f>
        <v>482.14285714285717</v>
      </c>
      <c r="I73" s="4">
        <f>Household_Energy3[[#This Row],[Electricity_Usage (kWh)]]+Household_Energy3[[#This Row],[Gas_Usage]]/Household_Energy3[[#This Row],[Appliances_Count]]</f>
        <v>477.22222222222223</v>
      </c>
      <c r="J73" s="3">
        <f>Household_Energy3[[#This Row],[Electricity_Usage (kWh)]]+Household_Energy3[[#This Row],[Gas_Usage]]</f>
        <v>615</v>
      </c>
      <c r="K73" s="3" t="str">
        <f>IF(AND(B74&gt;=6, H74&gt;=AVERAGE($H$2:$H$100)), "Large Family - High Usage", "Normal")</f>
        <v>Normal</v>
      </c>
      <c r="L73" s="3" t="str">
        <f>IF(AND(F73&gt;=10, H73&gt;=AVERAGE($H$2:$H$100)), "High Appliance Usage", "Normal")</f>
        <v>Normal</v>
      </c>
      <c r="M73" s="3" t="str">
        <f>IF(AND(C73&gt;=80000, H73&gt;=AVERAGE($H$2:$H$100)), "High Income - High Usage", "Normal")</f>
        <v>High Income - High Usage</v>
      </c>
      <c r="N73" s="3">
        <f>IF(K73="Normal",0,1) + IF(L73="Normal",0,1) + IF(M73="Normal",0,1)</f>
        <v>1</v>
      </c>
    </row>
    <row r="74" spans="1:14" x14ac:dyDescent="0.35">
      <c r="A74" s="3" t="s">
        <v>91</v>
      </c>
      <c r="B74" s="3">
        <v>4</v>
      </c>
      <c r="C74" s="3">
        <v>68354</v>
      </c>
      <c r="D74" s="3">
        <v>385</v>
      </c>
      <c r="E74" s="3">
        <v>100</v>
      </c>
      <c r="F74" s="3">
        <v>11</v>
      </c>
      <c r="G74" s="3" t="s">
        <v>10</v>
      </c>
      <c r="H74" s="4">
        <f>Household_Energy3[[#This Row],[Electricity_Usage (kWh)]]+Household_Energy3[[#This Row],[Gas_Usage]]/Household_Energy3[[#This Row],[Family_Size]]</f>
        <v>410</v>
      </c>
      <c r="I74" s="4">
        <f>Household_Energy3[[#This Row],[Electricity_Usage (kWh)]]+Household_Energy3[[#This Row],[Gas_Usage]]/Household_Energy3[[#This Row],[Appliances_Count]]</f>
        <v>394.09090909090907</v>
      </c>
      <c r="J74" s="3">
        <f>Household_Energy3[[#This Row],[Electricity_Usage (kWh)]]+Household_Energy3[[#This Row],[Gas_Usage]]</f>
        <v>485</v>
      </c>
      <c r="K74" s="3" t="str">
        <f>IF(AND(B75&gt;=6, H75&gt;=AVERAGE($H$2:$H$100)), "Large Family - High Usage", "Normal")</f>
        <v>Normal</v>
      </c>
      <c r="L74" s="3" t="str">
        <f>IF(AND(F74&gt;=10, H74&gt;=AVERAGE($H$2:$H$100)), "High Appliance Usage", "Normal")</f>
        <v>High Appliance Usage</v>
      </c>
      <c r="M74" s="3" t="str">
        <f>IF(AND(C74&gt;=80000, H74&gt;=AVERAGE($H$2:$H$100)), "High Income - High Usage", "Normal")</f>
        <v>Normal</v>
      </c>
      <c r="N74" s="3">
        <f>IF(K74="Normal",0,1) + IF(L74="Normal",0,1) + IF(M74="Normal",0,1)</f>
        <v>1</v>
      </c>
    </row>
    <row r="75" spans="1:14" x14ac:dyDescent="0.35">
      <c r="A75" s="3" t="s">
        <v>92</v>
      </c>
      <c r="B75" s="3">
        <v>5</v>
      </c>
      <c r="C75" s="3">
        <v>22557</v>
      </c>
      <c r="D75" s="3">
        <v>372</v>
      </c>
      <c r="E75" s="3">
        <v>130</v>
      </c>
      <c r="F75" s="3">
        <v>5</v>
      </c>
      <c r="G75" s="3" t="s">
        <v>8</v>
      </c>
      <c r="H75" s="4">
        <f>Household_Energy3[[#This Row],[Electricity_Usage (kWh)]]+Household_Energy3[[#This Row],[Gas_Usage]]/Household_Energy3[[#This Row],[Family_Size]]</f>
        <v>398</v>
      </c>
      <c r="I75" s="4">
        <f>Household_Energy3[[#This Row],[Electricity_Usage (kWh)]]+Household_Energy3[[#This Row],[Gas_Usage]]/Household_Energy3[[#This Row],[Appliances_Count]]</f>
        <v>398</v>
      </c>
      <c r="J75" s="3">
        <f>Household_Energy3[[#This Row],[Electricity_Usage (kWh)]]+Household_Energy3[[#This Row],[Gas_Usage]]</f>
        <v>502</v>
      </c>
      <c r="K75" s="3" t="str">
        <f>IF(AND(B76&gt;=6, H76&gt;=AVERAGE($H$2:$H$100)), "Large Family - High Usage", "Normal")</f>
        <v>Large Family - High Usage</v>
      </c>
      <c r="L75" s="3" t="str">
        <f>IF(AND(F75&gt;=10, H75&gt;=AVERAGE($H$2:$H$100)), "High Appliance Usage", "Normal")</f>
        <v>Normal</v>
      </c>
      <c r="M75" s="3" t="str">
        <f>IF(AND(C75&gt;=80000, H75&gt;=AVERAGE($H$2:$H$100)), "High Income - High Usage", "Normal")</f>
        <v>Normal</v>
      </c>
      <c r="N75" s="3">
        <f>IF(K75="Normal",0,1) + IF(L75="Normal",0,1) + IF(M75="Normal",0,1)</f>
        <v>1</v>
      </c>
    </row>
    <row r="76" spans="1:14" x14ac:dyDescent="0.35">
      <c r="A76" s="3" t="s">
        <v>93</v>
      </c>
      <c r="B76" s="3">
        <v>7</v>
      </c>
      <c r="C76" s="3">
        <v>58360</v>
      </c>
      <c r="D76" s="3">
        <v>468</v>
      </c>
      <c r="E76" s="3">
        <v>182</v>
      </c>
      <c r="F76" s="3">
        <v>14</v>
      </c>
      <c r="G76" s="3" t="s">
        <v>27</v>
      </c>
      <c r="H76" s="4">
        <f>Household_Energy3[[#This Row],[Electricity_Usage (kWh)]]+Household_Energy3[[#This Row],[Gas_Usage]]/Household_Energy3[[#This Row],[Family_Size]]</f>
        <v>494</v>
      </c>
      <c r="I76" s="4">
        <f>Household_Energy3[[#This Row],[Electricity_Usage (kWh)]]+Household_Energy3[[#This Row],[Gas_Usage]]/Household_Energy3[[#This Row],[Appliances_Count]]</f>
        <v>481</v>
      </c>
      <c r="J76" s="3">
        <f>Household_Energy3[[#This Row],[Electricity_Usage (kWh)]]+Household_Energy3[[#This Row],[Gas_Usage]]</f>
        <v>650</v>
      </c>
      <c r="K76" s="3" t="str">
        <f>IF(AND(B77&gt;=6, H77&gt;=AVERAGE($H$2:$H$100)), "Large Family - High Usage", "Normal")</f>
        <v>Normal</v>
      </c>
      <c r="L76" s="3" t="str">
        <f>IF(AND(F76&gt;=10, H76&gt;=AVERAGE($H$2:$H$100)), "High Appliance Usage", "Normal")</f>
        <v>High Appliance Usage</v>
      </c>
      <c r="M76" s="3" t="str">
        <f>IF(AND(C76&gt;=80000, H76&gt;=AVERAGE($H$2:$H$100)), "High Income - High Usage", "Normal")</f>
        <v>Normal</v>
      </c>
      <c r="N76" s="3">
        <f>IF(K76="Normal",0,1) + IF(L76="Normal",0,1) + IF(M76="Normal",0,1)</f>
        <v>1</v>
      </c>
    </row>
    <row r="77" spans="1:14" x14ac:dyDescent="0.35">
      <c r="A77" s="3" t="s">
        <v>94</v>
      </c>
      <c r="B77" s="3">
        <v>3</v>
      </c>
      <c r="C77" s="3">
        <v>22200</v>
      </c>
      <c r="D77" s="3">
        <v>161</v>
      </c>
      <c r="E77" s="3">
        <v>78</v>
      </c>
      <c r="F77" s="3">
        <v>2</v>
      </c>
      <c r="G77" s="3" t="s">
        <v>27</v>
      </c>
      <c r="H77" s="4">
        <f>Household_Energy3[[#This Row],[Electricity_Usage (kWh)]]+Household_Energy3[[#This Row],[Gas_Usage]]/Household_Energy3[[#This Row],[Family_Size]]</f>
        <v>187</v>
      </c>
      <c r="I77" s="4">
        <f>Household_Energy3[[#This Row],[Electricity_Usage (kWh)]]+Household_Energy3[[#This Row],[Gas_Usage]]/Household_Energy3[[#This Row],[Appliances_Count]]</f>
        <v>200</v>
      </c>
      <c r="J77" s="3">
        <f>Household_Energy3[[#This Row],[Electricity_Usage (kWh)]]+Household_Energy3[[#This Row],[Gas_Usage]]</f>
        <v>239</v>
      </c>
      <c r="K77" s="3" t="str">
        <f>IF(AND(B78&gt;=6, H78&gt;=AVERAGE($H$2:$H$100)), "Large Family - High Usage", "Normal")</f>
        <v>Normal</v>
      </c>
      <c r="L77" s="3" t="str">
        <f>IF(AND(F77&gt;=10, H77&gt;=AVERAGE($H$2:$H$100)), "High Appliance Usage", "Normal")</f>
        <v>Normal</v>
      </c>
      <c r="M77" s="3" t="str">
        <f>IF(AND(C77&gt;=80000, H77&gt;=AVERAGE($H$2:$H$100)), "High Income - High Usage", "Normal")</f>
        <v>Normal</v>
      </c>
      <c r="N77" s="3">
        <f>IF(K77="Normal",0,1) + IF(L77="Normal",0,1) + IF(M77="Normal",0,1)</f>
        <v>0</v>
      </c>
    </row>
    <row r="78" spans="1:14" x14ac:dyDescent="0.35">
      <c r="A78" s="3" t="s">
        <v>95</v>
      </c>
      <c r="B78" s="3">
        <v>6</v>
      </c>
      <c r="C78" s="3">
        <v>88497</v>
      </c>
      <c r="D78" s="3">
        <v>183</v>
      </c>
      <c r="E78" s="3">
        <v>181</v>
      </c>
      <c r="F78" s="3">
        <v>5</v>
      </c>
      <c r="G78" s="3" t="s">
        <v>15</v>
      </c>
      <c r="H78" s="4">
        <f>Household_Energy3[[#This Row],[Electricity_Usage (kWh)]]+Household_Energy3[[#This Row],[Gas_Usage]]/Household_Energy3[[#This Row],[Family_Size]]</f>
        <v>213.16666666666666</v>
      </c>
      <c r="I78" s="4">
        <f>Household_Energy3[[#This Row],[Electricity_Usage (kWh)]]+Household_Energy3[[#This Row],[Gas_Usage]]/Household_Energy3[[#This Row],[Appliances_Count]]</f>
        <v>219.2</v>
      </c>
      <c r="J78" s="3">
        <f>Household_Energy3[[#This Row],[Electricity_Usage (kWh)]]+Household_Energy3[[#This Row],[Gas_Usage]]</f>
        <v>364</v>
      </c>
      <c r="K78" s="3" t="str">
        <f>IF(AND(B79&gt;=6, H79&gt;=AVERAGE($H$2:$H$100)), "Large Family - High Usage", "Normal")</f>
        <v>Normal</v>
      </c>
      <c r="L78" s="3" t="str">
        <f>IF(AND(F78&gt;=10, H78&gt;=AVERAGE($H$2:$H$100)), "High Appliance Usage", "Normal")</f>
        <v>Normal</v>
      </c>
      <c r="M78" s="3" t="str">
        <f>IF(AND(C78&gt;=80000, H78&gt;=AVERAGE($H$2:$H$100)), "High Income - High Usage", "Normal")</f>
        <v>Normal</v>
      </c>
      <c r="N78" s="3">
        <f>IF(K78="Normal",0,1) + IF(L78="Normal",0,1) + IF(M78="Normal",0,1)</f>
        <v>0</v>
      </c>
    </row>
    <row r="79" spans="1:14" x14ac:dyDescent="0.35">
      <c r="A79" s="3" t="s">
        <v>96</v>
      </c>
      <c r="B79" s="3">
        <v>1</v>
      </c>
      <c r="C79" s="3">
        <v>66975</v>
      </c>
      <c r="D79" s="3">
        <v>467</v>
      </c>
      <c r="E79" s="3">
        <v>187</v>
      </c>
      <c r="F79" s="3">
        <v>8</v>
      </c>
      <c r="G79" s="3" t="s">
        <v>22</v>
      </c>
      <c r="H79" s="4">
        <f>Household_Energy3[[#This Row],[Electricity_Usage (kWh)]]+Household_Energy3[[#This Row],[Gas_Usage]]/Household_Energy3[[#This Row],[Family_Size]]</f>
        <v>654</v>
      </c>
      <c r="I79" s="4">
        <f>Household_Energy3[[#This Row],[Electricity_Usage (kWh)]]+Household_Energy3[[#This Row],[Gas_Usage]]/Household_Energy3[[#This Row],[Appliances_Count]]</f>
        <v>490.375</v>
      </c>
      <c r="J79" s="3">
        <f>Household_Energy3[[#This Row],[Electricity_Usage (kWh)]]+Household_Energy3[[#This Row],[Gas_Usage]]</f>
        <v>654</v>
      </c>
      <c r="K79" s="3" t="str">
        <f>IF(AND(B80&gt;=6, H80&gt;=AVERAGE($H$2:$H$100)), "Large Family - High Usage", "Normal")</f>
        <v>Normal</v>
      </c>
      <c r="L79" s="3" t="str">
        <f>IF(AND(F79&gt;=10, H79&gt;=AVERAGE($H$2:$H$100)), "High Appliance Usage", "Normal")</f>
        <v>Normal</v>
      </c>
      <c r="M79" s="3" t="str">
        <f>IF(AND(C79&gt;=80000, H79&gt;=AVERAGE($H$2:$H$100)), "High Income - High Usage", "Normal")</f>
        <v>Normal</v>
      </c>
      <c r="N79" s="3">
        <f>IF(K79="Normal",0,1) + IF(L79="Normal",0,1) + IF(M79="Normal",0,1)</f>
        <v>0</v>
      </c>
    </row>
    <row r="80" spans="1:14" x14ac:dyDescent="0.35">
      <c r="A80" s="3" t="s">
        <v>97</v>
      </c>
      <c r="B80" s="3">
        <v>4</v>
      </c>
      <c r="C80" s="3">
        <v>41357</v>
      </c>
      <c r="D80" s="3">
        <v>316</v>
      </c>
      <c r="E80" s="3">
        <v>194</v>
      </c>
      <c r="F80" s="3">
        <v>12</v>
      </c>
      <c r="G80" s="3" t="s">
        <v>56</v>
      </c>
      <c r="H80" s="4">
        <f>Household_Energy3[[#This Row],[Electricity_Usage (kWh)]]+Household_Energy3[[#This Row],[Gas_Usage]]/Household_Energy3[[#This Row],[Family_Size]]</f>
        <v>364.5</v>
      </c>
      <c r="I80" s="4">
        <f>Household_Energy3[[#This Row],[Electricity_Usage (kWh)]]+Household_Energy3[[#This Row],[Gas_Usage]]/Household_Energy3[[#This Row],[Appliances_Count]]</f>
        <v>332.16666666666669</v>
      </c>
      <c r="J80" s="3">
        <f>Household_Energy3[[#This Row],[Electricity_Usage (kWh)]]+Household_Energy3[[#This Row],[Gas_Usage]]</f>
        <v>510</v>
      </c>
      <c r="K80" s="3" t="str">
        <f>IF(AND(B81&gt;=6, H81&gt;=AVERAGE($H$2:$H$100)), "Large Family - High Usage", "Normal")</f>
        <v>Normal</v>
      </c>
      <c r="L80" s="3" t="str">
        <f>IF(AND(F80&gt;=10, H80&gt;=AVERAGE($H$2:$H$100)), "High Appliance Usage", "Normal")</f>
        <v>High Appliance Usage</v>
      </c>
      <c r="M80" s="3" t="str">
        <f>IF(AND(C80&gt;=80000, H80&gt;=AVERAGE($H$2:$H$100)), "High Income - High Usage", "Normal")</f>
        <v>Normal</v>
      </c>
      <c r="N80" s="3">
        <f>IF(K80="Normal",0,1) + IF(L80="Normal",0,1) + IF(M80="Normal",0,1)</f>
        <v>1</v>
      </c>
    </row>
    <row r="81" spans="1:14" x14ac:dyDescent="0.35">
      <c r="A81" s="3" t="s">
        <v>98</v>
      </c>
      <c r="B81" s="3">
        <v>2</v>
      </c>
      <c r="C81" s="3">
        <v>97505</v>
      </c>
      <c r="D81" s="3">
        <v>441</v>
      </c>
      <c r="E81" s="3">
        <v>123</v>
      </c>
      <c r="F81" s="3">
        <v>5</v>
      </c>
      <c r="G81" s="3" t="s">
        <v>56</v>
      </c>
      <c r="H81" s="4">
        <f>Household_Energy3[[#This Row],[Electricity_Usage (kWh)]]+Household_Energy3[[#This Row],[Gas_Usage]]/Household_Energy3[[#This Row],[Family_Size]]</f>
        <v>502.5</v>
      </c>
      <c r="I81" s="4">
        <f>Household_Energy3[[#This Row],[Electricity_Usage (kWh)]]+Household_Energy3[[#This Row],[Gas_Usage]]/Household_Energy3[[#This Row],[Appliances_Count]]</f>
        <v>465.6</v>
      </c>
      <c r="J81" s="3">
        <f>Household_Energy3[[#This Row],[Electricity_Usage (kWh)]]+Household_Energy3[[#This Row],[Gas_Usage]]</f>
        <v>564</v>
      </c>
      <c r="K81" s="3" t="str">
        <f>IF(AND(B82&gt;=6, H82&gt;=AVERAGE($H$2:$H$100)), "Large Family - High Usage", "Normal")</f>
        <v>Normal</v>
      </c>
      <c r="L81" s="3" t="str">
        <f>IF(AND(F81&gt;=10, H81&gt;=AVERAGE($H$2:$H$100)), "High Appliance Usage", "Normal")</f>
        <v>Normal</v>
      </c>
      <c r="M81" s="3" t="str">
        <f>IF(AND(C81&gt;=80000, H81&gt;=AVERAGE($H$2:$H$100)), "High Income - High Usage", "Normal")</f>
        <v>High Income - High Usage</v>
      </c>
      <c r="N81" s="3">
        <f>IF(K81="Normal",0,1) + IF(L81="Normal",0,1) + IF(M81="Normal",0,1)</f>
        <v>1</v>
      </c>
    </row>
    <row r="82" spans="1:14" x14ac:dyDescent="0.35">
      <c r="A82" s="3" t="s">
        <v>99</v>
      </c>
      <c r="B82" s="3">
        <v>4</v>
      </c>
      <c r="C82" s="3">
        <v>22869</v>
      </c>
      <c r="D82" s="3">
        <v>496</v>
      </c>
      <c r="E82" s="3">
        <v>66</v>
      </c>
      <c r="F82" s="3">
        <v>14</v>
      </c>
      <c r="G82" s="3" t="s">
        <v>13</v>
      </c>
      <c r="H82" s="4">
        <f>Household_Energy3[[#This Row],[Electricity_Usage (kWh)]]+Household_Energy3[[#This Row],[Gas_Usage]]/Household_Energy3[[#This Row],[Family_Size]]</f>
        <v>512.5</v>
      </c>
      <c r="I82" s="4">
        <f>Household_Energy3[[#This Row],[Electricity_Usage (kWh)]]+Household_Energy3[[#This Row],[Gas_Usage]]/Household_Energy3[[#This Row],[Appliances_Count]]</f>
        <v>500.71428571428572</v>
      </c>
      <c r="J82" s="3">
        <f>Household_Energy3[[#This Row],[Electricity_Usage (kWh)]]+Household_Energy3[[#This Row],[Gas_Usage]]</f>
        <v>562</v>
      </c>
      <c r="K82" s="3" t="str">
        <f>IF(AND(B83&gt;=6, H83&gt;=AVERAGE($H$2:$H$100)), "Large Family - High Usage", "Normal")</f>
        <v>Normal</v>
      </c>
      <c r="L82" s="3" t="str">
        <f>IF(AND(F82&gt;=10, H82&gt;=AVERAGE($H$2:$H$100)), "High Appliance Usage", "Normal")</f>
        <v>High Appliance Usage</v>
      </c>
      <c r="M82" s="3" t="str">
        <f>IF(AND(C82&gt;=80000, H82&gt;=AVERAGE($H$2:$H$100)), "High Income - High Usage", "Normal")</f>
        <v>Normal</v>
      </c>
      <c r="N82" s="3">
        <f>IF(K82="Normal",0,1) + IF(L82="Normal",0,1) + IF(M82="Normal",0,1)</f>
        <v>1</v>
      </c>
    </row>
    <row r="83" spans="1:14" x14ac:dyDescent="0.35">
      <c r="A83" s="3" t="s">
        <v>100</v>
      </c>
      <c r="B83" s="3">
        <v>2</v>
      </c>
      <c r="C83" s="3">
        <v>81135</v>
      </c>
      <c r="D83" s="3">
        <v>286</v>
      </c>
      <c r="E83" s="3">
        <v>133</v>
      </c>
      <c r="F83" s="3">
        <v>7</v>
      </c>
      <c r="G83" s="3" t="s">
        <v>45</v>
      </c>
      <c r="H83" s="4">
        <f>Household_Energy3[[#This Row],[Electricity_Usage (kWh)]]+Household_Energy3[[#This Row],[Gas_Usage]]/Household_Energy3[[#This Row],[Family_Size]]</f>
        <v>352.5</v>
      </c>
      <c r="I83" s="4">
        <f>Household_Energy3[[#This Row],[Electricity_Usage (kWh)]]+Household_Energy3[[#This Row],[Gas_Usage]]/Household_Energy3[[#This Row],[Appliances_Count]]</f>
        <v>305</v>
      </c>
      <c r="J83" s="3">
        <f>Household_Energy3[[#This Row],[Electricity_Usage (kWh)]]+Household_Energy3[[#This Row],[Gas_Usage]]</f>
        <v>419</v>
      </c>
      <c r="K83" s="3" t="str">
        <f>IF(AND(B84&gt;=6, H84&gt;=AVERAGE($H$2:$H$100)), "Large Family - High Usage", "Normal")</f>
        <v>Normal</v>
      </c>
      <c r="L83" s="3" t="str">
        <f>IF(AND(F83&gt;=10, H83&gt;=AVERAGE($H$2:$H$100)), "High Appliance Usage", "Normal")</f>
        <v>Normal</v>
      </c>
      <c r="M83" s="3" t="str">
        <f>IF(AND(C83&gt;=80000, H83&gt;=AVERAGE($H$2:$H$100)), "High Income - High Usage", "Normal")</f>
        <v>Normal</v>
      </c>
      <c r="N83" s="3">
        <f>IF(K83="Normal",0,1) + IF(L83="Normal",0,1) + IF(M83="Normal",0,1)</f>
        <v>0</v>
      </c>
    </row>
    <row r="84" spans="1:14" x14ac:dyDescent="0.35">
      <c r="A84" s="3" t="s">
        <v>101</v>
      </c>
      <c r="B84" s="3">
        <v>6</v>
      </c>
      <c r="C84" s="3">
        <v>70108</v>
      </c>
      <c r="D84" s="3">
        <v>118</v>
      </c>
      <c r="E84" s="3">
        <v>118</v>
      </c>
      <c r="F84" s="3">
        <v>10</v>
      </c>
      <c r="G84" s="3" t="s">
        <v>10</v>
      </c>
      <c r="H84" s="4">
        <f>Household_Energy3[[#This Row],[Electricity_Usage (kWh)]]+Household_Energy3[[#This Row],[Gas_Usage]]/Household_Energy3[[#This Row],[Family_Size]]</f>
        <v>137.66666666666666</v>
      </c>
      <c r="I84" s="4">
        <f>Household_Energy3[[#This Row],[Electricity_Usage (kWh)]]+Household_Energy3[[#This Row],[Gas_Usage]]/Household_Energy3[[#This Row],[Appliances_Count]]</f>
        <v>129.80000000000001</v>
      </c>
      <c r="J84" s="3">
        <f>Household_Energy3[[#This Row],[Electricity_Usage (kWh)]]+Household_Energy3[[#This Row],[Gas_Usage]]</f>
        <v>236</v>
      </c>
      <c r="K84" s="3" t="str">
        <f>IF(AND(B85&gt;=6, H85&gt;=AVERAGE($H$2:$H$100)), "Large Family - High Usage", "Normal")</f>
        <v>Normal</v>
      </c>
      <c r="L84" s="3" t="str">
        <f>IF(AND(F84&gt;=10, H84&gt;=AVERAGE($H$2:$H$100)), "High Appliance Usage", "Normal")</f>
        <v>Normal</v>
      </c>
      <c r="M84" s="3" t="str">
        <f>IF(AND(C84&gt;=80000, H84&gt;=AVERAGE($H$2:$H$100)), "High Income - High Usage", "Normal")</f>
        <v>Normal</v>
      </c>
      <c r="N84" s="3">
        <f>IF(K84="Normal",0,1) + IF(L84="Normal",0,1) + IF(M84="Normal",0,1)</f>
        <v>0</v>
      </c>
    </row>
    <row r="85" spans="1:14" x14ac:dyDescent="0.35">
      <c r="A85" s="3" t="s">
        <v>102</v>
      </c>
      <c r="B85" s="3">
        <v>6</v>
      </c>
      <c r="C85" s="3">
        <v>58467</v>
      </c>
      <c r="D85" s="3">
        <v>276</v>
      </c>
      <c r="E85" s="3">
        <v>83</v>
      </c>
      <c r="F85" s="3">
        <v>2</v>
      </c>
      <c r="G85" s="3" t="s">
        <v>56</v>
      </c>
      <c r="H85" s="4">
        <f>Household_Energy3[[#This Row],[Electricity_Usage (kWh)]]+Household_Energy3[[#This Row],[Gas_Usage]]/Household_Energy3[[#This Row],[Family_Size]]</f>
        <v>289.83333333333331</v>
      </c>
      <c r="I85" s="4">
        <f>Household_Energy3[[#This Row],[Electricity_Usage (kWh)]]+Household_Energy3[[#This Row],[Gas_Usage]]/Household_Energy3[[#This Row],[Appliances_Count]]</f>
        <v>317.5</v>
      </c>
      <c r="J85" s="3">
        <f>Household_Energy3[[#This Row],[Electricity_Usage (kWh)]]+Household_Energy3[[#This Row],[Gas_Usage]]</f>
        <v>359</v>
      </c>
      <c r="K85" s="3" t="str">
        <f>IF(AND(B86&gt;=6, H86&gt;=AVERAGE($H$2:$H$100)), "Large Family - High Usage", "Normal")</f>
        <v>Normal</v>
      </c>
      <c r="L85" s="3" t="str">
        <f>IF(AND(F85&gt;=10, H85&gt;=AVERAGE($H$2:$H$100)), "High Appliance Usage", "Normal")</f>
        <v>Normal</v>
      </c>
      <c r="M85" s="3" t="str">
        <f>IF(AND(C85&gt;=80000, H85&gt;=AVERAGE($H$2:$H$100)), "High Income - High Usage", "Normal")</f>
        <v>Normal</v>
      </c>
      <c r="N85" s="3">
        <f>IF(K85="Normal",0,1) + IF(L85="Normal",0,1) + IF(M85="Normal",0,1)</f>
        <v>0</v>
      </c>
    </row>
    <row r="86" spans="1:14" x14ac:dyDescent="0.35">
      <c r="A86" s="3" t="s">
        <v>103</v>
      </c>
      <c r="B86" s="3">
        <v>6</v>
      </c>
      <c r="C86" s="3">
        <v>43328</v>
      </c>
      <c r="D86" s="3">
        <v>199</v>
      </c>
      <c r="E86" s="3">
        <v>55</v>
      </c>
      <c r="F86" s="3">
        <v>14</v>
      </c>
      <c r="G86" s="3" t="s">
        <v>15</v>
      </c>
      <c r="H86" s="4">
        <f>Household_Energy3[[#This Row],[Electricity_Usage (kWh)]]+Household_Energy3[[#This Row],[Gas_Usage]]/Household_Energy3[[#This Row],[Family_Size]]</f>
        <v>208.16666666666666</v>
      </c>
      <c r="I86" s="4">
        <f>Household_Energy3[[#This Row],[Electricity_Usage (kWh)]]+Household_Energy3[[#This Row],[Gas_Usage]]/Household_Energy3[[#This Row],[Appliances_Count]]</f>
        <v>202.92857142857142</v>
      </c>
      <c r="J86" s="3">
        <f>Household_Energy3[[#This Row],[Electricity_Usage (kWh)]]+Household_Energy3[[#This Row],[Gas_Usage]]</f>
        <v>254</v>
      </c>
      <c r="K86" s="3" t="str">
        <f>IF(AND(B87&gt;=6, H87&gt;=AVERAGE($H$2:$H$100)), "Large Family - High Usage", "Normal")</f>
        <v>Normal</v>
      </c>
      <c r="L86" s="3" t="str">
        <f>IF(AND(F86&gt;=10, H86&gt;=AVERAGE($H$2:$H$100)), "High Appliance Usage", "Normal")</f>
        <v>Normal</v>
      </c>
      <c r="M86" s="3" t="str">
        <f>IF(AND(C86&gt;=80000, H86&gt;=AVERAGE($H$2:$H$100)), "High Income - High Usage", "Normal")</f>
        <v>Normal</v>
      </c>
      <c r="N86" s="3">
        <f>IF(K86="Normal",0,1) + IF(L86="Normal",0,1) + IF(M86="Normal",0,1)</f>
        <v>0</v>
      </c>
    </row>
    <row r="87" spans="1:14" x14ac:dyDescent="0.35">
      <c r="A87" s="3" t="s">
        <v>104</v>
      </c>
      <c r="B87" s="3">
        <v>2</v>
      </c>
      <c r="C87" s="3">
        <v>23987</v>
      </c>
      <c r="D87" s="3">
        <v>495</v>
      </c>
      <c r="E87" s="3">
        <v>102</v>
      </c>
      <c r="F87" s="3">
        <v>6</v>
      </c>
      <c r="G87" s="3" t="s">
        <v>8</v>
      </c>
      <c r="H87" s="4">
        <f>Household_Energy3[[#This Row],[Electricity_Usage (kWh)]]+Household_Energy3[[#This Row],[Gas_Usage]]/Household_Energy3[[#This Row],[Family_Size]]</f>
        <v>546</v>
      </c>
      <c r="I87" s="4">
        <f>Household_Energy3[[#This Row],[Electricity_Usage (kWh)]]+Household_Energy3[[#This Row],[Gas_Usage]]/Household_Energy3[[#This Row],[Appliances_Count]]</f>
        <v>512</v>
      </c>
      <c r="J87" s="3">
        <f>Household_Energy3[[#This Row],[Electricity_Usage (kWh)]]+Household_Energy3[[#This Row],[Gas_Usage]]</f>
        <v>597</v>
      </c>
      <c r="K87" s="3" t="str">
        <f>IF(AND(B88&gt;=6, H88&gt;=AVERAGE($H$2:$H$100)), "Large Family - High Usage", "Normal")</f>
        <v>Normal</v>
      </c>
      <c r="L87" s="3" t="str">
        <f>IF(AND(F87&gt;=10, H87&gt;=AVERAGE($H$2:$H$100)), "High Appliance Usage", "Normal")</f>
        <v>Normal</v>
      </c>
      <c r="M87" s="3" t="str">
        <f>IF(AND(C87&gt;=80000, H87&gt;=AVERAGE($H$2:$H$100)), "High Income - High Usage", "Normal")</f>
        <v>Normal</v>
      </c>
      <c r="N87" s="3">
        <f>IF(K87="Normal",0,1) + IF(L87="Normal",0,1) + IF(M87="Normal",0,1)</f>
        <v>0</v>
      </c>
    </row>
    <row r="88" spans="1:14" x14ac:dyDescent="0.35">
      <c r="A88" s="3" t="s">
        <v>105</v>
      </c>
      <c r="B88" s="3">
        <v>4</v>
      </c>
      <c r="C88" s="3">
        <v>78871</v>
      </c>
      <c r="D88" s="3">
        <v>332</v>
      </c>
      <c r="E88" s="3">
        <v>175</v>
      </c>
      <c r="F88" s="3">
        <v>12</v>
      </c>
      <c r="G88" s="3" t="s">
        <v>22</v>
      </c>
      <c r="H88" s="4">
        <f>Household_Energy3[[#This Row],[Electricity_Usage (kWh)]]+Household_Energy3[[#This Row],[Gas_Usage]]/Household_Energy3[[#This Row],[Family_Size]]</f>
        <v>375.75</v>
      </c>
      <c r="I88" s="4">
        <f>Household_Energy3[[#This Row],[Electricity_Usage (kWh)]]+Household_Energy3[[#This Row],[Gas_Usage]]/Household_Energy3[[#This Row],[Appliances_Count]]</f>
        <v>346.58333333333331</v>
      </c>
      <c r="J88" s="3">
        <f>Household_Energy3[[#This Row],[Electricity_Usage (kWh)]]+Household_Energy3[[#This Row],[Gas_Usage]]</f>
        <v>507</v>
      </c>
      <c r="K88" s="3" t="str">
        <f>IF(AND(B89&gt;=6, H89&gt;=AVERAGE($H$2:$H$100)), "Large Family - High Usage", "Normal")</f>
        <v>Normal</v>
      </c>
      <c r="L88" s="3" t="str">
        <f>IF(AND(F88&gt;=10, H88&gt;=AVERAGE($H$2:$H$100)), "High Appliance Usage", "Normal")</f>
        <v>High Appliance Usage</v>
      </c>
      <c r="M88" s="3" t="str">
        <f>IF(AND(C88&gt;=80000, H88&gt;=AVERAGE($H$2:$H$100)), "High Income - High Usage", "Normal")</f>
        <v>Normal</v>
      </c>
      <c r="N88" s="3">
        <f>IF(K88="Normal",0,1) + IF(L88="Normal",0,1) + IF(M88="Normal",0,1)</f>
        <v>1</v>
      </c>
    </row>
    <row r="89" spans="1:14" x14ac:dyDescent="0.35">
      <c r="A89" s="3" t="s">
        <v>106</v>
      </c>
      <c r="B89" s="3">
        <v>6</v>
      </c>
      <c r="C89" s="3">
        <v>42399</v>
      </c>
      <c r="D89" s="3">
        <v>175</v>
      </c>
      <c r="E89" s="3">
        <v>92</v>
      </c>
      <c r="F89" s="3">
        <v>8</v>
      </c>
      <c r="G89" s="3" t="s">
        <v>31</v>
      </c>
      <c r="H89" s="4">
        <f>Household_Energy3[[#This Row],[Electricity_Usage (kWh)]]+Household_Energy3[[#This Row],[Gas_Usage]]/Household_Energy3[[#This Row],[Family_Size]]</f>
        <v>190.33333333333334</v>
      </c>
      <c r="I89" s="4">
        <f>Household_Energy3[[#This Row],[Electricity_Usage (kWh)]]+Household_Energy3[[#This Row],[Gas_Usage]]/Household_Energy3[[#This Row],[Appliances_Count]]</f>
        <v>186.5</v>
      </c>
      <c r="J89" s="3">
        <f>Household_Energy3[[#This Row],[Electricity_Usage (kWh)]]+Household_Energy3[[#This Row],[Gas_Usage]]</f>
        <v>267</v>
      </c>
      <c r="K89" s="3" t="str">
        <f>IF(AND(B90&gt;=6, H90&gt;=AVERAGE($H$2:$H$100)), "Large Family - High Usage", "Normal")</f>
        <v>Normal</v>
      </c>
      <c r="L89" s="3" t="str">
        <f>IF(AND(F89&gt;=10, H89&gt;=AVERAGE($H$2:$H$100)), "High Appliance Usage", "Normal")</f>
        <v>Normal</v>
      </c>
      <c r="M89" s="3" t="str">
        <f>IF(AND(C89&gt;=80000, H89&gt;=AVERAGE($H$2:$H$100)), "High Income - High Usage", "Normal")</f>
        <v>Normal</v>
      </c>
      <c r="N89" s="3">
        <f>IF(K89="Normal",0,1) + IF(L89="Normal",0,1) + IF(M89="Normal",0,1)</f>
        <v>0</v>
      </c>
    </row>
    <row r="90" spans="1:14" x14ac:dyDescent="0.35">
      <c r="A90" s="3" t="s">
        <v>107</v>
      </c>
      <c r="B90" s="3">
        <v>5</v>
      </c>
      <c r="C90" s="3">
        <v>66214</v>
      </c>
      <c r="D90" s="3">
        <v>364</v>
      </c>
      <c r="E90" s="3">
        <v>164</v>
      </c>
      <c r="F90" s="3">
        <v>2</v>
      </c>
      <c r="G90" s="3" t="s">
        <v>13</v>
      </c>
      <c r="H90" s="4">
        <f>Household_Energy3[[#This Row],[Electricity_Usage (kWh)]]+Household_Energy3[[#This Row],[Gas_Usage]]/Household_Energy3[[#This Row],[Family_Size]]</f>
        <v>396.8</v>
      </c>
      <c r="I90" s="4">
        <f>Household_Energy3[[#This Row],[Electricity_Usage (kWh)]]+Household_Energy3[[#This Row],[Gas_Usage]]/Household_Energy3[[#This Row],[Appliances_Count]]</f>
        <v>446</v>
      </c>
      <c r="J90" s="3">
        <f>Household_Energy3[[#This Row],[Electricity_Usage (kWh)]]+Household_Energy3[[#This Row],[Gas_Usage]]</f>
        <v>528</v>
      </c>
      <c r="K90" s="3" t="str">
        <f>IF(AND(B91&gt;=6, H91&gt;=AVERAGE($H$2:$H$100)), "Large Family - High Usage", "Normal")</f>
        <v>Large Family - High Usage</v>
      </c>
      <c r="L90" s="3" t="str">
        <f>IF(AND(F90&gt;=10, H90&gt;=AVERAGE($H$2:$H$100)), "High Appliance Usage", "Normal")</f>
        <v>Normal</v>
      </c>
      <c r="M90" s="3" t="str">
        <f>IF(AND(C90&gt;=80000, H90&gt;=AVERAGE($H$2:$H$100)), "High Income - High Usage", "Normal")</f>
        <v>Normal</v>
      </c>
      <c r="N90" s="3">
        <f>IF(K90="Normal",0,1) + IF(L90="Normal",0,1) + IF(M90="Normal",0,1)</f>
        <v>1</v>
      </c>
    </row>
    <row r="91" spans="1:14" x14ac:dyDescent="0.35">
      <c r="A91" s="3" t="s">
        <v>108</v>
      </c>
      <c r="B91" s="3">
        <v>7</v>
      </c>
      <c r="C91" s="3">
        <v>90271</v>
      </c>
      <c r="D91" s="3">
        <v>383</v>
      </c>
      <c r="E91" s="3">
        <v>160</v>
      </c>
      <c r="F91" s="3">
        <v>5</v>
      </c>
      <c r="G91" s="3" t="s">
        <v>15</v>
      </c>
      <c r="H91" s="4">
        <f>Household_Energy3[[#This Row],[Electricity_Usage (kWh)]]+Household_Energy3[[#This Row],[Gas_Usage]]/Household_Energy3[[#This Row],[Family_Size]]</f>
        <v>405.85714285714283</v>
      </c>
      <c r="I91" s="4">
        <f>Household_Energy3[[#This Row],[Electricity_Usage (kWh)]]+Household_Energy3[[#This Row],[Gas_Usage]]/Household_Energy3[[#This Row],[Appliances_Count]]</f>
        <v>415</v>
      </c>
      <c r="J91" s="3">
        <f>Household_Energy3[[#This Row],[Electricity_Usage (kWh)]]+Household_Energy3[[#This Row],[Gas_Usage]]</f>
        <v>543</v>
      </c>
      <c r="K91" s="3" t="str">
        <f>IF(AND(B92&gt;=6, H92&gt;=AVERAGE($H$2:$H$100)), "Large Family - High Usage", "Normal")</f>
        <v>Normal</v>
      </c>
      <c r="L91" s="3" t="str">
        <f>IF(AND(F91&gt;=10, H91&gt;=AVERAGE($H$2:$H$100)), "High Appliance Usage", "Normal")</f>
        <v>Normal</v>
      </c>
      <c r="M91" s="3" t="str">
        <f>IF(AND(C91&gt;=80000, H91&gt;=AVERAGE($H$2:$H$100)), "High Income - High Usage", "Normal")</f>
        <v>High Income - High Usage</v>
      </c>
      <c r="N91" s="3">
        <f>IF(K91="Normal",0,1) + IF(L91="Normal",0,1) + IF(M91="Normal",0,1)</f>
        <v>1</v>
      </c>
    </row>
    <row r="92" spans="1:14" x14ac:dyDescent="0.35">
      <c r="A92" s="3" t="s">
        <v>109</v>
      </c>
      <c r="B92" s="3">
        <v>2</v>
      </c>
      <c r="C92" s="3">
        <v>64064</v>
      </c>
      <c r="D92" s="3">
        <v>305</v>
      </c>
      <c r="E92" s="3">
        <v>200</v>
      </c>
      <c r="F92" s="3">
        <v>7</v>
      </c>
      <c r="G92" s="3" t="s">
        <v>25</v>
      </c>
      <c r="H92" s="4">
        <f>Household_Energy3[[#This Row],[Electricity_Usage (kWh)]]+Household_Energy3[[#This Row],[Gas_Usage]]/Household_Energy3[[#This Row],[Family_Size]]</f>
        <v>405</v>
      </c>
      <c r="I92" s="4">
        <f>Household_Energy3[[#This Row],[Electricity_Usage (kWh)]]+Household_Energy3[[#This Row],[Gas_Usage]]/Household_Energy3[[#This Row],[Appliances_Count]]</f>
        <v>333.57142857142856</v>
      </c>
      <c r="J92" s="3">
        <f>Household_Energy3[[#This Row],[Electricity_Usage (kWh)]]+Household_Energy3[[#This Row],[Gas_Usage]]</f>
        <v>505</v>
      </c>
      <c r="K92" s="3" t="str">
        <f>IF(AND(B93&gt;=6, H93&gt;=AVERAGE($H$2:$H$100)), "Large Family - High Usage", "Normal")</f>
        <v>Normal</v>
      </c>
      <c r="L92" s="3" t="str">
        <f>IF(AND(F92&gt;=10, H92&gt;=AVERAGE($H$2:$H$100)), "High Appliance Usage", "Normal")</f>
        <v>Normal</v>
      </c>
      <c r="M92" s="3" t="str">
        <f>IF(AND(C92&gt;=80000, H92&gt;=AVERAGE($H$2:$H$100)), "High Income - High Usage", "Normal")</f>
        <v>Normal</v>
      </c>
      <c r="N92" s="3">
        <f>IF(K92="Normal",0,1) + IF(L92="Normal",0,1) + IF(M92="Normal",0,1)</f>
        <v>0</v>
      </c>
    </row>
    <row r="93" spans="1:14" x14ac:dyDescent="0.35">
      <c r="A93" s="3" t="s">
        <v>110</v>
      </c>
      <c r="B93" s="3">
        <v>2</v>
      </c>
      <c r="C93" s="3">
        <v>90091</v>
      </c>
      <c r="D93" s="3">
        <v>322</v>
      </c>
      <c r="E93" s="3">
        <v>129</v>
      </c>
      <c r="F93" s="3">
        <v>3</v>
      </c>
      <c r="G93" s="3" t="s">
        <v>17</v>
      </c>
      <c r="H93" s="4">
        <f>Household_Energy3[[#This Row],[Electricity_Usage (kWh)]]+Household_Energy3[[#This Row],[Gas_Usage]]/Household_Energy3[[#This Row],[Family_Size]]</f>
        <v>386.5</v>
      </c>
      <c r="I93" s="4">
        <f>Household_Energy3[[#This Row],[Electricity_Usage (kWh)]]+Household_Energy3[[#This Row],[Gas_Usage]]/Household_Energy3[[#This Row],[Appliances_Count]]</f>
        <v>365</v>
      </c>
      <c r="J93" s="3">
        <f>Household_Energy3[[#This Row],[Electricity_Usage (kWh)]]+Household_Energy3[[#This Row],[Gas_Usage]]</f>
        <v>451</v>
      </c>
      <c r="K93" s="3" t="str">
        <f>IF(AND(B94&gt;=6, H94&gt;=AVERAGE($H$2:$H$100)), "Large Family - High Usage", "Normal")</f>
        <v>Normal</v>
      </c>
      <c r="L93" s="3" t="str">
        <f>IF(AND(F93&gt;=10, H93&gt;=AVERAGE($H$2:$H$100)), "High Appliance Usage", "Normal")</f>
        <v>Normal</v>
      </c>
      <c r="M93" s="3" t="str">
        <f>IF(AND(C93&gt;=80000, H93&gt;=AVERAGE($H$2:$H$100)), "High Income - High Usage", "Normal")</f>
        <v>High Income - High Usage</v>
      </c>
      <c r="N93" s="3">
        <f>IF(K93="Normal",0,1) + IF(L93="Normal",0,1) + IF(M93="Normal",0,1)</f>
        <v>1</v>
      </c>
    </row>
    <row r="94" spans="1:14" x14ac:dyDescent="0.35">
      <c r="A94" s="3" t="s">
        <v>111</v>
      </c>
      <c r="B94" s="3">
        <v>4</v>
      </c>
      <c r="C94" s="3">
        <v>60818</v>
      </c>
      <c r="D94" s="3">
        <v>483</v>
      </c>
      <c r="E94" s="3">
        <v>144</v>
      </c>
      <c r="F94" s="3">
        <v>11</v>
      </c>
      <c r="G94" s="3" t="s">
        <v>31</v>
      </c>
      <c r="H94" s="4">
        <f>Household_Energy3[[#This Row],[Electricity_Usage (kWh)]]+Household_Energy3[[#This Row],[Gas_Usage]]/Household_Energy3[[#This Row],[Family_Size]]</f>
        <v>519</v>
      </c>
      <c r="I94" s="4">
        <f>Household_Energy3[[#This Row],[Electricity_Usage (kWh)]]+Household_Energy3[[#This Row],[Gas_Usage]]/Household_Energy3[[#This Row],[Appliances_Count]]</f>
        <v>496.09090909090907</v>
      </c>
      <c r="J94" s="3">
        <f>Household_Energy3[[#This Row],[Electricity_Usage (kWh)]]+Household_Energy3[[#This Row],[Gas_Usage]]</f>
        <v>627</v>
      </c>
      <c r="K94" s="3" t="str">
        <f>IF(AND(B95&gt;=6, H95&gt;=AVERAGE($H$2:$H$100)), "Large Family - High Usage", "Normal")</f>
        <v>Normal</v>
      </c>
      <c r="L94" s="3" t="str">
        <f>IF(AND(F94&gt;=10, H94&gt;=AVERAGE($H$2:$H$100)), "High Appliance Usage", "Normal")</f>
        <v>High Appliance Usage</v>
      </c>
      <c r="M94" s="3" t="str">
        <f>IF(AND(C94&gt;=80000, H94&gt;=AVERAGE($H$2:$H$100)), "High Income - High Usage", "Normal")</f>
        <v>Normal</v>
      </c>
      <c r="N94" s="3">
        <f>IF(K94="Normal",0,1) + IF(L94="Normal",0,1) + IF(M94="Normal",0,1)</f>
        <v>1</v>
      </c>
    </row>
    <row r="95" spans="1:14" x14ac:dyDescent="0.35">
      <c r="A95" s="3" t="s">
        <v>112</v>
      </c>
      <c r="B95" s="3">
        <v>2</v>
      </c>
      <c r="C95" s="3">
        <v>65525</v>
      </c>
      <c r="D95" s="3">
        <v>151</v>
      </c>
      <c r="E95" s="3">
        <v>167</v>
      </c>
      <c r="F95" s="3">
        <v>6</v>
      </c>
      <c r="G95" s="3" t="s">
        <v>25</v>
      </c>
      <c r="H95" s="4">
        <f>Household_Energy3[[#This Row],[Electricity_Usage (kWh)]]+Household_Energy3[[#This Row],[Gas_Usage]]/Household_Energy3[[#This Row],[Family_Size]]</f>
        <v>234.5</v>
      </c>
      <c r="I95" s="4">
        <f>Household_Energy3[[#This Row],[Electricity_Usage (kWh)]]+Household_Energy3[[#This Row],[Gas_Usage]]/Household_Energy3[[#This Row],[Appliances_Count]]</f>
        <v>178.83333333333334</v>
      </c>
      <c r="J95" s="3">
        <f>Household_Energy3[[#This Row],[Electricity_Usage (kWh)]]+Household_Energy3[[#This Row],[Gas_Usage]]</f>
        <v>318</v>
      </c>
      <c r="K95" s="3" t="str">
        <f>IF(AND(B96&gt;=6, H96&gt;=AVERAGE($H$2:$H$100)), "Large Family - High Usage", "Normal")</f>
        <v>Normal</v>
      </c>
      <c r="L95" s="3" t="str">
        <f>IF(AND(F95&gt;=10, H95&gt;=AVERAGE($H$2:$H$100)), "High Appliance Usage", "Normal")</f>
        <v>Normal</v>
      </c>
      <c r="M95" s="3" t="str">
        <f>IF(AND(C95&gt;=80000, H95&gt;=AVERAGE($H$2:$H$100)), "High Income - High Usage", "Normal")</f>
        <v>Normal</v>
      </c>
      <c r="N95" s="3">
        <f>IF(K95="Normal",0,1) + IF(L95="Normal",0,1) + IF(M95="Normal",0,1)</f>
        <v>0</v>
      </c>
    </row>
    <row r="96" spans="1:14" x14ac:dyDescent="0.35">
      <c r="A96" s="3" t="s">
        <v>113</v>
      </c>
      <c r="B96" s="3">
        <v>2</v>
      </c>
      <c r="C96" s="3">
        <v>39830</v>
      </c>
      <c r="D96" s="3">
        <v>438</v>
      </c>
      <c r="E96" s="3">
        <v>193</v>
      </c>
      <c r="F96" s="3">
        <v>12</v>
      </c>
      <c r="G96" s="3" t="s">
        <v>51</v>
      </c>
      <c r="H96" s="4">
        <f>Household_Energy3[[#This Row],[Electricity_Usage (kWh)]]+Household_Energy3[[#This Row],[Gas_Usage]]/Household_Energy3[[#This Row],[Family_Size]]</f>
        <v>534.5</v>
      </c>
      <c r="I96" s="4">
        <f>Household_Energy3[[#This Row],[Electricity_Usage (kWh)]]+Household_Energy3[[#This Row],[Gas_Usage]]/Household_Energy3[[#This Row],[Appliances_Count]]</f>
        <v>454.08333333333331</v>
      </c>
      <c r="J96" s="3">
        <f>Household_Energy3[[#This Row],[Electricity_Usage (kWh)]]+Household_Energy3[[#This Row],[Gas_Usage]]</f>
        <v>631</v>
      </c>
      <c r="K96" s="3" t="str">
        <f>IF(AND(B97&gt;=6, H97&gt;=AVERAGE($H$2:$H$100)), "Large Family - High Usage", "Normal")</f>
        <v>Large Family - High Usage</v>
      </c>
      <c r="L96" s="3" t="str">
        <f>IF(AND(F96&gt;=10, H96&gt;=AVERAGE($H$2:$H$100)), "High Appliance Usage", "Normal")</f>
        <v>High Appliance Usage</v>
      </c>
      <c r="M96" s="3" t="str">
        <f>IF(AND(C96&gt;=80000, H96&gt;=AVERAGE($H$2:$H$100)), "High Income - High Usage", "Normal")</f>
        <v>Normal</v>
      </c>
      <c r="N96" s="3">
        <f>IF(K96="Normal",0,1) + IF(L96="Normal",0,1) + IF(M96="Normal",0,1)</f>
        <v>2</v>
      </c>
    </row>
    <row r="97" spans="1:14" x14ac:dyDescent="0.35">
      <c r="A97" s="3" t="s">
        <v>114</v>
      </c>
      <c r="B97" s="3">
        <v>6</v>
      </c>
      <c r="C97" s="3">
        <v>37429</v>
      </c>
      <c r="D97" s="3">
        <v>466</v>
      </c>
      <c r="E97" s="3">
        <v>57</v>
      </c>
      <c r="F97" s="3">
        <v>11</v>
      </c>
      <c r="G97" s="3" t="s">
        <v>27</v>
      </c>
      <c r="H97" s="4">
        <f>Household_Energy3[[#This Row],[Electricity_Usage (kWh)]]+Household_Energy3[[#This Row],[Gas_Usage]]/Household_Energy3[[#This Row],[Family_Size]]</f>
        <v>475.5</v>
      </c>
      <c r="I97" s="4">
        <f>Household_Energy3[[#This Row],[Electricity_Usage (kWh)]]+Household_Energy3[[#This Row],[Gas_Usage]]/Household_Energy3[[#This Row],[Appliances_Count]]</f>
        <v>471.18181818181819</v>
      </c>
      <c r="J97" s="3">
        <f>Household_Energy3[[#This Row],[Electricity_Usage (kWh)]]+Household_Energy3[[#This Row],[Gas_Usage]]</f>
        <v>523</v>
      </c>
      <c r="K97" s="3" t="str">
        <f>IF(AND(B98&gt;=6, H98&gt;=AVERAGE($H$2:$H$100)), "Large Family - High Usage", "Normal")</f>
        <v>Normal</v>
      </c>
      <c r="L97" s="3" t="str">
        <f>IF(AND(F97&gt;=10, H97&gt;=AVERAGE($H$2:$H$100)), "High Appliance Usage", "Normal")</f>
        <v>High Appliance Usage</v>
      </c>
      <c r="M97" s="3" t="str">
        <f>IF(AND(C97&gt;=80000, H97&gt;=AVERAGE($H$2:$H$100)), "High Income - High Usage", "Normal")</f>
        <v>Normal</v>
      </c>
      <c r="N97" s="3">
        <f>IF(K97="Normal",0,1) + IF(L97="Normal",0,1) + IF(M97="Normal",0,1)</f>
        <v>1</v>
      </c>
    </row>
    <row r="98" spans="1:14" x14ac:dyDescent="0.35">
      <c r="A98" s="3" t="s">
        <v>115</v>
      </c>
      <c r="B98" s="3">
        <v>4</v>
      </c>
      <c r="C98" s="3">
        <v>26893</v>
      </c>
      <c r="D98" s="3">
        <v>243</v>
      </c>
      <c r="E98" s="3">
        <v>181</v>
      </c>
      <c r="F98" s="3">
        <v>2</v>
      </c>
      <c r="G98" s="3" t="s">
        <v>17</v>
      </c>
      <c r="H98" s="4">
        <f>Household_Energy3[[#This Row],[Electricity_Usage (kWh)]]+Household_Energy3[[#This Row],[Gas_Usage]]/Household_Energy3[[#This Row],[Family_Size]]</f>
        <v>288.25</v>
      </c>
      <c r="I98" s="4">
        <f>Household_Energy3[[#This Row],[Electricity_Usage (kWh)]]+Household_Energy3[[#This Row],[Gas_Usage]]/Household_Energy3[[#This Row],[Appliances_Count]]</f>
        <v>333.5</v>
      </c>
      <c r="J98" s="3">
        <f>Household_Energy3[[#This Row],[Electricity_Usage (kWh)]]+Household_Energy3[[#This Row],[Gas_Usage]]</f>
        <v>424</v>
      </c>
      <c r="K98" s="3" t="str">
        <f>IF(AND(B99&gt;=6, H99&gt;=AVERAGE($H$2:$H$100)), "Large Family - High Usage", "Normal")</f>
        <v>Large Family - High Usage</v>
      </c>
      <c r="L98" s="3" t="str">
        <f>IF(AND(F98&gt;=10, H98&gt;=AVERAGE($H$2:$H$100)), "High Appliance Usage", "Normal")</f>
        <v>Normal</v>
      </c>
      <c r="M98" s="3" t="str">
        <f>IF(AND(C98&gt;=80000, H98&gt;=AVERAGE($H$2:$H$100)), "High Income - High Usage", "Normal")</f>
        <v>Normal</v>
      </c>
      <c r="N98" s="3">
        <f>IF(K98="Normal",0,1) + IF(L98="Normal",0,1) + IF(M98="Normal",0,1)</f>
        <v>1</v>
      </c>
    </row>
    <row r="99" spans="1:14" x14ac:dyDescent="0.35">
      <c r="A99" s="3" t="s">
        <v>116</v>
      </c>
      <c r="B99" s="3">
        <v>6</v>
      </c>
      <c r="C99" s="3">
        <v>99909</v>
      </c>
      <c r="D99" s="3">
        <v>472</v>
      </c>
      <c r="E99" s="3">
        <v>153</v>
      </c>
      <c r="F99" s="3">
        <v>7</v>
      </c>
      <c r="G99" s="3" t="s">
        <v>10</v>
      </c>
      <c r="H99" s="4">
        <f>Household_Energy3[[#This Row],[Electricity_Usage (kWh)]]+Household_Energy3[[#This Row],[Gas_Usage]]/Household_Energy3[[#This Row],[Family_Size]]</f>
        <v>497.5</v>
      </c>
      <c r="I99" s="4">
        <f>Household_Energy3[[#This Row],[Electricity_Usage (kWh)]]+Household_Energy3[[#This Row],[Gas_Usage]]/Household_Energy3[[#This Row],[Appliances_Count]]</f>
        <v>493.85714285714283</v>
      </c>
      <c r="J99" s="3">
        <f>Household_Energy3[[#This Row],[Electricity_Usage (kWh)]]+Household_Energy3[[#This Row],[Gas_Usage]]</f>
        <v>625</v>
      </c>
      <c r="K99" s="3" t="str">
        <f>IF(AND(B100&gt;=6, H100&gt;=AVERAGE($H$2:$H$100)), "Large Family - High Usage", "Normal")</f>
        <v>Normal</v>
      </c>
      <c r="L99" s="3" t="str">
        <f>IF(AND(F99&gt;=10, H99&gt;=AVERAGE($H$2:$H$100)), "High Appliance Usage", "Normal")</f>
        <v>Normal</v>
      </c>
      <c r="M99" s="3" t="str">
        <f>IF(AND(C99&gt;=80000, H99&gt;=AVERAGE($H$2:$H$100)), "High Income - High Usage", "Normal")</f>
        <v>High Income - High Usage</v>
      </c>
      <c r="N99" s="3">
        <f>IF(K99="Normal",0,1) + IF(L99="Normal",0,1) + IF(M99="Normal",0,1)</f>
        <v>1</v>
      </c>
    </row>
    <row r="100" spans="1:14" x14ac:dyDescent="0.35">
      <c r="A100" s="3" t="s">
        <v>117</v>
      </c>
      <c r="B100" s="3">
        <v>7</v>
      </c>
      <c r="C100" s="3">
        <v>67333</v>
      </c>
      <c r="D100" s="3">
        <v>168</v>
      </c>
      <c r="E100" s="3">
        <v>181</v>
      </c>
      <c r="F100" s="3">
        <v>7</v>
      </c>
      <c r="G100" s="3" t="s">
        <v>8</v>
      </c>
      <c r="H100" s="4">
        <f>Household_Energy3[[#This Row],[Electricity_Usage (kWh)]]+Household_Energy3[[#This Row],[Gas_Usage]]/Household_Energy3[[#This Row],[Family_Size]]</f>
        <v>193.85714285714286</v>
      </c>
      <c r="I100" s="4">
        <f>Household_Energy3[[#This Row],[Electricity_Usage (kWh)]]+Household_Energy3[[#This Row],[Gas_Usage]]/Household_Energy3[[#This Row],[Appliances_Count]]</f>
        <v>193.85714285714286</v>
      </c>
      <c r="J100" s="3">
        <f>Household_Energy3[[#This Row],[Electricity_Usage (kWh)]]+Household_Energy3[[#This Row],[Gas_Usage]]</f>
        <v>349</v>
      </c>
      <c r="K100" s="3" t="str">
        <f>IF(AND(B101&gt;=6, H101&gt;=AVERAGE($H$2:$H$100)), "Large Family - High Usage", "Normal")</f>
        <v>Normal</v>
      </c>
      <c r="L100" s="3" t="str">
        <f>IF(AND(F100&gt;=10, H100&gt;=AVERAGE($H$2:$H$100)), "High Appliance Usage", "Normal")</f>
        <v>Normal</v>
      </c>
      <c r="M100" s="3" t="str">
        <f>IF(AND(C100&gt;=80000, H100&gt;=AVERAGE($H$2:$H$100)), "High Income - High Usage", "Normal")</f>
        <v>Normal</v>
      </c>
      <c r="N100" s="3">
        <f>IF(K100="Normal",0,1) + IF(L100="Normal",0,1) + IF(M100="Normal",0,1)</f>
        <v>0</v>
      </c>
    </row>
    <row r="101" spans="1:14" x14ac:dyDescent="0.35">
      <c r="A101" s="3" t="s">
        <v>118</v>
      </c>
      <c r="B101" s="3">
        <v>7</v>
      </c>
      <c r="C101" s="3">
        <v>23436</v>
      </c>
      <c r="D101" s="3">
        <v>198</v>
      </c>
      <c r="E101" s="3">
        <v>74</v>
      </c>
      <c r="F101" s="3">
        <v>14</v>
      </c>
      <c r="G101" s="3" t="s">
        <v>17</v>
      </c>
      <c r="H101" s="4">
        <f>Household_Energy3[[#This Row],[Electricity_Usage (kWh)]]+Household_Energy3[[#This Row],[Gas_Usage]]/Household_Energy3[[#This Row],[Family_Size]]</f>
        <v>208.57142857142858</v>
      </c>
      <c r="I101" s="4">
        <f>Household_Energy3[[#This Row],[Electricity_Usage (kWh)]]+Household_Energy3[[#This Row],[Gas_Usage]]/Household_Energy3[[#This Row],[Appliances_Count]]</f>
        <v>203.28571428571428</v>
      </c>
      <c r="J101" s="3">
        <f>Household_Energy3[[#This Row],[Electricity_Usage (kWh)]]+Household_Energy3[[#This Row],[Gas_Usage]]</f>
        <v>272</v>
      </c>
      <c r="K101" s="3" t="str">
        <f>IF(AND(B102&gt;=6, H102&gt;=AVERAGE($H$2:$H$100)), "Large Family - High Usage", "Normal")</f>
        <v>Large Family - High Usage</v>
      </c>
      <c r="L101" s="3" t="str">
        <f>IF(AND(F101&gt;=10, H101&gt;=AVERAGE($H$2:$H$100)), "High Appliance Usage", "Normal")</f>
        <v>Normal</v>
      </c>
      <c r="M101" s="3" t="str">
        <f>IF(AND(C101&gt;=80000, H101&gt;=AVERAGE($H$2:$H$100)), "High Income - High Usage", "Normal")</f>
        <v>Normal</v>
      </c>
      <c r="N101" s="3">
        <f>IF(K101="Normal",0,1) + IF(L101="Normal",0,1) + IF(M101="Normal",0,1)</f>
        <v>1</v>
      </c>
    </row>
    <row r="102" spans="1:14" x14ac:dyDescent="0.35">
      <c r="A102" s="3" t="s">
        <v>119</v>
      </c>
      <c r="B102" s="3">
        <v>6</v>
      </c>
      <c r="C102" s="3">
        <v>94290</v>
      </c>
      <c r="D102" s="3">
        <v>495</v>
      </c>
      <c r="E102" s="3">
        <v>145</v>
      </c>
      <c r="F102" s="3">
        <v>5</v>
      </c>
      <c r="G102" s="3" t="s">
        <v>45</v>
      </c>
      <c r="H102" s="4">
        <f>Household_Energy3[[#This Row],[Electricity_Usage (kWh)]]+Household_Energy3[[#This Row],[Gas_Usage]]/Household_Energy3[[#This Row],[Family_Size]]</f>
        <v>519.16666666666663</v>
      </c>
      <c r="I102" s="4">
        <f>Household_Energy3[[#This Row],[Electricity_Usage (kWh)]]+Household_Energy3[[#This Row],[Gas_Usage]]/Household_Energy3[[#This Row],[Appliances_Count]]</f>
        <v>524</v>
      </c>
      <c r="J102" s="3">
        <f>Household_Energy3[[#This Row],[Electricity_Usage (kWh)]]+Household_Energy3[[#This Row],[Gas_Usage]]</f>
        <v>640</v>
      </c>
      <c r="K102" s="3" t="str">
        <f>IF(AND(B103&gt;=6, H103&gt;=AVERAGE($H$2:$H$100)), "Large Family - High Usage", "Normal")</f>
        <v>Normal</v>
      </c>
      <c r="L102" s="3" t="str">
        <f>IF(AND(F102&gt;=10, H102&gt;=AVERAGE($H$2:$H$100)), "High Appliance Usage", "Normal")</f>
        <v>Normal</v>
      </c>
      <c r="M102" s="3" t="str">
        <f>IF(AND(C102&gt;=80000, H102&gt;=AVERAGE($H$2:$H$100)), "High Income - High Usage", "Normal")</f>
        <v>High Income - High Usage</v>
      </c>
      <c r="N102" s="3">
        <f>IF(K102="Normal",0,1) + IF(L102="Normal",0,1) + IF(M102="Normal",0,1)</f>
        <v>1</v>
      </c>
    </row>
    <row r="103" spans="1:14" x14ac:dyDescent="0.35">
      <c r="A103" s="3" t="s">
        <v>120</v>
      </c>
      <c r="B103" s="3">
        <v>7</v>
      </c>
      <c r="C103" s="3">
        <v>96213</v>
      </c>
      <c r="D103" s="3">
        <v>124</v>
      </c>
      <c r="E103" s="3">
        <v>142</v>
      </c>
      <c r="F103" s="3">
        <v>14</v>
      </c>
      <c r="G103" s="3" t="s">
        <v>25</v>
      </c>
      <c r="H103" s="4">
        <f>Household_Energy3[[#This Row],[Electricity_Usage (kWh)]]+Household_Energy3[[#This Row],[Gas_Usage]]/Household_Energy3[[#This Row],[Family_Size]]</f>
        <v>144.28571428571428</v>
      </c>
      <c r="I103" s="4">
        <f>Household_Energy3[[#This Row],[Electricity_Usage (kWh)]]+Household_Energy3[[#This Row],[Gas_Usage]]/Household_Energy3[[#This Row],[Appliances_Count]]</f>
        <v>134.14285714285714</v>
      </c>
      <c r="J103" s="3">
        <f>Household_Energy3[[#This Row],[Electricity_Usage (kWh)]]+Household_Energy3[[#This Row],[Gas_Usage]]</f>
        <v>266</v>
      </c>
      <c r="K103" s="3" t="str">
        <f>IF(AND(B104&gt;=6, H104&gt;=AVERAGE($H$2:$H$100)), "Large Family - High Usage", "Normal")</f>
        <v>Normal</v>
      </c>
      <c r="L103" s="3" t="str">
        <f>IF(AND(F103&gt;=10, H103&gt;=AVERAGE($H$2:$H$100)), "High Appliance Usage", "Normal")</f>
        <v>Normal</v>
      </c>
      <c r="M103" s="3" t="str">
        <f>IF(AND(C103&gt;=80000, H103&gt;=AVERAGE($H$2:$H$100)), "High Income - High Usage", "Normal")</f>
        <v>Normal</v>
      </c>
      <c r="N103" s="3">
        <f>IF(K103="Normal",0,1) + IF(L103="Normal",0,1) + IF(M103="Normal",0,1)</f>
        <v>0</v>
      </c>
    </row>
    <row r="104" spans="1:14" x14ac:dyDescent="0.35">
      <c r="A104" s="3" t="s">
        <v>121</v>
      </c>
      <c r="B104" s="3">
        <v>4</v>
      </c>
      <c r="C104" s="3">
        <v>25895</v>
      </c>
      <c r="D104" s="3">
        <v>478</v>
      </c>
      <c r="E104" s="3">
        <v>110</v>
      </c>
      <c r="F104" s="3">
        <v>9</v>
      </c>
      <c r="G104" s="3" t="s">
        <v>10</v>
      </c>
      <c r="H104" s="4">
        <f>Household_Energy3[[#This Row],[Electricity_Usage (kWh)]]+Household_Energy3[[#This Row],[Gas_Usage]]/Household_Energy3[[#This Row],[Family_Size]]</f>
        <v>505.5</v>
      </c>
      <c r="I104" s="4">
        <f>Household_Energy3[[#This Row],[Electricity_Usage (kWh)]]+Household_Energy3[[#This Row],[Gas_Usage]]/Household_Energy3[[#This Row],[Appliances_Count]]</f>
        <v>490.22222222222223</v>
      </c>
      <c r="J104" s="3">
        <f>Household_Energy3[[#This Row],[Electricity_Usage (kWh)]]+Household_Energy3[[#This Row],[Gas_Usage]]</f>
        <v>588</v>
      </c>
      <c r="K104" s="3" t="str">
        <f>IF(AND(B105&gt;=6, H105&gt;=AVERAGE($H$2:$H$100)), "Large Family - High Usage", "Normal")</f>
        <v>Normal</v>
      </c>
      <c r="L104" s="3" t="str">
        <f>IF(AND(F104&gt;=10, H104&gt;=AVERAGE($H$2:$H$100)), "High Appliance Usage", "Normal")</f>
        <v>Normal</v>
      </c>
      <c r="M104" s="3" t="str">
        <f>IF(AND(C104&gt;=80000, H104&gt;=AVERAGE($H$2:$H$100)), "High Income - High Usage", "Normal")</f>
        <v>Normal</v>
      </c>
      <c r="N104" s="3">
        <f>IF(K104="Normal",0,1) + IF(L104="Normal",0,1) + IF(M104="Normal",0,1)</f>
        <v>0</v>
      </c>
    </row>
    <row r="105" spans="1:14" x14ac:dyDescent="0.35">
      <c r="A105" s="3" t="s">
        <v>122</v>
      </c>
      <c r="B105" s="3">
        <v>1</v>
      </c>
      <c r="C105" s="3">
        <v>39738</v>
      </c>
      <c r="D105" s="3">
        <v>152</v>
      </c>
      <c r="E105" s="3">
        <v>171</v>
      </c>
      <c r="F105" s="3">
        <v>5</v>
      </c>
      <c r="G105" s="3" t="s">
        <v>45</v>
      </c>
      <c r="H105" s="4">
        <f>Household_Energy3[[#This Row],[Electricity_Usage (kWh)]]+Household_Energy3[[#This Row],[Gas_Usage]]/Household_Energy3[[#This Row],[Family_Size]]</f>
        <v>323</v>
      </c>
      <c r="I105" s="4">
        <f>Household_Energy3[[#This Row],[Electricity_Usage (kWh)]]+Household_Energy3[[#This Row],[Gas_Usage]]/Household_Energy3[[#This Row],[Appliances_Count]]</f>
        <v>186.2</v>
      </c>
      <c r="J105" s="3">
        <f>Household_Energy3[[#This Row],[Electricity_Usage (kWh)]]+Household_Energy3[[#This Row],[Gas_Usage]]</f>
        <v>323</v>
      </c>
      <c r="K105" s="3" t="str">
        <f>IF(AND(B106&gt;=6, H106&gt;=AVERAGE($H$2:$H$100)), "Large Family - High Usage", "Normal")</f>
        <v>Normal</v>
      </c>
      <c r="L105" s="3" t="str">
        <f>IF(AND(F105&gt;=10, H105&gt;=AVERAGE($H$2:$H$100)), "High Appliance Usage", "Normal")</f>
        <v>Normal</v>
      </c>
      <c r="M105" s="3" t="str">
        <f>IF(AND(C105&gt;=80000, H105&gt;=AVERAGE($H$2:$H$100)), "High Income - High Usage", "Normal")</f>
        <v>Normal</v>
      </c>
      <c r="N105" s="3">
        <f>IF(K105="Normal",0,1) + IF(L105="Normal",0,1) + IF(M105="Normal",0,1)</f>
        <v>0</v>
      </c>
    </row>
    <row r="106" spans="1:14" x14ac:dyDescent="0.35">
      <c r="A106" s="3" t="s">
        <v>123</v>
      </c>
      <c r="B106" s="3">
        <v>6</v>
      </c>
      <c r="C106" s="3">
        <v>50746</v>
      </c>
      <c r="D106" s="3">
        <v>250</v>
      </c>
      <c r="E106" s="3">
        <v>100</v>
      </c>
      <c r="F106" s="3">
        <v>9</v>
      </c>
      <c r="G106" s="3" t="s">
        <v>27</v>
      </c>
      <c r="H106" s="4">
        <f>Household_Energy3[[#This Row],[Electricity_Usage (kWh)]]+Household_Energy3[[#This Row],[Gas_Usage]]/Household_Energy3[[#This Row],[Family_Size]]</f>
        <v>266.66666666666669</v>
      </c>
      <c r="I106" s="4">
        <f>Household_Energy3[[#This Row],[Electricity_Usage (kWh)]]+Household_Energy3[[#This Row],[Gas_Usage]]/Household_Energy3[[#This Row],[Appliances_Count]]</f>
        <v>261.11111111111109</v>
      </c>
      <c r="J106" s="3">
        <f>Household_Energy3[[#This Row],[Electricity_Usage (kWh)]]+Household_Energy3[[#This Row],[Gas_Usage]]</f>
        <v>350</v>
      </c>
      <c r="K106" s="3" t="str">
        <f>IF(AND(B107&gt;=6, H107&gt;=AVERAGE($H$2:$H$100)), "Large Family - High Usage", "Normal")</f>
        <v>Normal</v>
      </c>
      <c r="L106" s="3" t="str">
        <f>IF(AND(F106&gt;=10, H106&gt;=AVERAGE($H$2:$H$100)), "High Appliance Usage", "Normal")</f>
        <v>Normal</v>
      </c>
      <c r="M106" s="3" t="str">
        <f>IF(AND(C106&gt;=80000, H106&gt;=AVERAGE($H$2:$H$100)), "High Income - High Usage", "Normal")</f>
        <v>Normal</v>
      </c>
      <c r="N106" s="3">
        <f>IF(K106="Normal",0,1) + IF(L106="Normal",0,1) + IF(M106="Normal",0,1)</f>
        <v>0</v>
      </c>
    </row>
    <row r="107" spans="1:14" x14ac:dyDescent="0.35">
      <c r="A107" s="3" t="s">
        <v>124</v>
      </c>
      <c r="B107" s="3">
        <v>5</v>
      </c>
      <c r="C107" s="3">
        <v>69377</v>
      </c>
      <c r="D107" s="3">
        <v>243</v>
      </c>
      <c r="E107" s="3">
        <v>196</v>
      </c>
      <c r="F107" s="3">
        <v>14</v>
      </c>
      <c r="G107" s="3" t="s">
        <v>45</v>
      </c>
      <c r="H107" s="4">
        <f>Household_Energy3[[#This Row],[Electricity_Usage (kWh)]]+Household_Energy3[[#This Row],[Gas_Usage]]/Household_Energy3[[#This Row],[Family_Size]]</f>
        <v>282.2</v>
      </c>
      <c r="I107" s="4">
        <f>Household_Energy3[[#This Row],[Electricity_Usage (kWh)]]+Household_Energy3[[#This Row],[Gas_Usage]]/Household_Energy3[[#This Row],[Appliances_Count]]</f>
        <v>257</v>
      </c>
      <c r="J107" s="3">
        <f>Household_Energy3[[#This Row],[Electricity_Usage (kWh)]]+Household_Energy3[[#This Row],[Gas_Usage]]</f>
        <v>439</v>
      </c>
      <c r="K107" s="3" t="str">
        <f>IF(AND(B108&gt;=6, H108&gt;=AVERAGE($H$2:$H$100)), "Large Family - High Usage", "Normal")</f>
        <v>Normal</v>
      </c>
      <c r="L107" s="3" t="str">
        <f>IF(AND(F107&gt;=10, H107&gt;=AVERAGE($H$2:$H$100)), "High Appliance Usage", "Normal")</f>
        <v>Normal</v>
      </c>
      <c r="M107" s="3" t="str">
        <f>IF(AND(C107&gt;=80000, H107&gt;=AVERAGE($H$2:$H$100)), "High Income - High Usage", "Normal")</f>
        <v>Normal</v>
      </c>
      <c r="N107" s="3">
        <f>IF(K107="Normal",0,1) + IF(L107="Normal",0,1) + IF(M107="Normal",0,1)</f>
        <v>0</v>
      </c>
    </row>
    <row r="108" spans="1:14" x14ac:dyDescent="0.35">
      <c r="A108" s="3" t="s">
        <v>125</v>
      </c>
      <c r="B108" s="3">
        <v>5</v>
      </c>
      <c r="C108" s="3">
        <v>68404</v>
      </c>
      <c r="D108" s="3">
        <v>156</v>
      </c>
      <c r="E108" s="3">
        <v>70</v>
      </c>
      <c r="F108" s="3">
        <v>9</v>
      </c>
      <c r="G108" s="3" t="s">
        <v>13</v>
      </c>
      <c r="H108" s="4">
        <f>Household_Energy3[[#This Row],[Electricity_Usage (kWh)]]+Household_Energy3[[#This Row],[Gas_Usage]]/Household_Energy3[[#This Row],[Family_Size]]</f>
        <v>170</v>
      </c>
      <c r="I108" s="4">
        <f>Household_Energy3[[#This Row],[Electricity_Usage (kWh)]]+Household_Energy3[[#This Row],[Gas_Usage]]/Household_Energy3[[#This Row],[Appliances_Count]]</f>
        <v>163.77777777777777</v>
      </c>
      <c r="J108" s="3">
        <f>Household_Energy3[[#This Row],[Electricity_Usage (kWh)]]+Household_Energy3[[#This Row],[Gas_Usage]]</f>
        <v>226</v>
      </c>
      <c r="K108" s="3" t="str">
        <f>IF(AND(B109&gt;=6, H109&gt;=AVERAGE($H$2:$H$100)), "Large Family - High Usage", "Normal")</f>
        <v>Normal</v>
      </c>
      <c r="L108" s="3" t="str">
        <f>IF(AND(F108&gt;=10, H108&gt;=AVERAGE($H$2:$H$100)), "High Appliance Usage", "Normal")</f>
        <v>Normal</v>
      </c>
      <c r="M108" s="3" t="str">
        <f>IF(AND(C108&gt;=80000, H108&gt;=AVERAGE($H$2:$H$100)), "High Income - High Usage", "Normal")</f>
        <v>Normal</v>
      </c>
      <c r="N108" s="3">
        <f>IF(K108="Normal",0,1) + IF(L108="Normal",0,1) + IF(M108="Normal",0,1)</f>
        <v>0</v>
      </c>
    </row>
    <row r="109" spans="1:14" x14ac:dyDescent="0.35">
      <c r="A109" s="3" t="s">
        <v>126</v>
      </c>
      <c r="B109" s="3">
        <v>2</v>
      </c>
      <c r="C109" s="3">
        <v>74045</v>
      </c>
      <c r="D109" s="3">
        <v>138</v>
      </c>
      <c r="E109" s="3">
        <v>54</v>
      </c>
      <c r="F109" s="3">
        <v>6</v>
      </c>
      <c r="G109" s="3" t="s">
        <v>13</v>
      </c>
      <c r="H109" s="4">
        <f>Household_Energy3[[#This Row],[Electricity_Usage (kWh)]]+Household_Energy3[[#This Row],[Gas_Usage]]/Household_Energy3[[#This Row],[Family_Size]]</f>
        <v>165</v>
      </c>
      <c r="I109" s="4">
        <f>Household_Energy3[[#This Row],[Electricity_Usage (kWh)]]+Household_Energy3[[#This Row],[Gas_Usage]]/Household_Energy3[[#This Row],[Appliances_Count]]</f>
        <v>147</v>
      </c>
      <c r="J109" s="3">
        <f>Household_Energy3[[#This Row],[Electricity_Usage (kWh)]]+Household_Energy3[[#This Row],[Gas_Usage]]</f>
        <v>192</v>
      </c>
      <c r="K109" s="3" t="str">
        <f>IF(AND(B110&gt;=6, H110&gt;=AVERAGE($H$2:$H$100)), "Large Family - High Usage", "Normal")</f>
        <v>Normal</v>
      </c>
      <c r="L109" s="3" t="str">
        <f>IF(AND(F109&gt;=10, H109&gt;=AVERAGE($H$2:$H$100)), "High Appliance Usage", "Normal")</f>
        <v>Normal</v>
      </c>
      <c r="M109" s="3" t="str">
        <f>IF(AND(C109&gt;=80000, H109&gt;=AVERAGE($H$2:$H$100)), "High Income - High Usage", "Normal")</f>
        <v>Normal</v>
      </c>
      <c r="N109" s="3">
        <f>IF(K109="Normal",0,1) + IF(L109="Normal",0,1) + IF(M109="Normal",0,1)</f>
        <v>0</v>
      </c>
    </row>
    <row r="110" spans="1:14" x14ac:dyDescent="0.35">
      <c r="A110" s="3" t="s">
        <v>127</v>
      </c>
      <c r="B110" s="3">
        <v>7</v>
      </c>
      <c r="C110" s="3">
        <v>59790</v>
      </c>
      <c r="D110" s="3">
        <v>208</v>
      </c>
      <c r="E110" s="3">
        <v>141</v>
      </c>
      <c r="F110" s="3">
        <v>14</v>
      </c>
      <c r="G110" s="3" t="s">
        <v>51</v>
      </c>
      <c r="H110" s="4">
        <f>Household_Energy3[[#This Row],[Electricity_Usage (kWh)]]+Household_Energy3[[#This Row],[Gas_Usage]]/Household_Energy3[[#This Row],[Family_Size]]</f>
        <v>228.14285714285714</v>
      </c>
      <c r="I110" s="4">
        <f>Household_Energy3[[#This Row],[Electricity_Usage (kWh)]]+Household_Energy3[[#This Row],[Gas_Usage]]/Household_Energy3[[#This Row],[Appliances_Count]]</f>
        <v>218.07142857142858</v>
      </c>
      <c r="J110" s="3">
        <f>Household_Energy3[[#This Row],[Electricity_Usage (kWh)]]+Household_Energy3[[#This Row],[Gas_Usage]]</f>
        <v>349</v>
      </c>
      <c r="K110" s="3" t="str">
        <f>IF(AND(B111&gt;=6, H111&gt;=AVERAGE($H$2:$H$100)), "Large Family - High Usage", "Normal")</f>
        <v>Normal</v>
      </c>
      <c r="L110" s="3" t="str">
        <f>IF(AND(F110&gt;=10, H110&gt;=AVERAGE($H$2:$H$100)), "High Appliance Usage", "Normal")</f>
        <v>Normal</v>
      </c>
      <c r="M110" s="3" t="str">
        <f>IF(AND(C110&gt;=80000, H110&gt;=AVERAGE($H$2:$H$100)), "High Income - High Usage", "Normal")</f>
        <v>Normal</v>
      </c>
      <c r="N110" s="3">
        <f>IF(K110="Normal",0,1) + IF(L110="Normal",0,1) + IF(M110="Normal",0,1)</f>
        <v>0</v>
      </c>
    </row>
    <row r="111" spans="1:14" x14ac:dyDescent="0.35">
      <c r="A111" s="3" t="s">
        <v>128</v>
      </c>
      <c r="B111" s="3">
        <v>5</v>
      </c>
      <c r="C111" s="3">
        <v>25600</v>
      </c>
      <c r="D111" s="3">
        <v>280</v>
      </c>
      <c r="E111" s="3">
        <v>110</v>
      </c>
      <c r="F111" s="3">
        <v>5</v>
      </c>
      <c r="G111" s="3" t="s">
        <v>22</v>
      </c>
      <c r="H111" s="4">
        <f>Household_Energy3[[#This Row],[Electricity_Usage (kWh)]]+Household_Energy3[[#This Row],[Gas_Usage]]/Household_Energy3[[#This Row],[Family_Size]]</f>
        <v>302</v>
      </c>
      <c r="I111" s="4">
        <f>Household_Energy3[[#This Row],[Electricity_Usage (kWh)]]+Household_Energy3[[#This Row],[Gas_Usage]]/Household_Energy3[[#This Row],[Appliances_Count]]</f>
        <v>302</v>
      </c>
      <c r="J111" s="3">
        <f>Household_Energy3[[#This Row],[Electricity_Usage (kWh)]]+Household_Energy3[[#This Row],[Gas_Usage]]</f>
        <v>390</v>
      </c>
      <c r="K111" s="3" t="str">
        <f>IF(AND(B112&gt;=6, H112&gt;=AVERAGE($H$2:$H$100)), "Large Family - High Usage", "Normal")</f>
        <v>Normal</v>
      </c>
      <c r="L111" s="3" t="str">
        <f>IF(AND(F111&gt;=10, H111&gt;=AVERAGE($H$2:$H$100)), "High Appliance Usage", "Normal")</f>
        <v>Normal</v>
      </c>
      <c r="M111" s="3" t="str">
        <f>IF(AND(C111&gt;=80000, H111&gt;=AVERAGE($H$2:$H$100)), "High Income - High Usage", "Normal")</f>
        <v>Normal</v>
      </c>
      <c r="N111" s="3">
        <f>IF(K111="Normal",0,1) + IF(L111="Normal",0,1) + IF(M111="Normal",0,1)</f>
        <v>0</v>
      </c>
    </row>
    <row r="112" spans="1:14" x14ac:dyDescent="0.35">
      <c r="A112" s="3" t="s">
        <v>129</v>
      </c>
      <c r="B112" s="3">
        <v>2</v>
      </c>
      <c r="C112" s="3">
        <v>60764</v>
      </c>
      <c r="D112" s="3">
        <v>141</v>
      </c>
      <c r="E112" s="3">
        <v>71</v>
      </c>
      <c r="F112" s="3">
        <v>13</v>
      </c>
      <c r="G112" s="3" t="s">
        <v>31</v>
      </c>
      <c r="H112" s="4">
        <f>Household_Energy3[[#This Row],[Electricity_Usage (kWh)]]+Household_Energy3[[#This Row],[Gas_Usage]]/Household_Energy3[[#This Row],[Family_Size]]</f>
        <v>176.5</v>
      </c>
      <c r="I112" s="4">
        <f>Household_Energy3[[#This Row],[Electricity_Usage (kWh)]]+Household_Energy3[[#This Row],[Gas_Usage]]/Household_Energy3[[#This Row],[Appliances_Count]]</f>
        <v>146.46153846153845</v>
      </c>
      <c r="J112" s="3">
        <f>Household_Energy3[[#This Row],[Electricity_Usage (kWh)]]+Household_Energy3[[#This Row],[Gas_Usage]]</f>
        <v>212</v>
      </c>
      <c r="K112" s="3" t="str">
        <f>IF(AND(B113&gt;=6, H113&gt;=AVERAGE($H$2:$H$100)), "Large Family - High Usage", "Normal")</f>
        <v>Normal</v>
      </c>
      <c r="L112" s="3" t="str">
        <f>IF(AND(F112&gt;=10, H112&gt;=AVERAGE($H$2:$H$100)), "High Appliance Usage", "Normal")</f>
        <v>Normal</v>
      </c>
      <c r="M112" s="3" t="str">
        <f>IF(AND(C112&gt;=80000, H112&gt;=AVERAGE($H$2:$H$100)), "High Income - High Usage", "Normal")</f>
        <v>Normal</v>
      </c>
      <c r="N112" s="3">
        <f>IF(K112="Normal",0,1) + IF(L112="Normal",0,1) + IF(M112="Normal",0,1)</f>
        <v>0</v>
      </c>
    </row>
    <row r="113" spans="1:14" x14ac:dyDescent="0.35">
      <c r="A113" s="3" t="s">
        <v>130</v>
      </c>
      <c r="B113" s="3">
        <v>1</v>
      </c>
      <c r="C113" s="3">
        <v>94543</v>
      </c>
      <c r="D113" s="3">
        <v>285</v>
      </c>
      <c r="E113" s="3">
        <v>198</v>
      </c>
      <c r="F113" s="3">
        <v>14</v>
      </c>
      <c r="G113" s="3" t="s">
        <v>31</v>
      </c>
      <c r="H113" s="4">
        <f>Household_Energy3[[#This Row],[Electricity_Usage (kWh)]]+Household_Energy3[[#This Row],[Gas_Usage]]/Household_Energy3[[#This Row],[Family_Size]]</f>
        <v>483</v>
      </c>
      <c r="I113" s="4">
        <f>Household_Energy3[[#This Row],[Electricity_Usage (kWh)]]+Household_Energy3[[#This Row],[Gas_Usage]]/Household_Energy3[[#This Row],[Appliances_Count]]</f>
        <v>299.14285714285717</v>
      </c>
      <c r="J113" s="3">
        <f>Household_Energy3[[#This Row],[Electricity_Usage (kWh)]]+Household_Energy3[[#This Row],[Gas_Usage]]</f>
        <v>483</v>
      </c>
      <c r="K113" s="3" t="str">
        <f>IF(AND(B114&gt;=6, H114&gt;=AVERAGE($H$2:$H$100)), "Large Family - High Usage", "Normal")</f>
        <v>Normal</v>
      </c>
      <c r="L113" s="3" t="str">
        <f>IF(AND(F113&gt;=10, H113&gt;=AVERAGE($H$2:$H$100)), "High Appliance Usage", "Normal")</f>
        <v>High Appliance Usage</v>
      </c>
      <c r="M113" s="3" t="str">
        <f>IF(AND(C113&gt;=80000, H113&gt;=AVERAGE($H$2:$H$100)), "High Income - High Usage", "Normal")</f>
        <v>High Income - High Usage</v>
      </c>
      <c r="N113" s="3">
        <f>IF(K113="Normal",0,1) + IF(L113="Normal",0,1) + IF(M113="Normal",0,1)</f>
        <v>2</v>
      </c>
    </row>
    <row r="114" spans="1:14" x14ac:dyDescent="0.35">
      <c r="A114" s="3" t="s">
        <v>131</v>
      </c>
      <c r="B114" s="3">
        <v>4</v>
      </c>
      <c r="C114" s="3">
        <v>65714</v>
      </c>
      <c r="D114" s="3">
        <v>497</v>
      </c>
      <c r="E114" s="3">
        <v>119</v>
      </c>
      <c r="F114" s="3">
        <v>3</v>
      </c>
      <c r="G114" s="3" t="s">
        <v>10</v>
      </c>
      <c r="H114" s="4">
        <f>Household_Energy3[[#This Row],[Electricity_Usage (kWh)]]+Household_Energy3[[#This Row],[Gas_Usage]]/Household_Energy3[[#This Row],[Family_Size]]</f>
        <v>526.75</v>
      </c>
      <c r="I114" s="4">
        <f>Household_Energy3[[#This Row],[Electricity_Usage (kWh)]]+Household_Energy3[[#This Row],[Gas_Usage]]/Household_Energy3[[#This Row],[Appliances_Count]]</f>
        <v>536.66666666666663</v>
      </c>
      <c r="J114" s="3">
        <f>Household_Energy3[[#This Row],[Electricity_Usage (kWh)]]+Household_Energy3[[#This Row],[Gas_Usage]]</f>
        <v>616</v>
      </c>
      <c r="K114" s="3" t="str">
        <f>IF(AND(B115&gt;=6, H115&gt;=AVERAGE($H$2:$H$100)), "Large Family - High Usage", "Normal")</f>
        <v>Normal</v>
      </c>
      <c r="L114" s="3" t="str">
        <f>IF(AND(F114&gt;=10, H114&gt;=AVERAGE($H$2:$H$100)), "High Appliance Usage", "Normal")</f>
        <v>Normal</v>
      </c>
      <c r="M114" s="3" t="str">
        <f>IF(AND(C114&gt;=80000, H114&gt;=AVERAGE($H$2:$H$100)), "High Income - High Usage", "Normal")</f>
        <v>Normal</v>
      </c>
      <c r="N114" s="3">
        <f>IF(K114="Normal",0,1) + IF(L114="Normal",0,1) + IF(M114="Normal",0,1)</f>
        <v>0</v>
      </c>
    </row>
    <row r="115" spans="1:14" x14ac:dyDescent="0.35">
      <c r="A115" s="3" t="s">
        <v>132</v>
      </c>
      <c r="B115" s="3">
        <v>4</v>
      </c>
      <c r="C115" s="3">
        <v>76835</v>
      </c>
      <c r="D115" s="3">
        <v>322</v>
      </c>
      <c r="E115" s="3">
        <v>50</v>
      </c>
      <c r="F115" s="3">
        <v>12</v>
      </c>
      <c r="G115" s="3" t="s">
        <v>27</v>
      </c>
      <c r="H115" s="4">
        <f>Household_Energy3[[#This Row],[Electricity_Usage (kWh)]]+Household_Energy3[[#This Row],[Gas_Usage]]/Household_Energy3[[#This Row],[Family_Size]]</f>
        <v>334.5</v>
      </c>
      <c r="I115" s="4">
        <f>Household_Energy3[[#This Row],[Electricity_Usage (kWh)]]+Household_Energy3[[#This Row],[Gas_Usage]]/Household_Energy3[[#This Row],[Appliances_Count]]</f>
        <v>326.16666666666669</v>
      </c>
      <c r="J115" s="3">
        <f>Household_Energy3[[#This Row],[Electricity_Usage (kWh)]]+Household_Energy3[[#This Row],[Gas_Usage]]</f>
        <v>372</v>
      </c>
      <c r="K115" s="3" t="str">
        <f>IF(AND(B116&gt;=6, H116&gt;=AVERAGE($H$2:$H$100)), "Large Family - High Usage", "Normal")</f>
        <v>Normal</v>
      </c>
      <c r="L115" s="3" t="str">
        <f>IF(AND(F115&gt;=10, H115&gt;=AVERAGE($H$2:$H$100)), "High Appliance Usage", "Normal")</f>
        <v>Normal</v>
      </c>
      <c r="M115" s="3" t="str">
        <f>IF(AND(C115&gt;=80000, H115&gt;=AVERAGE($H$2:$H$100)), "High Income - High Usage", "Normal")</f>
        <v>Normal</v>
      </c>
      <c r="N115" s="3">
        <f>IF(K115="Normal",0,1) + IF(L115="Normal",0,1) + IF(M115="Normal",0,1)</f>
        <v>0</v>
      </c>
    </row>
    <row r="116" spans="1:14" x14ac:dyDescent="0.35">
      <c r="A116" s="3" t="s">
        <v>133</v>
      </c>
      <c r="B116" s="3">
        <v>4</v>
      </c>
      <c r="C116" s="3">
        <v>93744</v>
      </c>
      <c r="D116" s="3">
        <v>221</v>
      </c>
      <c r="E116" s="3">
        <v>182</v>
      </c>
      <c r="F116" s="3">
        <v>4</v>
      </c>
      <c r="G116" s="3" t="s">
        <v>56</v>
      </c>
      <c r="H116" s="4">
        <f>Household_Energy3[[#This Row],[Electricity_Usage (kWh)]]+Household_Energy3[[#This Row],[Gas_Usage]]/Household_Energy3[[#This Row],[Family_Size]]</f>
        <v>266.5</v>
      </c>
      <c r="I116" s="4">
        <f>Household_Energy3[[#This Row],[Electricity_Usage (kWh)]]+Household_Energy3[[#This Row],[Gas_Usage]]/Household_Energy3[[#This Row],[Appliances_Count]]</f>
        <v>266.5</v>
      </c>
      <c r="J116" s="3">
        <f>Household_Energy3[[#This Row],[Electricity_Usage (kWh)]]+Household_Energy3[[#This Row],[Gas_Usage]]</f>
        <v>403</v>
      </c>
      <c r="K116" s="3" t="str">
        <f>IF(AND(B117&gt;=6, H117&gt;=AVERAGE($H$2:$H$100)), "Large Family - High Usage", "Normal")</f>
        <v>Normal</v>
      </c>
      <c r="L116" s="3" t="str">
        <f>IF(AND(F116&gt;=10, H116&gt;=AVERAGE($H$2:$H$100)), "High Appliance Usage", "Normal")</f>
        <v>Normal</v>
      </c>
      <c r="M116" s="3" t="str">
        <f>IF(AND(C116&gt;=80000, H116&gt;=AVERAGE($H$2:$H$100)), "High Income - High Usage", "Normal")</f>
        <v>Normal</v>
      </c>
      <c r="N116" s="3">
        <f>IF(K116="Normal",0,1) + IF(L116="Normal",0,1) + IF(M116="Normal",0,1)</f>
        <v>0</v>
      </c>
    </row>
    <row r="117" spans="1:14" x14ac:dyDescent="0.35">
      <c r="A117" s="3" t="s">
        <v>134</v>
      </c>
      <c r="B117" s="3">
        <v>5</v>
      </c>
      <c r="C117" s="3">
        <v>76491</v>
      </c>
      <c r="D117" s="3">
        <v>232</v>
      </c>
      <c r="E117" s="3">
        <v>61</v>
      </c>
      <c r="F117" s="3">
        <v>4</v>
      </c>
      <c r="G117" s="3" t="s">
        <v>51</v>
      </c>
      <c r="H117" s="4">
        <f>Household_Energy3[[#This Row],[Electricity_Usage (kWh)]]+Household_Energy3[[#This Row],[Gas_Usage]]/Household_Energy3[[#This Row],[Family_Size]]</f>
        <v>244.2</v>
      </c>
      <c r="I117" s="4">
        <f>Household_Energy3[[#This Row],[Electricity_Usage (kWh)]]+Household_Energy3[[#This Row],[Gas_Usage]]/Household_Energy3[[#This Row],[Appliances_Count]]</f>
        <v>247.25</v>
      </c>
      <c r="J117" s="3">
        <f>Household_Energy3[[#This Row],[Electricity_Usage (kWh)]]+Household_Energy3[[#This Row],[Gas_Usage]]</f>
        <v>293</v>
      </c>
      <c r="K117" s="3" t="str">
        <f>IF(AND(B118&gt;=6, H118&gt;=AVERAGE($H$2:$H$100)), "Large Family - High Usage", "Normal")</f>
        <v>Normal</v>
      </c>
      <c r="L117" s="3" t="str">
        <f>IF(AND(F117&gt;=10, H117&gt;=AVERAGE($H$2:$H$100)), "High Appliance Usage", "Normal")</f>
        <v>Normal</v>
      </c>
      <c r="M117" s="3" t="str">
        <f>IF(AND(C117&gt;=80000, H117&gt;=AVERAGE($H$2:$H$100)), "High Income - High Usage", "Normal")</f>
        <v>Normal</v>
      </c>
      <c r="N117" s="3">
        <f>IF(K117="Normal",0,1) + IF(L117="Normal",0,1) + IF(M117="Normal",0,1)</f>
        <v>0</v>
      </c>
    </row>
    <row r="118" spans="1:14" x14ac:dyDescent="0.35">
      <c r="A118" s="3" t="s">
        <v>135</v>
      </c>
      <c r="B118" s="3">
        <v>1</v>
      </c>
      <c r="C118" s="3">
        <v>38589</v>
      </c>
      <c r="D118" s="3">
        <v>262</v>
      </c>
      <c r="E118" s="3">
        <v>139</v>
      </c>
      <c r="F118" s="3">
        <v>5</v>
      </c>
      <c r="G118" s="3" t="s">
        <v>13</v>
      </c>
      <c r="H118" s="4">
        <f>Household_Energy3[[#This Row],[Electricity_Usage (kWh)]]+Household_Energy3[[#This Row],[Gas_Usage]]/Household_Energy3[[#This Row],[Family_Size]]</f>
        <v>401</v>
      </c>
      <c r="I118" s="4">
        <f>Household_Energy3[[#This Row],[Electricity_Usage (kWh)]]+Household_Energy3[[#This Row],[Gas_Usage]]/Household_Energy3[[#This Row],[Appliances_Count]]</f>
        <v>289.8</v>
      </c>
      <c r="J118" s="3">
        <f>Household_Energy3[[#This Row],[Electricity_Usage (kWh)]]+Household_Energy3[[#This Row],[Gas_Usage]]</f>
        <v>401</v>
      </c>
      <c r="K118" s="3" t="str">
        <f>IF(AND(B119&gt;=6, H119&gt;=AVERAGE($H$2:$H$100)), "Large Family - High Usage", "Normal")</f>
        <v>Normal</v>
      </c>
      <c r="L118" s="3" t="str">
        <f>IF(AND(F118&gt;=10, H118&gt;=AVERAGE($H$2:$H$100)), "High Appliance Usage", "Normal")</f>
        <v>Normal</v>
      </c>
      <c r="M118" s="3" t="str">
        <f>IF(AND(C118&gt;=80000, H118&gt;=AVERAGE($H$2:$H$100)), "High Income - High Usage", "Normal")</f>
        <v>Normal</v>
      </c>
      <c r="N118" s="3">
        <f>IF(K118="Normal",0,1) + IF(L118="Normal",0,1) + IF(M118="Normal",0,1)</f>
        <v>0</v>
      </c>
    </row>
    <row r="119" spans="1:14" x14ac:dyDescent="0.35">
      <c r="A119" s="3" t="s">
        <v>136</v>
      </c>
      <c r="B119" s="3">
        <v>5</v>
      </c>
      <c r="C119" s="3">
        <v>63484</v>
      </c>
      <c r="D119" s="3">
        <v>314</v>
      </c>
      <c r="E119" s="3">
        <v>95</v>
      </c>
      <c r="F119" s="3">
        <v>5</v>
      </c>
      <c r="G119" s="3" t="s">
        <v>10</v>
      </c>
      <c r="H119" s="4">
        <f>Household_Energy3[[#This Row],[Electricity_Usage (kWh)]]+Household_Energy3[[#This Row],[Gas_Usage]]/Household_Energy3[[#This Row],[Family_Size]]</f>
        <v>333</v>
      </c>
      <c r="I119" s="4">
        <f>Household_Energy3[[#This Row],[Electricity_Usage (kWh)]]+Household_Energy3[[#This Row],[Gas_Usage]]/Household_Energy3[[#This Row],[Appliances_Count]]</f>
        <v>333</v>
      </c>
      <c r="J119" s="3">
        <f>Household_Energy3[[#This Row],[Electricity_Usage (kWh)]]+Household_Energy3[[#This Row],[Gas_Usage]]</f>
        <v>409</v>
      </c>
      <c r="K119" s="3" t="str">
        <f>IF(AND(B120&gt;=6, H120&gt;=AVERAGE($H$2:$H$100)), "Large Family - High Usage", "Normal")</f>
        <v>Normal</v>
      </c>
      <c r="L119" s="3" t="str">
        <f>IF(AND(F119&gt;=10, H119&gt;=AVERAGE($H$2:$H$100)), "High Appliance Usage", "Normal")</f>
        <v>Normal</v>
      </c>
      <c r="M119" s="3" t="str">
        <f>IF(AND(C119&gt;=80000, H119&gt;=AVERAGE($H$2:$H$100)), "High Income - High Usage", "Normal")</f>
        <v>Normal</v>
      </c>
      <c r="N119" s="3">
        <f>IF(K119="Normal",0,1) + IF(L119="Normal",0,1) + IF(M119="Normal",0,1)</f>
        <v>0</v>
      </c>
    </row>
    <row r="120" spans="1:14" x14ac:dyDescent="0.35">
      <c r="A120" s="3" t="s">
        <v>137</v>
      </c>
      <c r="B120" s="3">
        <v>7</v>
      </c>
      <c r="C120" s="3">
        <v>56212</v>
      </c>
      <c r="D120" s="3">
        <v>320</v>
      </c>
      <c r="E120" s="3">
        <v>83</v>
      </c>
      <c r="F120" s="3">
        <v>11</v>
      </c>
      <c r="G120" s="3" t="s">
        <v>56</v>
      </c>
      <c r="H120" s="4">
        <f>Household_Energy3[[#This Row],[Electricity_Usage (kWh)]]+Household_Energy3[[#This Row],[Gas_Usage]]/Household_Energy3[[#This Row],[Family_Size]]</f>
        <v>331.85714285714283</v>
      </c>
      <c r="I120" s="4">
        <f>Household_Energy3[[#This Row],[Electricity_Usage (kWh)]]+Household_Energy3[[#This Row],[Gas_Usage]]/Household_Energy3[[#This Row],[Appliances_Count]]</f>
        <v>327.54545454545456</v>
      </c>
      <c r="J120" s="3">
        <f>Household_Energy3[[#This Row],[Electricity_Usage (kWh)]]+Household_Energy3[[#This Row],[Gas_Usage]]</f>
        <v>403</v>
      </c>
      <c r="K120" s="3" t="str">
        <f>IF(AND(B121&gt;=6, H121&gt;=AVERAGE($H$2:$H$100)), "Large Family - High Usage", "Normal")</f>
        <v>Normal</v>
      </c>
      <c r="L120" s="3" t="str">
        <f>IF(AND(F120&gt;=10, H120&gt;=AVERAGE($H$2:$H$100)), "High Appliance Usage", "Normal")</f>
        <v>Normal</v>
      </c>
      <c r="M120" s="3" t="str">
        <f>IF(AND(C120&gt;=80000, H120&gt;=AVERAGE($H$2:$H$100)), "High Income - High Usage", "Normal")</f>
        <v>Normal</v>
      </c>
      <c r="N120" s="3">
        <f>IF(K120="Normal",0,1) + IF(L120="Normal",0,1) + IF(M120="Normal",0,1)</f>
        <v>0</v>
      </c>
    </row>
    <row r="121" spans="1:14" x14ac:dyDescent="0.35">
      <c r="A121" s="3" t="s">
        <v>138</v>
      </c>
      <c r="B121" s="3">
        <v>5</v>
      </c>
      <c r="C121" s="3">
        <v>63525</v>
      </c>
      <c r="D121" s="3">
        <v>334</v>
      </c>
      <c r="E121" s="3">
        <v>127</v>
      </c>
      <c r="F121" s="3">
        <v>12</v>
      </c>
      <c r="G121" s="3" t="s">
        <v>31</v>
      </c>
      <c r="H121" s="4">
        <f>Household_Energy3[[#This Row],[Electricity_Usage (kWh)]]+Household_Energy3[[#This Row],[Gas_Usage]]/Household_Energy3[[#This Row],[Family_Size]]</f>
        <v>359.4</v>
      </c>
      <c r="I121" s="4">
        <f>Household_Energy3[[#This Row],[Electricity_Usage (kWh)]]+Household_Energy3[[#This Row],[Gas_Usage]]/Household_Energy3[[#This Row],[Appliances_Count]]</f>
        <v>344.58333333333331</v>
      </c>
      <c r="J121" s="3">
        <f>Household_Energy3[[#This Row],[Electricity_Usage (kWh)]]+Household_Energy3[[#This Row],[Gas_Usage]]</f>
        <v>461</v>
      </c>
      <c r="K121" s="3" t="str">
        <f>IF(AND(B122&gt;=6, H122&gt;=AVERAGE($H$2:$H$100)), "Large Family - High Usage", "Normal")</f>
        <v>Normal</v>
      </c>
      <c r="L121" s="3" t="str">
        <f>IF(AND(F121&gt;=10, H121&gt;=AVERAGE($H$2:$H$100)), "High Appliance Usage", "Normal")</f>
        <v>High Appliance Usage</v>
      </c>
      <c r="M121" s="3" t="str">
        <f>IF(AND(C121&gt;=80000, H121&gt;=AVERAGE($H$2:$H$100)), "High Income - High Usage", "Normal")</f>
        <v>Normal</v>
      </c>
      <c r="N121" s="3">
        <f>IF(K121="Normal",0,1) + IF(L121="Normal",0,1) + IF(M121="Normal",0,1)</f>
        <v>1</v>
      </c>
    </row>
    <row r="122" spans="1:14" x14ac:dyDescent="0.35">
      <c r="A122" s="3" t="s">
        <v>139</v>
      </c>
      <c r="B122" s="3">
        <v>1</v>
      </c>
      <c r="C122" s="3">
        <v>67202</v>
      </c>
      <c r="D122" s="3">
        <v>430</v>
      </c>
      <c r="E122" s="3">
        <v>94</v>
      </c>
      <c r="F122" s="3">
        <v>12</v>
      </c>
      <c r="G122" s="3" t="s">
        <v>22</v>
      </c>
      <c r="H122" s="4">
        <f>Household_Energy3[[#This Row],[Electricity_Usage (kWh)]]+Household_Energy3[[#This Row],[Gas_Usage]]/Household_Energy3[[#This Row],[Family_Size]]</f>
        <v>524</v>
      </c>
      <c r="I122" s="4">
        <f>Household_Energy3[[#This Row],[Electricity_Usage (kWh)]]+Household_Energy3[[#This Row],[Gas_Usage]]/Household_Energy3[[#This Row],[Appliances_Count]]</f>
        <v>437.83333333333331</v>
      </c>
      <c r="J122" s="3">
        <f>Household_Energy3[[#This Row],[Electricity_Usage (kWh)]]+Household_Energy3[[#This Row],[Gas_Usage]]</f>
        <v>524</v>
      </c>
      <c r="K122" s="3" t="str">
        <f>IF(AND(B123&gt;=6, H123&gt;=AVERAGE($H$2:$H$100)), "Large Family - High Usage", "Normal")</f>
        <v>Normal</v>
      </c>
      <c r="L122" s="3" t="str">
        <f>IF(AND(F122&gt;=10, H122&gt;=AVERAGE($H$2:$H$100)), "High Appliance Usage", "Normal")</f>
        <v>High Appliance Usage</v>
      </c>
      <c r="M122" s="3" t="str">
        <f>IF(AND(C122&gt;=80000, H122&gt;=AVERAGE($H$2:$H$100)), "High Income - High Usage", "Normal")</f>
        <v>Normal</v>
      </c>
      <c r="N122" s="3">
        <f>IF(K122="Normal",0,1) + IF(L122="Normal",0,1) + IF(M122="Normal",0,1)</f>
        <v>1</v>
      </c>
    </row>
    <row r="123" spans="1:14" x14ac:dyDescent="0.35">
      <c r="A123" s="3" t="s">
        <v>140</v>
      </c>
      <c r="B123" s="3">
        <v>1</v>
      </c>
      <c r="C123" s="3">
        <v>52635</v>
      </c>
      <c r="D123" s="3">
        <v>245</v>
      </c>
      <c r="E123" s="3">
        <v>122</v>
      </c>
      <c r="F123" s="3">
        <v>6</v>
      </c>
      <c r="G123" s="3" t="s">
        <v>45</v>
      </c>
      <c r="H123" s="4">
        <f>Household_Energy3[[#This Row],[Electricity_Usage (kWh)]]+Household_Energy3[[#This Row],[Gas_Usage]]/Household_Energy3[[#This Row],[Family_Size]]</f>
        <v>367</v>
      </c>
      <c r="I123" s="4">
        <f>Household_Energy3[[#This Row],[Electricity_Usage (kWh)]]+Household_Energy3[[#This Row],[Gas_Usage]]/Household_Energy3[[#This Row],[Appliances_Count]]</f>
        <v>265.33333333333331</v>
      </c>
      <c r="J123" s="3">
        <f>Household_Energy3[[#This Row],[Electricity_Usage (kWh)]]+Household_Energy3[[#This Row],[Gas_Usage]]</f>
        <v>367</v>
      </c>
      <c r="K123" s="3" t="str">
        <f>IF(AND(B124&gt;=6, H124&gt;=AVERAGE($H$2:$H$100)), "Large Family - High Usage", "Normal")</f>
        <v>Normal</v>
      </c>
      <c r="L123" s="3" t="str">
        <f>IF(AND(F123&gt;=10, H123&gt;=AVERAGE($H$2:$H$100)), "High Appliance Usage", "Normal")</f>
        <v>Normal</v>
      </c>
      <c r="M123" s="3" t="str">
        <f>IF(AND(C123&gt;=80000, H123&gt;=AVERAGE($H$2:$H$100)), "High Income - High Usage", "Normal")</f>
        <v>Normal</v>
      </c>
      <c r="N123" s="3">
        <f>IF(K123="Normal",0,1) + IF(L123="Normal",0,1) + IF(M123="Normal",0,1)</f>
        <v>0</v>
      </c>
    </row>
    <row r="124" spans="1:14" x14ac:dyDescent="0.35">
      <c r="A124" s="3" t="s">
        <v>141</v>
      </c>
      <c r="B124" s="3">
        <v>7</v>
      </c>
      <c r="C124" s="3">
        <v>83208</v>
      </c>
      <c r="D124" s="3">
        <v>338</v>
      </c>
      <c r="E124" s="3">
        <v>75</v>
      </c>
      <c r="F124" s="3">
        <v>5</v>
      </c>
      <c r="G124" s="3" t="s">
        <v>13</v>
      </c>
      <c r="H124" s="4">
        <f>Household_Energy3[[#This Row],[Electricity_Usage (kWh)]]+Household_Energy3[[#This Row],[Gas_Usage]]/Household_Energy3[[#This Row],[Family_Size]]</f>
        <v>348.71428571428572</v>
      </c>
      <c r="I124" s="4">
        <f>Household_Energy3[[#This Row],[Electricity_Usage (kWh)]]+Household_Energy3[[#This Row],[Gas_Usage]]/Household_Energy3[[#This Row],[Appliances_Count]]</f>
        <v>353</v>
      </c>
      <c r="J124" s="3">
        <f>Household_Energy3[[#This Row],[Electricity_Usage (kWh)]]+Household_Energy3[[#This Row],[Gas_Usage]]</f>
        <v>413</v>
      </c>
      <c r="K124" s="3" t="str">
        <f>IF(AND(B125&gt;=6, H125&gt;=AVERAGE($H$2:$H$100)), "Large Family - High Usage", "Normal")</f>
        <v>Normal</v>
      </c>
      <c r="L124" s="3" t="str">
        <f>IF(AND(F124&gt;=10, H124&gt;=AVERAGE($H$2:$H$100)), "High Appliance Usage", "Normal")</f>
        <v>Normal</v>
      </c>
      <c r="M124" s="3" t="str">
        <f>IF(AND(C124&gt;=80000, H124&gt;=AVERAGE($H$2:$H$100)), "High Income - High Usage", "Normal")</f>
        <v>Normal</v>
      </c>
      <c r="N124" s="3">
        <f>IF(K124="Normal",0,1) + IF(L124="Normal",0,1) + IF(M124="Normal",0,1)</f>
        <v>0</v>
      </c>
    </row>
    <row r="125" spans="1:14" x14ac:dyDescent="0.35">
      <c r="A125" s="3" t="s">
        <v>142</v>
      </c>
      <c r="B125" s="3">
        <v>1</v>
      </c>
      <c r="C125" s="3">
        <v>53828</v>
      </c>
      <c r="D125" s="3">
        <v>175</v>
      </c>
      <c r="E125" s="3">
        <v>96</v>
      </c>
      <c r="F125" s="3">
        <v>12</v>
      </c>
      <c r="G125" s="3" t="s">
        <v>10</v>
      </c>
      <c r="H125" s="4">
        <f>Household_Energy3[[#This Row],[Electricity_Usage (kWh)]]+Household_Energy3[[#This Row],[Gas_Usage]]/Household_Energy3[[#This Row],[Family_Size]]</f>
        <v>271</v>
      </c>
      <c r="I125" s="4">
        <f>Household_Energy3[[#This Row],[Electricity_Usage (kWh)]]+Household_Energy3[[#This Row],[Gas_Usage]]/Household_Energy3[[#This Row],[Appliances_Count]]</f>
        <v>183</v>
      </c>
      <c r="J125" s="3">
        <f>Household_Energy3[[#This Row],[Electricity_Usage (kWh)]]+Household_Energy3[[#This Row],[Gas_Usage]]</f>
        <v>271</v>
      </c>
      <c r="K125" s="3" t="str">
        <f>IF(AND(B126&gt;=6, H126&gt;=AVERAGE($H$2:$H$100)), "Large Family - High Usage", "Normal")</f>
        <v>Normal</v>
      </c>
      <c r="L125" s="3" t="str">
        <f>IF(AND(F125&gt;=10, H125&gt;=AVERAGE($H$2:$H$100)), "High Appliance Usage", "Normal")</f>
        <v>Normal</v>
      </c>
      <c r="M125" s="3" t="str">
        <f>IF(AND(C125&gt;=80000, H125&gt;=AVERAGE($H$2:$H$100)), "High Income - High Usage", "Normal")</f>
        <v>Normal</v>
      </c>
      <c r="N125" s="3">
        <f>IF(K125="Normal",0,1) + IF(L125="Normal",0,1) + IF(M125="Normal",0,1)</f>
        <v>0</v>
      </c>
    </row>
    <row r="126" spans="1:14" x14ac:dyDescent="0.35">
      <c r="A126" s="3" t="s">
        <v>143</v>
      </c>
      <c r="B126" s="3">
        <v>1</v>
      </c>
      <c r="C126" s="3">
        <v>38711</v>
      </c>
      <c r="D126" s="3">
        <v>108</v>
      </c>
      <c r="E126" s="3">
        <v>170</v>
      </c>
      <c r="F126" s="3">
        <v>11</v>
      </c>
      <c r="G126" s="3" t="s">
        <v>17</v>
      </c>
      <c r="H126" s="4">
        <f>Household_Energy3[[#This Row],[Electricity_Usage (kWh)]]+Household_Energy3[[#This Row],[Gas_Usage]]/Household_Energy3[[#This Row],[Family_Size]]</f>
        <v>278</v>
      </c>
      <c r="I126" s="4">
        <f>Household_Energy3[[#This Row],[Electricity_Usage (kWh)]]+Household_Energy3[[#This Row],[Gas_Usage]]/Household_Energy3[[#This Row],[Appliances_Count]]</f>
        <v>123.45454545454545</v>
      </c>
      <c r="J126" s="3">
        <f>Household_Energy3[[#This Row],[Electricity_Usage (kWh)]]+Household_Energy3[[#This Row],[Gas_Usage]]</f>
        <v>278</v>
      </c>
      <c r="K126" s="3" t="str">
        <f>IF(AND(B127&gt;=6, H127&gt;=AVERAGE($H$2:$H$100)), "Large Family - High Usage", "Normal")</f>
        <v>Normal</v>
      </c>
      <c r="L126" s="3" t="str">
        <f>IF(AND(F126&gt;=10, H126&gt;=AVERAGE($H$2:$H$100)), "High Appliance Usage", "Normal")</f>
        <v>Normal</v>
      </c>
      <c r="M126" s="3" t="str">
        <f>IF(AND(C126&gt;=80000, H126&gt;=AVERAGE($H$2:$H$100)), "High Income - High Usage", "Normal")</f>
        <v>Normal</v>
      </c>
      <c r="N126" s="3">
        <f>IF(K126="Normal",0,1) + IF(L126="Normal",0,1) + IF(M126="Normal",0,1)</f>
        <v>0</v>
      </c>
    </row>
    <row r="127" spans="1:14" x14ac:dyDescent="0.35">
      <c r="A127" s="3" t="s">
        <v>144</v>
      </c>
      <c r="B127" s="3">
        <v>4</v>
      </c>
      <c r="C127" s="3">
        <v>23420</v>
      </c>
      <c r="D127" s="3">
        <v>173</v>
      </c>
      <c r="E127" s="3">
        <v>105</v>
      </c>
      <c r="F127" s="3">
        <v>9</v>
      </c>
      <c r="G127" s="3" t="s">
        <v>56</v>
      </c>
      <c r="H127" s="4">
        <f>Household_Energy3[[#This Row],[Electricity_Usage (kWh)]]+Household_Energy3[[#This Row],[Gas_Usage]]/Household_Energy3[[#This Row],[Family_Size]]</f>
        <v>199.25</v>
      </c>
      <c r="I127" s="4">
        <f>Household_Energy3[[#This Row],[Electricity_Usage (kWh)]]+Household_Energy3[[#This Row],[Gas_Usage]]/Household_Energy3[[#This Row],[Appliances_Count]]</f>
        <v>184.66666666666666</v>
      </c>
      <c r="J127" s="3">
        <f>Household_Energy3[[#This Row],[Electricity_Usage (kWh)]]+Household_Energy3[[#This Row],[Gas_Usage]]</f>
        <v>278</v>
      </c>
      <c r="K127" s="3" t="str">
        <f>IF(AND(B128&gt;=6, H128&gt;=AVERAGE($H$2:$H$100)), "Large Family - High Usage", "Normal")</f>
        <v>Large Family - High Usage</v>
      </c>
      <c r="L127" s="3" t="str">
        <f>IF(AND(F127&gt;=10, H127&gt;=AVERAGE($H$2:$H$100)), "High Appliance Usage", "Normal")</f>
        <v>Normal</v>
      </c>
      <c r="M127" s="3" t="str">
        <f>IF(AND(C127&gt;=80000, H127&gt;=AVERAGE($H$2:$H$100)), "High Income - High Usage", "Normal")</f>
        <v>Normal</v>
      </c>
      <c r="N127" s="3">
        <f>IF(K127="Normal",0,1) + IF(L127="Normal",0,1) + IF(M127="Normal",0,1)</f>
        <v>1</v>
      </c>
    </row>
    <row r="128" spans="1:14" x14ac:dyDescent="0.35">
      <c r="A128" s="3" t="s">
        <v>145</v>
      </c>
      <c r="B128" s="3">
        <v>7</v>
      </c>
      <c r="C128" s="3">
        <v>20301</v>
      </c>
      <c r="D128" s="3">
        <v>500</v>
      </c>
      <c r="E128" s="3">
        <v>143</v>
      </c>
      <c r="F128" s="3">
        <v>7</v>
      </c>
      <c r="G128" s="3" t="s">
        <v>45</v>
      </c>
      <c r="H128" s="4">
        <f>Household_Energy3[[#This Row],[Electricity_Usage (kWh)]]+Household_Energy3[[#This Row],[Gas_Usage]]/Household_Energy3[[#This Row],[Family_Size]]</f>
        <v>520.42857142857144</v>
      </c>
      <c r="I128" s="4">
        <f>Household_Energy3[[#This Row],[Electricity_Usage (kWh)]]+Household_Energy3[[#This Row],[Gas_Usage]]/Household_Energy3[[#This Row],[Appliances_Count]]</f>
        <v>520.42857142857144</v>
      </c>
      <c r="J128" s="3">
        <f>Household_Energy3[[#This Row],[Electricity_Usage (kWh)]]+Household_Energy3[[#This Row],[Gas_Usage]]</f>
        <v>643</v>
      </c>
      <c r="K128" s="3" t="str">
        <f>IF(AND(B129&gt;=6, H129&gt;=AVERAGE($H$2:$H$100)), "Large Family - High Usage", "Normal")</f>
        <v>Normal</v>
      </c>
      <c r="L128" s="3" t="str">
        <f>IF(AND(F128&gt;=10, H128&gt;=AVERAGE($H$2:$H$100)), "High Appliance Usage", "Normal")</f>
        <v>Normal</v>
      </c>
      <c r="M128" s="3" t="str">
        <f>IF(AND(C128&gt;=80000, H128&gt;=AVERAGE($H$2:$H$100)), "High Income - High Usage", "Normal")</f>
        <v>Normal</v>
      </c>
      <c r="N128" s="3">
        <f>IF(K128="Normal",0,1) + IF(L128="Normal",0,1) + IF(M128="Normal",0,1)</f>
        <v>0</v>
      </c>
    </row>
    <row r="129" spans="1:14" x14ac:dyDescent="0.35">
      <c r="A129" s="3" t="s">
        <v>146</v>
      </c>
      <c r="B129" s="3">
        <v>3</v>
      </c>
      <c r="C129" s="3">
        <v>65236</v>
      </c>
      <c r="D129" s="3">
        <v>352</v>
      </c>
      <c r="E129" s="3">
        <v>156</v>
      </c>
      <c r="F129" s="3">
        <v>7</v>
      </c>
      <c r="G129" s="3" t="s">
        <v>13</v>
      </c>
      <c r="H129" s="4">
        <f>Household_Energy3[[#This Row],[Electricity_Usage (kWh)]]+Household_Energy3[[#This Row],[Gas_Usage]]/Household_Energy3[[#This Row],[Family_Size]]</f>
        <v>404</v>
      </c>
      <c r="I129" s="4">
        <f>Household_Energy3[[#This Row],[Electricity_Usage (kWh)]]+Household_Energy3[[#This Row],[Gas_Usage]]/Household_Energy3[[#This Row],[Appliances_Count]]</f>
        <v>374.28571428571428</v>
      </c>
      <c r="J129" s="3">
        <f>Household_Energy3[[#This Row],[Electricity_Usage (kWh)]]+Household_Energy3[[#This Row],[Gas_Usage]]</f>
        <v>508</v>
      </c>
      <c r="K129" s="3" t="str">
        <f>IF(AND(B130&gt;=6, H130&gt;=AVERAGE($H$2:$H$100)), "Large Family - High Usage", "Normal")</f>
        <v>Normal</v>
      </c>
      <c r="L129" s="3" t="str">
        <f>IF(AND(F129&gt;=10, H129&gt;=AVERAGE($H$2:$H$100)), "High Appliance Usage", "Normal")</f>
        <v>Normal</v>
      </c>
      <c r="M129" s="3" t="str">
        <f>IF(AND(C129&gt;=80000, H129&gt;=AVERAGE($H$2:$H$100)), "High Income - High Usage", "Normal")</f>
        <v>Normal</v>
      </c>
      <c r="N129" s="3">
        <f>IF(K129="Normal",0,1) + IF(L129="Normal",0,1) + IF(M129="Normal",0,1)</f>
        <v>0</v>
      </c>
    </row>
    <row r="130" spans="1:14" x14ac:dyDescent="0.35">
      <c r="A130" s="3" t="s">
        <v>147</v>
      </c>
      <c r="B130" s="3">
        <v>3</v>
      </c>
      <c r="C130" s="3">
        <v>86235</v>
      </c>
      <c r="D130" s="3">
        <v>329</v>
      </c>
      <c r="E130" s="3">
        <v>112</v>
      </c>
      <c r="F130" s="3">
        <v>9</v>
      </c>
      <c r="G130" s="3" t="s">
        <v>31</v>
      </c>
      <c r="H130" s="4">
        <f>Household_Energy3[[#This Row],[Electricity_Usage (kWh)]]+Household_Energy3[[#This Row],[Gas_Usage]]/Household_Energy3[[#This Row],[Family_Size]]</f>
        <v>366.33333333333331</v>
      </c>
      <c r="I130" s="4">
        <f>Household_Energy3[[#This Row],[Electricity_Usage (kWh)]]+Household_Energy3[[#This Row],[Gas_Usage]]/Household_Energy3[[#This Row],[Appliances_Count]]</f>
        <v>341.44444444444446</v>
      </c>
      <c r="J130" s="3">
        <f>Household_Energy3[[#This Row],[Electricity_Usage (kWh)]]+Household_Energy3[[#This Row],[Gas_Usage]]</f>
        <v>441</v>
      </c>
      <c r="K130" s="3" t="str">
        <f>IF(AND(B131&gt;=6, H131&gt;=AVERAGE($H$2:$H$100)), "Large Family - High Usage", "Normal")</f>
        <v>Normal</v>
      </c>
      <c r="L130" s="3" t="str">
        <f>IF(AND(F130&gt;=10, H130&gt;=AVERAGE($H$2:$H$100)), "High Appliance Usage", "Normal")</f>
        <v>Normal</v>
      </c>
      <c r="M130" s="3" t="str">
        <f>IF(AND(C130&gt;=80000, H130&gt;=AVERAGE($H$2:$H$100)), "High Income - High Usage", "Normal")</f>
        <v>High Income - High Usage</v>
      </c>
      <c r="N130" s="3">
        <f>IF(K130="Normal",0,1) + IF(L130="Normal",0,1) + IF(M130="Normal",0,1)</f>
        <v>1</v>
      </c>
    </row>
    <row r="131" spans="1:14" x14ac:dyDescent="0.35">
      <c r="A131" s="3" t="s">
        <v>148</v>
      </c>
      <c r="B131" s="3">
        <v>1</v>
      </c>
      <c r="C131" s="3">
        <v>74240</v>
      </c>
      <c r="D131" s="3">
        <v>106</v>
      </c>
      <c r="E131" s="3">
        <v>97</v>
      </c>
      <c r="F131" s="3">
        <v>8</v>
      </c>
      <c r="G131" s="3" t="s">
        <v>15</v>
      </c>
      <c r="H131" s="4">
        <f>Household_Energy3[[#This Row],[Electricity_Usage (kWh)]]+Household_Energy3[[#This Row],[Gas_Usage]]/Household_Energy3[[#This Row],[Family_Size]]</f>
        <v>203</v>
      </c>
      <c r="I131" s="4">
        <f>Household_Energy3[[#This Row],[Electricity_Usage (kWh)]]+Household_Energy3[[#This Row],[Gas_Usage]]/Household_Energy3[[#This Row],[Appliances_Count]]</f>
        <v>118.125</v>
      </c>
      <c r="J131" s="3">
        <f>Household_Energy3[[#This Row],[Electricity_Usage (kWh)]]+Household_Energy3[[#This Row],[Gas_Usage]]</f>
        <v>203</v>
      </c>
      <c r="K131" s="3" t="str">
        <f>IF(AND(B132&gt;=6, H132&gt;=AVERAGE($H$2:$H$100)), "Large Family - High Usage", "Normal")</f>
        <v>Normal</v>
      </c>
      <c r="L131" s="3" t="str">
        <f>IF(AND(F131&gt;=10, H131&gt;=AVERAGE($H$2:$H$100)), "High Appliance Usage", "Normal")</f>
        <v>Normal</v>
      </c>
      <c r="M131" s="3" t="str">
        <f>IF(AND(C131&gt;=80000, H131&gt;=AVERAGE($H$2:$H$100)), "High Income - High Usage", "Normal")</f>
        <v>Normal</v>
      </c>
      <c r="N131" s="3">
        <f>IF(K131="Normal",0,1) + IF(L131="Normal",0,1) + IF(M131="Normal",0,1)</f>
        <v>0</v>
      </c>
    </row>
    <row r="132" spans="1:14" x14ac:dyDescent="0.35">
      <c r="A132" s="3" t="s">
        <v>149</v>
      </c>
      <c r="B132" s="3">
        <v>3</v>
      </c>
      <c r="C132" s="3">
        <v>85726</v>
      </c>
      <c r="D132" s="3">
        <v>273</v>
      </c>
      <c r="E132" s="3">
        <v>110</v>
      </c>
      <c r="F132" s="3">
        <v>11</v>
      </c>
      <c r="G132" s="3" t="s">
        <v>27</v>
      </c>
      <c r="H132" s="4">
        <f>Household_Energy3[[#This Row],[Electricity_Usage (kWh)]]+Household_Energy3[[#This Row],[Gas_Usage]]/Household_Energy3[[#This Row],[Family_Size]]</f>
        <v>309.66666666666669</v>
      </c>
      <c r="I132" s="4">
        <f>Household_Energy3[[#This Row],[Electricity_Usage (kWh)]]+Household_Energy3[[#This Row],[Gas_Usage]]/Household_Energy3[[#This Row],[Appliances_Count]]</f>
        <v>283</v>
      </c>
      <c r="J132" s="3">
        <f>Household_Energy3[[#This Row],[Electricity_Usage (kWh)]]+Household_Energy3[[#This Row],[Gas_Usage]]</f>
        <v>383</v>
      </c>
      <c r="K132" s="3" t="str">
        <f>IF(AND(B133&gt;=6, H133&gt;=AVERAGE($H$2:$H$100)), "Large Family - High Usage", "Normal")</f>
        <v>Normal</v>
      </c>
      <c r="L132" s="3" t="str">
        <f>IF(AND(F132&gt;=10, H132&gt;=AVERAGE($H$2:$H$100)), "High Appliance Usage", "Normal")</f>
        <v>Normal</v>
      </c>
      <c r="M132" s="3" t="str">
        <f>IF(AND(C132&gt;=80000, H132&gt;=AVERAGE($H$2:$H$100)), "High Income - High Usage", "Normal")</f>
        <v>Normal</v>
      </c>
      <c r="N132" s="3">
        <f>IF(K132="Normal",0,1) + IF(L132="Normal",0,1) + IF(M132="Normal",0,1)</f>
        <v>0</v>
      </c>
    </row>
    <row r="133" spans="1:14" x14ac:dyDescent="0.35">
      <c r="A133" s="3" t="s">
        <v>150</v>
      </c>
      <c r="B133" s="3">
        <v>3</v>
      </c>
      <c r="C133" s="3">
        <v>30492</v>
      </c>
      <c r="D133" s="3">
        <v>240</v>
      </c>
      <c r="E133" s="3">
        <v>130</v>
      </c>
      <c r="F133" s="3">
        <v>12</v>
      </c>
      <c r="G133" s="3" t="s">
        <v>56</v>
      </c>
      <c r="H133" s="4">
        <f>Household_Energy3[[#This Row],[Electricity_Usage (kWh)]]+Household_Energy3[[#This Row],[Gas_Usage]]/Household_Energy3[[#This Row],[Family_Size]]</f>
        <v>283.33333333333331</v>
      </c>
      <c r="I133" s="4">
        <f>Household_Energy3[[#This Row],[Electricity_Usage (kWh)]]+Household_Energy3[[#This Row],[Gas_Usage]]/Household_Energy3[[#This Row],[Appliances_Count]]</f>
        <v>250.83333333333334</v>
      </c>
      <c r="J133" s="3">
        <f>Household_Energy3[[#This Row],[Electricity_Usage (kWh)]]+Household_Energy3[[#This Row],[Gas_Usage]]</f>
        <v>370</v>
      </c>
      <c r="K133" s="3" t="str">
        <f>IF(AND(B134&gt;=6, H134&gt;=AVERAGE($H$2:$H$100)), "Large Family - High Usage", "Normal")</f>
        <v>Normal</v>
      </c>
      <c r="L133" s="3" t="str">
        <f>IF(AND(F133&gt;=10, H133&gt;=AVERAGE($H$2:$H$100)), "High Appliance Usage", "Normal")</f>
        <v>Normal</v>
      </c>
      <c r="M133" s="3" t="str">
        <f>IF(AND(C133&gt;=80000, H133&gt;=AVERAGE($H$2:$H$100)), "High Income - High Usage", "Normal")</f>
        <v>Normal</v>
      </c>
      <c r="N133" s="3">
        <f>IF(K133="Normal",0,1) + IF(L133="Normal",0,1) + IF(M133="Normal",0,1)</f>
        <v>0</v>
      </c>
    </row>
    <row r="134" spans="1:14" x14ac:dyDescent="0.35">
      <c r="A134" s="3" t="s">
        <v>151</v>
      </c>
      <c r="B134" s="3">
        <v>1</v>
      </c>
      <c r="C134" s="3">
        <v>26102</v>
      </c>
      <c r="D134" s="3">
        <v>267</v>
      </c>
      <c r="E134" s="3">
        <v>75</v>
      </c>
      <c r="F134" s="3">
        <v>13</v>
      </c>
      <c r="G134" s="3" t="s">
        <v>31</v>
      </c>
      <c r="H134" s="4">
        <f>Household_Energy3[[#This Row],[Electricity_Usage (kWh)]]+Household_Energy3[[#This Row],[Gas_Usage]]/Household_Energy3[[#This Row],[Family_Size]]</f>
        <v>342</v>
      </c>
      <c r="I134" s="4">
        <f>Household_Energy3[[#This Row],[Electricity_Usage (kWh)]]+Household_Energy3[[#This Row],[Gas_Usage]]/Household_Energy3[[#This Row],[Appliances_Count]]</f>
        <v>272.76923076923077</v>
      </c>
      <c r="J134" s="3">
        <f>Household_Energy3[[#This Row],[Electricity_Usage (kWh)]]+Household_Energy3[[#This Row],[Gas_Usage]]</f>
        <v>342</v>
      </c>
      <c r="K134" s="3" t="str">
        <f>IF(AND(B135&gt;=6, H135&gt;=AVERAGE($H$2:$H$100)), "Large Family - High Usage", "Normal")</f>
        <v>Normal</v>
      </c>
      <c r="L134" s="3" t="str">
        <f>IF(AND(F134&gt;=10, H134&gt;=AVERAGE($H$2:$H$100)), "High Appliance Usage", "Normal")</f>
        <v>Normal</v>
      </c>
      <c r="M134" s="3" t="str">
        <f>IF(AND(C134&gt;=80000, H134&gt;=AVERAGE($H$2:$H$100)), "High Income - High Usage", "Normal")</f>
        <v>Normal</v>
      </c>
      <c r="N134" s="3">
        <f>IF(K134="Normal",0,1) + IF(L134="Normal",0,1) + IF(M134="Normal",0,1)</f>
        <v>0</v>
      </c>
    </row>
    <row r="135" spans="1:14" x14ac:dyDescent="0.35">
      <c r="A135" s="3" t="s">
        <v>152</v>
      </c>
      <c r="B135" s="3">
        <v>3</v>
      </c>
      <c r="C135" s="3">
        <v>70336</v>
      </c>
      <c r="D135" s="3">
        <v>269</v>
      </c>
      <c r="E135" s="3">
        <v>85</v>
      </c>
      <c r="F135" s="3">
        <v>11</v>
      </c>
      <c r="G135" s="3" t="s">
        <v>13</v>
      </c>
      <c r="H135" s="4">
        <f>Household_Energy3[[#This Row],[Electricity_Usage (kWh)]]+Household_Energy3[[#This Row],[Gas_Usage]]/Household_Energy3[[#This Row],[Family_Size]]</f>
        <v>297.33333333333331</v>
      </c>
      <c r="I135" s="4">
        <f>Household_Energy3[[#This Row],[Electricity_Usage (kWh)]]+Household_Energy3[[#This Row],[Gas_Usage]]/Household_Energy3[[#This Row],[Appliances_Count]]</f>
        <v>276.72727272727275</v>
      </c>
      <c r="J135" s="3">
        <f>Household_Energy3[[#This Row],[Electricity_Usage (kWh)]]+Household_Energy3[[#This Row],[Gas_Usage]]</f>
        <v>354</v>
      </c>
      <c r="K135" s="3" t="str">
        <f>IF(AND(B136&gt;=6, H136&gt;=AVERAGE($H$2:$H$100)), "Large Family - High Usage", "Normal")</f>
        <v>Normal</v>
      </c>
      <c r="L135" s="3" t="str">
        <f>IF(AND(F135&gt;=10, H135&gt;=AVERAGE($H$2:$H$100)), "High Appliance Usage", "Normal")</f>
        <v>Normal</v>
      </c>
      <c r="M135" s="3" t="str">
        <f>IF(AND(C135&gt;=80000, H135&gt;=AVERAGE($H$2:$H$100)), "High Income - High Usage", "Normal")</f>
        <v>Normal</v>
      </c>
      <c r="N135" s="3">
        <f>IF(K135="Normal",0,1) + IF(L135="Normal",0,1) + IF(M135="Normal",0,1)</f>
        <v>0</v>
      </c>
    </row>
    <row r="136" spans="1:14" x14ac:dyDescent="0.35">
      <c r="A136" s="3" t="s">
        <v>153</v>
      </c>
      <c r="B136" s="3">
        <v>5</v>
      </c>
      <c r="C136" s="3">
        <v>46641</v>
      </c>
      <c r="D136" s="3">
        <v>492</v>
      </c>
      <c r="E136" s="3">
        <v>50</v>
      </c>
      <c r="F136" s="3">
        <v>14</v>
      </c>
      <c r="G136" s="3" t="s">
        <v>56</v>
      </c>
      <c r="H136" s="4">
        <f>Household_Energy3[[#This Row],[Electricity_Usage (kWh)]]+Household_Energy3[[#This Row],[Gas_Usage]]/Household_Energy3[[#This Row],[Family_Size]]</f>
        <v>502</v>
      </c>
      <c r="I136" s="4">
        <f>Household_Energy3[[#This Row],[Electricity_Usage (kWh)]]+Household_Energy3[[#This Row],[Gas_Usage]]/Household_Energy3[[#This Row],[Appliances_Count]]</f>
        <v>495.57142857142856</v>
      </c>
      <c r="J136" s="3">
        <f>Household_Energy3[[#This Row],[Electricity_Usage (kWh)]]+Household_Energy3[[#This Row],[Gas_Usage]]</f>
        <v>542</v>
      </c>
      <c r="K136" s="3" t="str">
        <f>IF(AND(B137&gt;=6, H137&gt;=AVERAGE($H$2:$H$100)), "Large Family - High Usage", "Normal")</f>
        <v>Normal</v>
      </c>
      <c r="L136" s="3" t="str">
        <f>IF(AND(F136&gt;=10, H136&gt;=AVERAGE($H$2:$H$100)), "High Appliance Usage", "Normal")</f>
        <v>High Appliance Usage</v>
      </c>
      <c r="M136" s="3" t="str">
        <f>IF(AND(C136&gt;=80000, H136&gt;=AVERAGE($H$2:$H$100)), "High Income - High Usage", "Normal")</f>
        <v>Normal</v>
      </c>
      <c r="N136" s="3">
        <f>IF(K136="Normal",0,1) + IF(L136="Normal",0,1) + IF(M136="Normal",0,1)</f>
        <v>1</v>
      </c>
    </row>
    <row r="137" spans="1:14" x14ac:dyDescent="0.35">
      <c r="A137" s="3" t="s">
        <v>154</v>
      </c>
      <c r="B137" s="3">
        <v>2</v>
      </c>
      <c r="C137" s="3">
        <v>54584</v>
      </c>
      <c r="D137" s="3">
        <v>382</v>
      </c>
      <c r="E137" s="3">
        <v>57</v>
      </c>
      <c r="F137" s="3">
        <v>9</v>
      </c>
      <c r="G137" s="3" t="s">
        <v>51</v>
      </c>
      <c r="H137" s="4">
        <f>Household_Energy3[[#This Row],[Electricity_Usage (kWh)]]+Household_Energy3[[#This Row],[Gas_Usage]]/Household_Energy3[[#This Row],[Family_Size]]</f>
        <v>410.5</v>
      </c>
      <c r="I137" s="4">
        <f>Household_Energy3[[#This Row],[Electricity_Usage (kWh)]]+Household_Energy3[[#This Row],[Gas_Usage]]/Household_Energy3[[#This Row],[Appliances_Count]]</f>
        <v>388.33333333333331</v>
      </c>
      <c r="J137" s="3">
        <f>Household_Energy3[[#This Row],[Electricity_Usage (kWh)]]+Household_Energy3[[#This Row],[Gas_Usage]]</f>
        <v>439</v>
      </c>
      <c r="K137" s="3" t="str">
        <f>IF(AND(B138&gt;=6, H138&gt;=AVERAGE($H$2:$H$100)), "Large Family - High Usage", "Normal")</f>
        <v>Normal</v>
      </c>
      <c r="L137" s="3" t="str">
        <f>IF(AND(F137&gt;=10, H137&gt;=AVERAGE($H$2:$H$100)), "High Appliance Usage", "Normal")</f>
        <v>Normal</v>
      </c>
      <c r="M137" s="3" t="str">
        <f>IF(AND(C137&gt;=80000, H137&gt;=AVERAGE($H$2:$H$100)), "High Income - High Usage", "Normal")</f>
        <v>Normal</v>
      </c>
      <c r="N137" s="3">
        <f>IF(K137="Normal",0,1) + IF(L137="Normal",0,1) + IF(M137="Normal",0,1)</f>
        <v>0</v>
      </c>
    </row>
    <row r="138" spans="1:14" x14ac:dyDescent="0.35">
      <c r="A138" s="3" t="s">
        <v>155</v>
      </c>
      <c r="B138" s="3">
        <v>7</v>
      </c>
      <c r="C138" s="3">
        <v>52745</v>
      </c>
      <c r="D138" s="3">
        <v>221</v>
      </c>
      <c r="E138" s="3">
        <v>162</v>
      </c>
      <c r="F138" s="3">
        <v>3</v>
      </c>
      <c r="G138" s="3" t="s">
        <v>45</v>
      </c>
      <c r="H138" s="4">
        <f>Household_Energy3[[#This Row],[Electricity_Usage (kWh)]]+Household_Energy3[[#This Row],[Gas_Usage]]/Household_Energy3[[#This Row],[Family_Size]]</f>
        <v>244.14285714285714</v>
      </c>
      <c r="I138" s="4">
        <f>Household_Energy3[[#This Row],[Electricity_Usage (kWh)]]+Household_Energy3[[#This Row],[Gas_Usage]]/Household_Energy3[[#This Row],[Appliances_Count]]</f>
        <v>275</v>
      </c>
      <c r="J138" s="3">
        <f>Household_Energy3[[#This Row],[Electricity_Usage (kWh)]]+Household_Energy3[[#This Row],[Gas_Usage]]</f>
        <v>383</v>
      </c>
      <c r="K138" s="3" t="str">
        <f>IF(AND(B139&gt;=6, H139&gt;=AVERAGE($H$2:$H$100)), "Large Family - High Usage", "Normal")</f>
        <v>Normal</v>
      </c>
      <c r="L138" s="3" t="str">
        <f>IF(AND(F138&gt;=10, H138&gt;=AVERAGE($H$2:$H$100)), "High Appliance Usage", "Normal")</f>
        <v>Normal</v>
      </c>
      <c r="M138" s="3" t="str">
        <f>IF(AND(C138&gt;=80000, H138&gt;=AVERAGE($H$2:$H$100)), "High Income - High Usage", "Normal")</f>
        <v>Normal</v>
      </c>
      <c r="N138" s="3">
        <f>IF(K138="Normal",0,1) + IF(L138="Normal",0,1) + IF(M138="Normal",0,1)</f>
        <v>0</v>
      </c>
    </row>
    <row r="139" spans="1:14" x14ac:dyDescent="0.35">
      <c r="A139" s="3" t="s">
        <v>156</v>
      </c>
      <c r="B139" s="3">
        <v>2</v>
      </c>
      <c r="C139" s="3">
        <v>43093</v>
      </c>
      <c r="D139" s="3">
        <v>293</v>
      </c>
      <c r="E139" s="3">
        <v>148</v>
      </c>
      <c r="F139" s="3">
        <v>10</v>
      </c>
      <c r="G139" s="3" t="s">
        <v>13</v>
      </c>
      <c r="H139" s="4">
        <f>Household_Energy3[[#This Row],[Electricity_Usage (kWh)]]+Household_Energy3[[#This Row],[Gas_Usage]]/Household_Energy3[[#This Row],[Family_Size]]</f>
        <v>367</v>
      </c>
      <c r="I139" s="4">
        <f>Household_Energy3[[#This Row],[Electricity_Usage (kWh)]]+Household_Energy3[[#This Row],[Gas_Usage]]/Household_Energy3[[#This Row],[Appliances_Count]]</f>
        <v>307.8</v>
      </c>
      <c r="J139" s="3">
        <f>Household_Energy3[[#This Row],[Electricity_Usage (kWh)]]+Household_Energy3[[#This Row],[Gas_Usage]]</f>
        <v>441</v>
      </c>
      <c r="K139" s="3" t="str">
        <f>IF(AND(B140&gt;=6, H140&gt;=AVERAGE($H$2:$H$100)), "Large Family - High Usage", "Normal")</f>
        <v>Normal</v>
      </c>
      <c r="L139" s="3" t="str">
        <f>IF(AND(F139&gt;=10, H139&gt;=AVERAGE($H$2:$H$100)), "High Appliance Usage", "Normal")</f>
        <v>High Appliance Usage</v>
      </c>
      <c r="M139" s="3" t="str">
        <f>IF(AND(C139&gt;=80000, H139&gt;=AVERAGE($H$2:$H$100)), "High Income - High Usage", "Normal")</f>
        <v>Normal</v>
      </c>
      <c r="N139" s="3">
        <f>IF(K139="Normal",0,1) + IF(L139="Normal",0,1) + IF(M139="Normal",0,1)</f>
        <v>1</v>
      </c>
    </row>
    <row r="140" spans="1:14" x14ac:dyDescent="0.35">
      <c r="A140" s="3" t="s">
        <v>157</v>
      </c>
      <c r="B140" s="3">
        <v>1</v>
      </c>
      <c r="C140" s="3">
        <v>86105</v>
      </c>
      <c r="D140" s="3">
        <v>104</v>
      </c>
      <c r="E140" s="3">
        <v>96</v>
      </c>
      <c r="F140" s="3">
        <v>2</v>
      </c>
      <c r="G140" s="3" t="s">
        <v>51</v>
      </c>
      <c r="H140" s="4">
        <f>Household_Energy3[[#This Row],[Electricity_Usage (kWh)]]+Household_Energy3[[#This Row],[Gas_Usage]]/Household_Energy3[[#This Row],[Family_Size]]</f>
        <v>200</v>
      </c>
      <c r="I140" s="4">
        <f>Household_Energy3[[#This Row],[Electricity_Usage (kWh)]]+Household_Energy3[[#This Row],[Gas_Usage]]/Household_Energy3[[#This Row],[Appliances_Count]]</f>
        <v>152</v>
      </c>
      <c r="J140" s="3">
        <f>Household_Energy3[[#This Row],[Electricity_Usage (kWh)]]+Household_Energy3[[#This Row],[Gas_Usage]]</f>
        <v>200</v>
      </c>
      <c r="K140" s="3" t="str">
        <f>IF(AND(B141&gt;=6, H141&gt;=AVERAGE($H$2:$H$100)), "Large Family - High Usage", "Normal")</f>
        <v>Normal</v>
      </c>
      <c r="L140" s="3" t="str">
        <f>IF(AND(F140&gt;=10, H140&gt;=AVERAGE($H$2:$H$100)), "High Appliance Usage", "Normal")</f>
        <v>Normal</v>
      </c>
      <c r="M140" s="3" t="str">
        <f>IF(AND(C140&gt;=80000, H140&gt;=AVERAGE($H$2:$H$100)), "High Income - High Usage", "Normal")</f>
        <v>Normal</v>
      </c>
      <c r="N140" s="3">
        <f>IF(K140="Normal",0,1) + IF(L140="Normal",0,1) + IF(M140="Normal",0,1)</f>
        <v>0</v>
      </c>
    </row>
    <row r="141" spans="1:14" x14ac:dyDescent="0.35">
      <c r="A141" s="3" t="s">
        <v>158</v>
      </c>
      <c r="B141" s="3">
        <v>4</v>
      </c>
      <c r="C141" s="3">
        <v>71885</v>
      </c>
      <c r="D141" s="3">
        <v>128</v>
      </c>
      <c r="E141" s="3">
        <v>176</v>
      </c>
      <c r="F141" s="3">
        <v>9</v>
      </c>
      <c r="G141" s="3" t="s">
        <v>25</v>
      </c>
      <c r="H141" s="4">
        <f>Household_Energy3[[#This Row],[Electricity_Usage (kWh)]]+Household_Energy3[[#This Row],[Gas_Usage]]/Household_Energy3[[#This Row],[Family_Size]]</f>
        <v>172</v>
      </c>
      <c r="I141" s="4">
        <f>Household_Energy3[[#This Row],[Electricity_Usage (kWh)]]+Household_Energy3[[#This Row],[Gas_Usage]]/Household_Energy3[[#This Row],[Appliances_Count]]</f>
        <v>147.55555555555554</v>
      </c>
      <c r="J141" s="3">
        <f>Household_Energy3[[#This Row],[Electricity_Usage (kWh)]]+Household_Energy3[[#This Row],[Gas_Usage]]</f>
        <v>304</v>
      </c>
      <c r="K141" s="3" t="str">
        <f>IF(AND(B142&gt;=6, H142&gt;=AVERAGE($H$2:$H$100)), "Large Family - High Usage", "Normal")</f>
        <v>Normal</v>
      </c>
      <c r="L141" s="3" t="str">
        <f>IF(AND(F141&gt;=10, H141&gt;=AVERAGE($H$2:$H$100)), "High Appliance Usage", "Normal")</f>
        <v>Normal</v>
      </c>
      <c r="M141" s="3" t="str">
        <f>IF(AND(C141&gt;=80000, H141&gt;=AVERAGE($H$2:$H$100)), "High Income - High Usage", "Normal")</f>
        <v>Normal</v>
      </c>
      <c r="N141" s="3">
        <f>IF(K141="Normal",0,1) + IF(L141="Normal",0,1) + IF(M141="Normal",0,1)</f>
        <v>0</v>
      </c>
    </row>
    <row r="142" spans="1:14" x14ac:dyDescent="0.35">
      <c r="A142" s="3" t="s">
        <v>159</v>
      </c>
      <c r="B142" s="3">
        <v>7</v>
      </c>
      <c r="C142" s="3">
        <v>56631</v>
      </c>
      <c r="D142" s="3">
        <v>264</v>
      </c>
      <c r="E142" s="3">
        <v>105</v>
      </c>
      <c r="F142" s="3">
        <v>13</v>
      </c>
      <c r="G142" s="3" t="s">
        <v>10</v>
      </c>
      <c r="H142" s="4">
        <f>Household_Energy3[[#This Row],[Electricity_Usage (kWh)]]+Household_Energy3[[#This Row],[Gas_Usage]]/Household_Energy3[[#This Row],[Family_Size]]</f>
        <v>279</v>
      </c>
      <c r="I142" s="4">
        <f>Household_Energy3[[#This Row],[Electricity_Usage (kWh)]]+Household_Energy3[[#This Row],[Gas_Usage]]/Household_Energy3[[#This Row],[Appliances_Count]]</f>
        <v>272.07692307692309</v>
      </c>
      <c r="J142" s="3">
        <f>Household_Energy3[[#This Row],[Electricity_Usage (kWh)]]+Household_Energy3[[#This Row],[Gas_Usage]]</f>
        <v>369</v>
      </c>
      <c r="K142" s="3" t="str">
        <f>IF(AND(B143&gt;=6, H143&gt;=AVERAGE($H$2:$H$100)), "Large Family - High Usage", "Normal")</f>
        <v>Normal</v>
      </c>
      <c r="L142" s="3" t="str">
        <f>IF(AND(F142&gt;=10, H142&gt;=AVERAGE($H$2:$H$100)), "High Appliance Usage", "Normal")</f>
        <v>Normal</v>
      </c>
      <c r="M142" s="3" t="str">
        <f>IF(AND(C142&gt;=80000, H142&gt;=AVERAGE($H$2:$H$100)), "High Income - High Usage", "Normal")</f>
        <v>Normal</v>
      </c>
      <c r="N142" s="3">
        <f>IF(K142="Normal",0,1) + IF(L142="Normal",0,1) + IF(M142="Normal",0,1)</f>
        <v>0</v>
      </c>
    </row>
    <row r="143" spans="1:14" x14ac:dyDescent="0.35">
      <c r="A143" s="3" t="s">
        <v>160</v>
      </c>
      <c r="B143" s="3">
        <v>1</v>
      </c>
      <c r="C143" s="3">
        <v>92991</v>
      </c>
      <c r="D143" s="3">
        <v>438</v>
      </c>
      <c r="E143" s="3">
        <v>63</v>
      </c>
      <c r="F143" s="3">
        <v>12</v>
      </c>
      <c r="G143" s="3" t="s">
        <v>15</v>
      </c>
      <c r="H143" s="4">
        <f>Household_Energy3[[#This Row],[Electricity_Usage (kWh)]]+Household_Energy3[[#This Row],[Gas_Usage]]/Household_Energy3[[#This Row],[Family_Size]]</f>
        <v>501</v>
      </c>
      <c r="I143" s="4">
        <f>Household_Energy3[[#This Row],[Electricity_Usage (kWh)]]+Household_Energy3[[#This Row],[Gas_Usage]]/Household_Energy3[[#This Row],[Appliances_Count]]</f>
        <v>443.25</v>
      </c>
      <c r="J143" s="3">
        <f>Household_Energy3[[#This Row],[Electricity_Usage (kWh)]]+Household_Energy3[[#This Row],[Gas_Usage]]</f>
        <v>501</v>
      </c>
      <c r="K143" s="3" t="str">
        <f>IF(AND(B144&gt;=6, H144&gt;=AVERAGE($H$2:$H$100)), "Large Family - High Usage", "Normal")</f>
        <v>Normal</v>
      </c>
      <c r="L143" s="3" t="str">
        <f>IF(AND(F143&gt;=10, H143&gt;=AVERAGE($H$2:$H$100)), "High Appliance Usage", "Normal")</f>
        <v>High Appliance Usage</v>
      </c>
      <c r="M143" s="3" t="str">
        <f>IF(AND(C143&gt;=80000, H143&gt;=AVERAGE($H$2:$H$100)), "High Income - High Usage", "Normal")</f>
        <v>High Income - High Usage</v>
      </c>
      <c r="N143" s="3">
        <f>IF(K143="Normal",0,1) + IF(L143="Normal",0,1) + IF(M143="Normal",0,1)</f>
        <v>2</v>
      </c>
    </row>
    <row r="144" spans="1:14" x14ac:dyDescent="0.35">
      <c r="A144" s="3" t="s">
        <v>161</v>
      </c>
      <c r="B144" s="3">
        <v>4</v>
      </c>
      <c r="C144" s="3">
        <v>24014</v>
      </c>
      <c r="D144" s="3">
        <v>235</v>
      </c>
      <c r="E144" s="3">
        <v>77</v>
      </c>
      <c r="F144" s="3">
        <v>13</v>
      </c>
      <c r="G144" s="3" t="s">
        <v>45</v>
      </c>
      <c r="H144" s="4">
        <f>Household_Energy3[[#This Row],[Electricity_Usage (kWh)]]+Household_Energy3[[#This Row],[Gas_Usage]]/Household_Energy3[[#This Row],[Family_Size]]</f>
        <v>254.25</v>
      </c>
      <c r="I144" s="4">
        <f>Household_Energy3[[#This Row],[Electricity_Usage (kWh)]]+Household_Energy3[[#This Row],[Gas_Usage]]/Household_Energy3[[#This Row],[Appliances_Count]]</f>
        <v>240.92307692307693</v>
      </c>
      <c r="J144" s="3">
        <f>Household_Energy3[[#This Row],[Electricity_Usage (kWh)]]+Household_Energy3[[#This Row],[Gas_Usage]]</f>
        <v>312</v>
      </c>
      <c r="K144" s="3" t="str">
        <f>IF(AND(B145&gt;=6, H145&gt;=AVERAGE($H$2:$H$100)), "Large Family - High Usage", "Normal")</f>
        <v>Normal</v>
      </c>
      <c r="L144" s="3" t="str">
        <f>IF(AND(F144&gt;=10, H144&gt;=AVERAGE($H$2:$H$100)), "High Appliance Usage", "Normal")</f>
        <v>Normal</v>
      </c>
      <c r="M144" s="3" t="str">
        <f>IF(AND(C144&gt;=80000, H144&gt;=AVERAGE($H$2:$H$100)), "High Income - High Usage", "Normal")</f>
        <v>Normal</v>
      </c>
      <c r="N144" s="3">
        <f>IF(K144="Normal",0,1) + IF(L144="Normal",0,1) + IF(M144="Normal",0,1)</f>
        <v>0</v>
      </c>
    </row>
    <row r="145" spans="1:14" x14ac:dyDescent="0.35">
      <c r="A145" s="3" t="s">
        <v>162</v>
      </c>
      <c r="B145" s="3">
        <v>2</v>
      </c>
      <c r="C145" s="3">
        <v>31093</v>
      </c>
      <c r="D145" s="3">
        <v>464</v>
      </c>
      <c r="E145" s="3">
        <v>127</v>
      </c>
      <c r="F145" s="3">
        <v>13</v>
      </c>
      <c r="G145" s="3" t="s">
        <v>56</v>
      </c>
      <c r="H145" s="4">
        <f>Household_Energy3[[#This Row],[Electricity_Usage (kWh)]]+Household_Energy3[[#This Row],[Gas_Usage]]/Household_Energy3[[#This Row],[Family_Size]]</f>
        <v>527.5</v>
      </c>
      <c r="I145" s="4">
        <f>Household_Energy3[[#This Row],[Electricity_Usage (kWh)]]+Household_Energy3[[#This Row],[Gas_Usage]]/Household_Energy3[[#This Row],[Appliances_Count]]</f>
        <v>473.76923076923077</v>
      </c>
      <c r="J145" s="3">
        <f>Household_Energy3[[#This Row],[Electricity_Usage (kWh)]]+Household_Energy3[[#This Row],[Gas_Usage]]</f>
        <v>591</v>
      </c>
      <c r="K145" s="3" t="str">
        <f>IF(AND(B146&gt;=6, H146&gt;=AVERAGE($H$2:$H$100)), "Large Family - High Usage", "Normal")</f>
        <v>Normal</v>
      </c>
      <c r="L145" s="3" t="str">
        <f>IF(AND(F145&gt;=10, H145&gt;=AVERAGE($H$2:$H$100)), "High Appliance Usage", "Normal")</f>
        <v>High Appliance Usage</v>
      </c>
      <c r="M145" s="3" t="str">
        <f>IF(AND(C145&gt;=80000, H145&gt;=AVERAGE($H$2:$H$100)), "High Income - High Usage", "Normal")</f>
        <v>Normal</v>
      </c>
      <c r="N145" s="3">
        <f>IF(K145="Normal",0,1) + IF(L145="Normal",0,1) + IF(M145="Normal",0,1)</f>
        <v>1</v>
      </c>
    </row>
    <row r="146" spans="1:14" x14ac:dyDescent="0.35">
      <c r="A146" s="3" t="s">
        <v>163</v>
      </c>
      <c r="B146" s="3">
        <v>1</v>
      </c>
      <c r="C146" s="3">
        <v>38070</v>
      </c>
      <c r="D146" s="3">
        <v>420</v>
      </c>
      <c r="E146" s="3">
        <v>179</v>
      </c>
      <c r="F146" s="3">
        <v>5</v>
      </c>
      <c r="G146" s="3" t="s">
        <v>27</v>
      </c>
      <c r="H146" s="4">
        <f>Household_Energy3[[#This Row],[Electricity_Usage (kWh)]]+Household_Energy3[[#This Row],[Gas_Usage]]/Household_Energy3[[#This Row],[Family_Size]]</f>
        <v>599</v>
      </c>
      <c r="I146" s="4">
        <f>Household_Energy3[[#This Row],[Electricity_Usage (kWh)]]+Household_Energy3[[#This Row],[Gas_Usage]]/Household_Energy3[[#This Row],[Appliances_Count]]</f>
        <v>455.8</v>
      </c>
      <c r="J146" s="3">
        <f>Household_Energy3[[#This Row],[Electricity_Usage (kWh)]]+Household_Energy3[[#This Row],[Gas_Usage]]</f>
        <v>599</v>
      </c>
      <c r="K146" s="3" t="str">
        <f>IF(AND(B147&gt;=6, H147&gt;=AVERAGE($H$2:$H$100)), "Large Family - High Usage", "Normal")</f>
        <v>Large Family - High Usage</v>
      </c>
      <c r="L146" s="3" t="str">
        <f>IF(AND(F146&gt;=10, H146&gt;=AVERAGE($H$2:$H$100)), "High Appliance Usage", "Normal")</f>
        <v>Normal</v>
      </c>
      <c r="M146" s="3" t="str">
        <f>IF(AND(C146&gt;=80000, H146&gt;=AVERAGE($H$2:$H$100)), "High Income - High Usage", "Normal")</f>
        <v>Normal</v>
      </c>
      <c r="N146" s="3">
        <f>IF(K146="Normal",0,1) + IF(L146="Normal",0,1) + IF(M146="Normal",0,1)</f>
        <v>1</v>
      </c>
    </row>
    <row r="147" spans="1:14" x14ac:dyDescent="0.35">
      <c r="A147" s="3" t="s">
        <v>164</v>
      </c>
      <c r="B147" s="3">
        <v>7</v>
      </c>
      <c r="C147" s="3">
        <v>55777</v>
      </c>
      <c r="D147" s="3">
        <v>441</v>
      </c>
      <c r="E147" s="3">
        <v>158</v>
      </c>
      <c r="F147" s="3">
        <v>5</v>
      </c>
      <c r="G147" s="3" t="s">
        <v>31</v>
      </c>
      <c r="H147" s="4">
        <f>Household_Energy3[[#This Row],[Electricity_Usage (kWh)]]+Household_Energy3[[#This Row],[Gas_Usage]]/Household_Energy3[[#This Row],[Family_Size]]</f>
        <v>463.57142857142856</v>
      </c>
      <c r="I147" s="4">
        <f>Household_Energy3[[#This Row],[Electricity_Usage (kWh)]]+Household_Energy3[[#This Row],[Gas_Usage]]/Household_Energy3[[#This Row],[Appliances_Count]]</f>
        <v>472.6</v>
      </c>
      <c r="J147" s="3">
        <f>Household_Energy3[[#This Row],[Electricity_Usage (kWh)]]+Household_Energy3[[#This Row],[Gas_Usage]]</f>
        <v>599</v>
      </c>
      <c r="K147" s="3" t="str">
        <f>IF(AND(B148&gt;=6, H148&gt;=AVERAGE($H$2:$H$100)), "Large Family - High Usage", "Normal")</f>
        <v>Normal</v>
      </c>
      <c r="L147" s="3" t="str">
        <f>IF(AND(F147&gt;=10, H147&gt;=AVERAGE($H$2:$H$100)), "High Appliance Usage", "Normal")</f>
        <v>Normal</v>
      </c>
      <c r="M147" s="3" t="str">
        <f>IF(AND(C147&gt;=80000, H147&gt;=AVERAGE($H$2:$H$100)), "High Income - High Usage", "Normal")</f>
        <v>Normal</v>
      </c>
      <c r="N147" s="3">
        <f>IF(K147="Normal",0,1) + IF(L147="Normal",0,1) + IF(M147="Normal",0,1)</f>
        <v>0</v>
      </c>
    </row>
    <row r="148" spans="1:14" x14ac:dyDescent="0.35">
      <c r="A148" s="3" t="s">
        <v>165</v>
      </c>
      <c r="B148" s="3">
        <v>7</v>
      </c>
      <c r="C148" s="3">
        <v>76958</v>
      </c>
      <c r="D148" s="3">
        <v>244</v>
      </c>
      <c r="E148" s="3">
        <v>63</v>
      </c>
      <c r="F148" s="3">
        <v>6</v>
      </c>
      <c r="G148" s="3" t="s">
        <v>17</v>
      </c>
      <c r="H148" s="4">
        <f>Household_Energy3[[#This Row],[Electricity_Usage (kWh)]]+Household_Energy3[[#This Row],[Gas_Usage]]/Household_Energy3[[#This Row],[Family_Size]]</f>
        <v>253</v>
      </c>
      <c r="I148" s="4">
        <f>Household_Energy3[[#This Row],[Electricity_Usage (kWh)]]+Household_Energy3[[#This Row],[Gas_Usage]]/Household_Energy3[[#This Row],[Appliances_Count]]</f>
        <v>254.5</v>
      </c>
      <c r="J148" s="3">
        <f>Household_Energy3[[#This Row],[Electricity_Usage (kWh)]]+Household_Energy3[[#This Row],[Gas_Usage]]</f>
        <v>307</v>
      </c>
      <c r="K148" s="3" t="str">
        <f>IF(AND(B149&gt;=6, H149&gt;=AVERAGE($H$2:$H$100)), "Large Family - High Usage", "Normal")</f>
        <v>Large Family - High Usage</v>
      </c>
      <c r="L148" s="3" t="str">
        <f>IF(AND(F148&gt;=10, H148&gt;=AVERAGE($H$2:$H$100)), "High Appliance Usage", "Normal")</f>
        <v>Normal</v>
      </c>
      <c r="M148" s="3" t="str">
        <f>IF(AND(C148&gt;=80000, H148&gt;=AVERAGE($H$2:$H$100)), "High Income - High Usage", "Normal")</f>
        <v>Normal</v>
      </c>
      <c r="N148" s="3">
        <f>IF(K148="Normal",0,1) + IF(L148="Normal",0,1) + IF(M148="Normal",0,1)</f>
        <v>1</v>
      </c>
    </row>
    <row r="149" spans="1:14" x14ac:dyDescent="0.35">
      <c r="A149" s="3" t="s">
        <v>166</v>
      </c>
      <c r="B149" s="3">
        <v>6</v>
      </c>
      <c r="C149" s="3">
        <v>30729</v>
      </c>
      <c r="D149" s="3">
        <v>426</v>
      </c>
      <c r="E149" s="3">
        <v>105</v>
      </c>
      <c r="F149" s="3">
        <v>9</v>
      </c>
      <c r="G149" s="3" t="s">
        <v>31</v>
      </c>
      <c r="H149" s="4">
        <f>Household_Energy3[[#This Row],[Electricity_Usage (kWh)]]+Household_Energy3[[#This Row],[Gas_Usage]]/Household_Energy3[[#This Row],[Family_Size]]</f>
        <v>443.5</v>
      </c>
      <c r="I149" s="4">
        <f>Household_Energy3[[#This Row],[Electricity_Usage (kWh)]]+Household_Energy3[[#This Row],[Gas_Usage]]/Household_Energy3[[#This Row],[Appliances_Count]]</f>
        <v>437.66666666666669</v>
      </c>
      <c r="J149" s="3">
        <f>Household_Energy3[[#This Row],[Electricity_Usage (kWh)]]+Household_Energy3[[#This Row],[Gas_Usage]]</f>
        <v>531</v>
      </c>
      <c r="K149" s="3" t="str">
        <f>IF(AND(B150&gt;=6, H150&gt;=AVERAGE($H$2:$H$100)), "Large Family - High Usage", "Normal")</f>
        <v>Normal</v>
      </c>
      <c r="L149" s="3" t="str">
        <f>IF(AND(F149&gt;=10, H149&gt;=AVERAGE($H$2:$H$100)), "High Appliance Usage", "Normal")</f>
        <v>Normal</v>
      </c>
      <c r="M149" s="3" t="str">
        <f>IF(AND(C149&gt;=80000, H149&gt;=AVERAGE($H$2:$H$100)), "High Income - High Usage", "Normal")</f>
        <v>Normal</v>
      </c>
      <c r="N149" s="3">
        <f>IF(K149="Normal",0,1) + IF(L149="Normal",0,1) + IF(M149="Normal",0,1)</f>
        <v>0</v>
      </c>
    </row>
    <row r="150" spans="1:14" x14ac:dyDescent="0.35">
      <c r="A150" s="3" t="s">
        <v>167</v>
      </c>
      <c r="B150" s="3">
        <v>5</v>
      </c>
      <c r="C150" s="3">
        <v>65017</v>
      </c>
      <c r="D150" s="3">
        <v>316</v>
      </c>
      <c r="E150" s="3">
        <v>164</v>
      </c>
      <c r="F150" s="3">
        <v>6</v>
      </c>
      <c r="G150" s="3" t="s">
        <v>56</v>
      </c>
      <c r="H150" s="4">
        <f>Household_Energy3[[#This Row],[Electricity_Usage (kWh)]]+Household_Energy3[[#This Row],[Gas_Usage]]/Household_Energy3[[#This Row],[Family_Size]]</f>
        <v>348.8</v>
      </c>
      <c r="I150" s="4">
        <f>Household_Energy3[[#This Row],[Electricity_Usage (kWh)]]+Household_Energy3[[#This Row],[Gas_Usage]]/Household_Energy3[[#This Row],[Appliances_Count]]</f>
        <v>343.33333333333331</v>
      </c>
      <c r="J150" s="3">
        <f>Household_Energy3[[#This Row],[Electricity_Usage (kWh)]]+Household_Energy3[[#This Row],[Gas_Usage]]</f>
        <v>480</v>
      </c>
      <c r="K150" s="3" t="str">
        <f>IF(AND(B151&gt;=6, H151&gt;=AVERAGE($H$2:$H$100)), "Large Family - High Usage", "Normal")</f>
        <v>Normal</v>
      </c>
      <c r="L150" s="3" t="str">
        <f>IF(AND(F150&gt;=10, H150&gt;=AVERAGE($H$2:$H$100)), "High Appliance Usage", "Normal")</f>
        <v>Normal</v>
      </c>
      <c r="M150" s="3" t="str">
        <f>IF(AND(C150&gt;=80000, H150&gt;=AVERAGE($H$2:$H$100)), "High Income - High Usage", "Normal")</f>
        <v>Normal</v>
      </c>
      <c r="N150" s="3">
        <f>IF(K150="Normal",0,1) + IF(L150="Normal",0,1) + IF(M150="Normal",0,1)</f>
        <v>0</v>
      </c>
    </row>
    <row r="151" spans="1:14" x14ac:dyDescent="0.35">
      <c r="A151" s="3" t="s">
        <v>168</v>
      </c>
      <c r="B151" s="3">
        <v>3</v>
      </c>
      <c r="C151" s="3">
        <v>86320</v>
      </c>
      <c r="D151" s="3">
        <v>400</v>
      </c>
      <c r="E151" s="3">
        <v>56</v>
      </c>
      <c r="F151" s="3">
        <v>9</v>
      </c>
      <c r="G151" s="3" t="s">
        <v>15</v>
      </c>
      <c r="H151" s="4">
        <f>Household_Energy3[[#This Row],[Electricity_Usage (kWh)]]+Household_Energy3[[#This Row],[Gas_Usage]]/Household_Energy3[[#This Row],[Family_Size]]</f>
        <v>418.66666666666669</v>
      </c>
      <c r="I151" s="4">
        <f>Household_Energy3[[#This Row],[Electricity_Usage (kWh)]]+Household_Energy3[[#This Row],[Gas_Usage]]/Household_Energy3[[#This Row],[Appliances_Count]]</f>
        <v>406.22222222222223</v>
      </c>
      <c r="J151" s="3">
        <f>Household_Energy3[[#This Row],[Electricity_Usage (kWh)]]+Household_Energy3[[#This Row],[Gas_Usage]]</f>
        <v>456</v>
      </c>
      <c r="K151" s="3" t="str">
        <f>IF(AND(B152&gt;=6, H152&gt;=AVERAGE($H$2:$H$100)), "Large Family - High Usage", "Normal")</f>
        <v>Normal</v>
      </c>
      <c r="L151" s="3" t="str">
        <f>IF(AND(F151&gt;=10, H151&gt;=AVERAGE($H$2:$H$100)), "High Appliance Usage", "Normal")</f>
        <v>Normal</v>
      </c>
      <c r="M151" s="3" t="str">
        <f>IF(AND(C151&gt;=80000, H151&gt;=AVERAGE($H$2:$H$100)), "High Income - High Usage", "Normal")</f>
        <v>High Income - High Usage</v>
      </c>
      <c r="N151" s="3">
        <f>IF(K151="Normal",0,1) + IF(L151="Normal",0,1) + IF(M151="Normal",0,1)</f>
        <v>1</v>
      </c>
    </row>
    <row r="152" spans="1:14" x14ac:dyDescent="0.35">
      <c r="A152" s="3" t="s">
        <v>169</v>
      </c>
      <c r="B152" s="3">
        <v>4</v>
      </c>
      <c r="C152" s="3">
        <v>47751</v>
      </c>
      <c r="D152" s="3">
        <v>231</v>
      </c>
      <c r="E152" s="3">
        <v>52</v>
      </c>
      <c r="F152" s="3">
        <v>11</v>
      </c>
      <c r="G152" s="3" t="s">
        <v>31</v>
      </c>
      <c r="H152" s="4">
        <f>Household_Energy3[[#This Row],[Electricity_Usage (kWh)]]+Household_Energy3[[#This Row],[Gas_Usage]]/Household_Energy3[[#This Row],[Family_Size]]</f>
        <v>244</v>
      </c>
      <c r="I152" s="4">
        <f>Household_Energy3[[#This Row],[Electricity_Usage (kWh)]]+Household_Energy3[[#This Row],[Gas_Usage]]/Household_Energy3[[#This Row],[Appliances_Count]]</f>
        <v>235.72727272727272</v>
      </c>
      <c r="J152" s="3">
        <f>Household_Energy3[[#This Row],[Electricity_Usage (kWh)]]+Household_Energy3[[#This Row],[Gas_Usage]]</f>
        <v>283</v>
      </c>
      <c r="K152" s="3" t="str">
        <f>IF(AND(B153&gt;=6, H153&gt;=AVERAGE($H$2:$H$100)), "Large Family - High Usage", "Normal")</f>
        <v>Large Family - High Usage</v>
      </c>
      <c r="L152" s="3" t="str">
        <f>IF(AND(F152&gt;=10, H152&gt;=AVERAGE($H$2:$H$100)), "High Appliance Usage", "Normal")</f>
        <v>Normal</v>
      </c>
      <c r="M152" s="3" t="str">
        <f>IF(AND(C152&gt;=80000, H152&gt;=AVERAGE($H$2:$H$100)), "High Income - High Usage", "Normal")</f>
        <v>Normal</v>
      </c>
      <c r="N152" s="3">
        <f>IF(K152="Normal",0,1) + IF(L152="Normal",0,1) + IF(M152="Normal",0,1)</f>
        <v>1</v>
      </c>
    </row>
    <row r="153" spans="1:14" x14ac:dyDescent="0.35">
      <c r="A153" s="3" t="s">
        <v>170</v>
      </c>
      <c r="B153" s="3">
        <v>6</v>
      </c>
      <c r="C153" s="3">
        <v>98069</v>
      </c>
      <c r="D153" s="3">
        <v>391</v>
      </c>
      <c r="E153" s="3">
        <v>160</v>
      </c>
      <c r="F153" s="3">
        <v>2</v>
      </c>
      <c r="G153" s="3" t="s">
        <v>10</v>
      </c>
      <c r="H153" s="4">
        <f>Household_Energy3[[#This Row],[Electricity_Usage (kWh)]]+Household_Energy3[[#This Row],[Gas_Usage]]/Household_Energy3[[#This Row],[Family_Size]]</f>
        <v>417.66666666666669</v>
      </c>
      <c r="I153" s="4">
        <f>Household_Energy3[[#This Row],[Electricity_Usage (kWh)]]+Household_Energy3[[#This Row],[Gas_Usage]]/Household_Energy3[[#This Row],[Appliances_Count]]</f>
        <v>471</v>
      </c>
      <c r="J153" s="3">
        <f>Household_Energy3[[#This Row],[Electricity_Usage (kWh)]]+Household_Energy3[[#This Row],[Gas_Usage]]</f>
        <v>551</v>
      </c>
      <c r="K153" s="3" t="str">
        <f>IF(AND(B154&gt;=6, H154&gt;=AVERAGE($H$2:$H$100)), "Large Family - High Usage", "Normal")</f>
        <v>Normal</v>
      </c>
      <c r="L153" s="3" t="str">
        <f>IF(AND(F153&gt;=10, H153&gt;=AVERAGE($H$2:$H$100)), "High Appliance Usage", "Normal")</f>
        <v>Normal</v>
      </c>
      <c r="M153" s="3" t="str">
        <f>IF(AND(C153&gt;=80000, H153&gt;=AVERAGE($H$2:$H$100)), "High Income - High Usage", "Normal")</f>
        <v>High Income - High Usage</v>
      </c>
      <c r="N153" s="3">
        <f>IF(K153="Normal",0,1) + IF(L153="Normal",0,1) + IF(M153="Normal",0,1)</f>
        <v>1</v>
      </c>
    </row>
    <row r="154" spans="1:14" x14ac:dyDescent="0.35">
      <c r="A154" s="3" t="s">
        <v>171</v>
      </c>
      <c r="B154" s="3">
        <v>3</v>
      </c>
      <c r="C154" s="3">
        <v>74748</v>
      </c>
      <c r="D154" s="3">
        <v>169</v>
      </c>
      <c r="E154" s="3">
        <v>200</v>
      </c>
      <c r="F154" s="3">
        <v>13</v>
      </c>
      <c r="G154" s="3" t="s">
        <v>15</v>
      </c>
      <c r="H154" s="4">
        <f>Household_Energy3[[#This Row],[Electricity_Usage (kWh)]]+Household_Energy3[[#This Row],[Gas_Usage]]/Household_Energy3[[#This Row],[Family_Size]]</f>
        <v>235.66666666666669</v>
      </c>
      <c r="I154" s="4">
        <f>Household_Energy3[[#This Row],[Electricity_Usage (kWh)]]+Household_Energy3[[#This Row],[Gas_Usage]]/Household_Energy3[[#This Row],[Appliances_Count]]</f>
        <v>184.38461538461539</v>
      </c>
      <c r="J154" s="3">
        <f>Household_Energy3[[#This Row],[Electricity_Usage (kWh)]]+Household_Energy3[[#This Row],[Gas_Usage]]</f>
        <v>369</v>
      </c>
      <c r="K154" s="3" t="str">
        <f>IF(AND(B155&gt;=6, H155&gt;=AVERAGE($H$2:$H$100)), "Large Family - High Usage", "Normal")</f>
        <v>Normal</v>
      </c>
      <c r="L154" s="3" t="str">
        <f>IF(AND(F154&gt;=10, H154&gt;=AVERAGE($H$2:$H$100)), "High Appliance Usage", "Normal")</f>
        <v>Normal</v>
      </c>
      <c r="M154" s="3" t="str">
        <f>IF(AND(C154&gt;=80000, H154&gt;=AVERAGE($H$2:$H$100)), "High Income - High Usage", "Normal")</f>
        <v>Normal</v>
      </c>
      <c r="N154" s="3">
        <f>IF(K154="Normal",0,1) + IF(L154="Normal",0,1) + IF(M154="Normal",0,1)</f>
        <v>0</v>
      </c>
    </row>
    <row r="155" spans="1:14" x14ac:dyDescent="0.35">
      <c r="A155" s="3" t="s">
        <v>172</v>
      </c>
      <c r="B155" s="3">
        <v>3</v>
      </c>
      <c r="C155" s="3">
        <v>25801</v>
      </c>
      <c r="D155" s="3">
        <v>351</v>
      </c>
      <c r="E155" s="3">
        <v>156</v>
      </c>
      <c r="F155" s="3">
        <v>11</v>
      </c>
      <c r="G155" s="3" t="s">
        <v>13</v>
      </c>
      <c r="H155" s="4">
        <f>Household_Energy3[[#This Row],[Electricity_Usage (kWh)]]+Household_Energy3[[#This Row],[Gas_Usage]]/Household_Energy3[[#This Row],[Family_Size]]</f>
        <v>403</v>
      </c>
      <c r="I155" s="4">
        <f>Household_Energy3[[#This Row],[Electricity_Usage (kWh)]]+Household_Energy3[[#This Row],[Gas_Usage]]/Household_Energy3[[#This Row],[Appliances_Count]]</f>
        <v>365.18181818181819</v>
      </c>
      <c r="J155" s="3">
        <f>Household_Energy3[[#This Row],[Electricity_Usage (kWh)]]+Household_Energy3[[#This Row],[Gas_Usage]]</f>
        <v>507</v>
      </c>
      <c r="K155" s="3" t="str">
        <f>IF(AND(B156&gt;=6, H156&gt;=AVERAGE($H$2:$H$100)), "Large Family - High Usage", "Normal")</f>
        <v>Normal</v>
      </c>
      <c r="L155" s="3" t="str">
        <f>IF(AND(F155&gt;=10, H155&gt;=AVERAGE($H$2:$H$100)), "High Appliance Usage", "Normal")</f>
        <v>High Appliance Usage</v>
      </c>
      <c r="M155" s="3" t="str">
        <f>IF(AND(C155&gt;=80000, H155&gt;=AVERAGE($H$2:$H$100)), "High Income - High Usage", "Normal")</f>
        <v>Normal</v>
      </c>
      <c r="N155" s="3">
        <f>IF(K155="Normal",0,1) + IF(L155="Normal",0,1) + IF(M155="Normal",0,1)</f>
        <v>1</v>
      </c>
    </row>
    <row r="156" spans="1:14" x14ac:dyDescent="0.35">
      <c r="A156" s="3" t="s">
        <v>173</v>
      </c>
      <c r="B156" s="3">
        <v>1</v>
      </c>
      <c r="C156" s="3">
        <v>39190</v>
      </c>
      <c r="D156" s="3">
        <v>374</v>
      </c>
      <c r="E156" s="3">
        <v>67</v>
      </c>
      <c r="F156" s="3">
        <v>10</v>
      </c>
      <c r="G156" s="3" t="s">
        <v>51</v>
      </c>
      <c r="H156" s="4">
        <f>Household_Energy3[[#This Row],[Electricity_Usage (kWh)]]+Household_Energy3[[#This Row],[Gas_Usage]]/Household_Energy3[[#This Row],[Family_Size]]</f>
        <v>441</v>
      </c>
      <c r="I156" s="4">
        <f>Household_Energy3[[#This Row],[Electricity_Usage (kWh)]]+Household_Energy3[[#This Row],[Gas_Usage]]/Household_Energy3[[#This Row],[Appliances_Count]]</f>
        <v>380.7</v>
      </c>
      <c r="J156" s="3">
        <f>Household_Energy3[[#This Row],[Electricity_Usage (kWh)]]+Household_Energy3[[#This Row],[Gas_Usage]]</f>
        <v>441</v>
      </c>
      <c r="K156" s="3" t="str">
        <f>IF(AND(B157&gt;=6, H157&gt;=AVERAGE($H$2:$H$100)), "Large Family - High Usage", "Normal")</f>
        <v>Normal</v>
      </c>
      <c r="L156" s="3" t="str">
        <f>IF(AND(F156&gt;=10, H156&gt;=AVERAGE($H$2:$H$100)), "High Appliance Usage", "Normal")</f>
        <v>High Appliance Usage</v>
      </c>
      <c r="M156" s="3" t="str">
        <f>IF(AND(C156&gt;=80000, H156&gt;=AVERAGE($H$2:$H$100)), "High Income - High Usage", "Normal")</f>
        <v>Normal</v>
      </c>
      <c r="N156" s="3">
        <f>IF(K156="Normal",0,1) + IF(L156="Normal",0,1) + IF(M156="Normal",0,1)</f>
        <v>1</v>
      </c>
    </row>
    <row r="157" spans="1:14" x14ac:dyDescent="0.35">
      <c r="A157" s="3" t="s">
        <v>174</v>
      </c>
      <c r="B157" s="3">
        <v>3</v>
      </c>
      <c r="C157" s="3">
        <v>69689</v>
      </c>
      <c r="D157" s="3">
        <v>463</v>
      </c>
      <c r="E157" s="3">
        <v>87</v>
      </c>
      <c r="F157" s="3">
        <v>7</v>
      </c>
      <c r="G157" s="3" t="s">
        <v>17</v>
      </c>
      <c r="H157" s="4">
        <f>Household_Energy3[[#This Row],[Electricity_Usage (kWh)]]+Household_Energy3[[#This Row],[Gas_Usage]]/Household_Energy3[[#This Row],[Family_Size]]</f>
        <v>492</v>
      </c>
      <c r="I157" s="4">
        <f>Household_Energy3[[#This Row],[Electricity_Usage (kWh)]]+Household_Energy3[[#This Row],[Gas_Usage]]/Household_Energy3[[#This Row],[Appliances_Count]]</f>
        <v>475.42857142857144</v>
      </c>
      <c r="J157" s="3">
        <f>Household_Energy3[[#This Row],[Electricity_Usage (kWh)]]+Household_Energy3[[#This Row],[Gas_Usage]]</f>
        <v>550</v>
      </c>
      <c r="K157" s="3" t="str">
        <f>IF(AND(B158&gt;=6, H158&gt;=AVERAGE($H$2:$H$100)), "Large Family - High Usage", "Normal")</f>
        <v>Normal</v>
      </c>
      <c r="L157" s="3" t="str">
        <f>IF(AND(F157&gt;=10, H157&gt;=AVERAGE($H$2:$H$100)), "High Appliance Usage", "Normal")</f>
        <v>Normal</v>
      </c>
      <c r="M157" s="3" t="str">
        <f>IF(AND(C157&gt;=80000, H157&gt;=AVERAGE($H$2:$H$100)), "High Income - High Usage", "Normal")</f>
        <v>Normal</v>
      </c>
      <c r="N157" s="3">
        <f>IF(K157="Normal",0,1) + IF(L157="Normal",0,1) + IF(M157="Normal",0,1)</f>
        <v>0</v>
      </c>
    </row>
    <row r="158" spans="1:14" x14ac:dyDescent="0.35">
      <c r="A158" s="3" t="s">
        <v>175</v>
      </c>
      <c r="B158" s="3">
        <v>5</v>
      </c>
      <c r="C158" s="3">
        <v>70993</v>
      </c>
      <c r="D158" s="3">
        <v>281</v>
      </c>
      <c r="E158" s="3">
        <v>164</v>
      </c>
      <c r="F158" s="3">
        <v>4</v>
      </c>
      <c r="G158" s="3" t="s">
        <v>8</v>
      </c>
      <c r="H158" s="4">
        <f>Household_Energy3[[#This Row],[Electricity_Usage (kWh)]]+Household_Energy3[[#This Row],[Gas_Usage]]/Household_Energy3[[#This Row],[Family_Size]]</f>
        <v>313.8</v>
      </c>
      <c r="I158" s="4">
        <f>Household_Energy3[[#This Row],[Electricity_Usage (kWh)]]+Household_Energy3[[#This Row],[Gas_Usage]]/Household_Energy3[[#This Row],[Appliances_Count]]</f>
        <v>322</v>
      </c>
      <c r="J158" s="3">
        <f>Household_Energy3[[#This Row],[Electricity_Usage (kWh)]]+Household_Energy3[[#This Row],[Gas_Usage]]</f>
        <v>445</v>
      </c>
      <c r="K158" s="3" t="str">
        <f>IF(AND(B159&gt;=6, H159&gt;=AVERAGE($H$2:$H$100)), "Large Family - High Usage", "Normal")</f>
        <v>Normal</v>
      </c>
      <c r="L158" s="3" t="str">
        <f>IF(AND(F158&gt;=10, H158&gt;=AVERAGE($H$2:$H$100)), "High Appliance Usage", "Normal")</f>
        <v>Normal</v>
      </c>
      <c r="M158" s="3" t="str">
        <f>IF(AND(C158&gt;=80000, H158&gt;=AVERAGE($H$2:$H$100)), "High Income - High Usage", "Normal")</f>
        <v>Normal</v>
      </c>
      <c r="N158" s="3">
        <f>IF(K158="Normal",0,1) + IF(L158="Normal",0,1) + IF(M158="Normal",0,1)</f>
        <v>0</v>
      </c>
    </row>
    <row r="159" spans="1:14" x14ac:dyDescent="0.35">
      <c r="A159" s="3" t="s">
        <v>176</v>
      </c>
      <c r="B159" s="3">
        <v>7</v>
      </c>
      <c r="C159" s="3">
        <v>49592</v>
      </c>
      <c r="D159" s="3">
        <v>266</v>
      </c>
      <c r="E159" s="3">
        <v>64</v>
      </c>
      <c r="F159" s="3">
        <v>14</v>
      </c>
      <c r="G159" s="3" t="s">
        <v>56</v>
      </c>
      <c r="H159" s="4">
        <f>Household_Energy3[[#This Row],[Electricity_Usage (kWh)]]+Household_Energy3[[#This Row],[Gas_Usage]]/Household_Energy3[[#This Row],[Family_Size]]</f>
        <v>275.14285714285717</v>
      </c>
      <c r="I159" s="4">
        <f>Household_Energy3[[#This Row],[Electricity_Usage (kWh)]]+Household_Energy3[[#This Row],[Gas_Usage]]/Household_Energy3[[#This Row],[Appliances_Count]]</f>
        <v>270.57142857142856</v>
      </c>
      <c r="J159" s="3">
        <f>Household_Energy3[[#This Row],[Electricity_Usage (kWh)]]+Household_Energy3[[#This Row],[Gas_Usage]]</f>
        <v>330</v>
      </c>
      <c r="K159" s="3" t="str">
        <f>IF(AND(B160&gt;=6, H160&gt;=AVERAGE($H$2:$H$100)), "Large Family - High Usage", "Normal")</f>
        <v>Normal</v>
      </c>
      <c r="L159" s="3" t="str">
        <f>IF(AND(F159&gt;=10, H159&gt;=AVERAGE($H$2:$H$100)), "High Appliance Usage", "Normal")</f>
        <v>Normal</v>
      </c>
      <c r="M159" s="3" t="str">
        <f>IF(AND(C159&gt;=80000, H159&gt;=AVERAGE($H$2:$H$100)), "High Income - High Usage", "Normal")</f>
        <v>Normal</v>
      </c>
      <c r="N159" s="3">
        <f>IF(K159="Normal",0,1) + IF(L159="Normal",0,1) + IF(M159="Normal",0,1)</f>
        <v>0</v>
      </c>
    </row>
    <row r="160" spans="1:14" x14ac:dyDescent="0.35">
      <c r="A160" s="3" t="s">
        <v>177</v>
      </c>
      <c r="B160" s="3">
        <v>6</v>
      </c>
      <c r="C160" s="3">
        <v>30647</v>
      </c>
      <c r="D160" s="3">
        <v>190</v>
      </c>
      <c r="E160" s="3">
        <v>168</v>
      </c>
      <c r="F160" s="3">
        <v>9</v>
      </c>
      <c r="G160" s="3" t="s">
        <v>22</v>
      </c>
      <c r="H160" s="4">
        <f>Household_Energy3[[#This Row],[Electricity_Usage (kWh)]]+Household_Energy3[[#This Row],[Gas_Usage]]/Household_Energy3[[#This Row],[Family_Size]]</f>
        <v>218</v>
      </c>
      <c r="I160" s="4">
        <f>Household_Energy3[[#This Row],[Electricity_Usage (kWh)]]+Household_Energy3[[#This Row],[Gas_Usage]]/Household_Energy3[[#This Row],[Appliances_Count]]</f>
        <v>208.66666666666666</v>
      </c>
      <c r="J160" s="3">
        <f>Household_Energy3[[#This Row],[Electricity_Usage (kWh)]]+Household_Energy3[[#This Row],[Gas_Usage]]</f>
        <v>358</v>
      </c>
      <c r="K160" s="3" t="str">
        <f>IF(AND(B161&gt;=6, H161&gt;=AVERAGE($H$2:$H$100)), "Large Family - High Usage", "Normal")</f>
        <v>Normal</v>
      </c>
      <c r="L160" s="3" t="str">
        <f>IF(AND(F160&gt;=10, H160&gt;=AVERAGE($H$2:$H$100)), "High Appliance Usage", "Normal")</f>
        <v>Normal</v>
      </c>
      <c r="M160" s="3" t="str">
        <f>IF(AND(C160&gt;=80000, H160&gt;=AVERAGE($H$2:$H$100)), "High Income - High Usage", "Normal")</f>
        <v>Normal</v>
      </c>
      <c r="N160" s="3">
        <f>IF(K160="Normal",0,1) + IF(L160="Normal",0,1) + IF(M160="Normal",0,1)</f>
        <v>0</v>
      </c>
    </row>
    <row r="161" spans="1:14" x14ac:dyDescent="0.35">
      <c r="A161" s="3" t="s">
        <v>178</v>
      </c>
      <c r="B161" s="3">
        <v>3</v>
      </c>
      <c r="C161" s="3">
        <v>28716</v>
      </c>
      <c r="D161" s="3">
        <v>301</v>
      </c>
      <c r="E161" s="3">
        <v>77</v>
      </c>
      <c r="F161" s="3">
        <v>10</v>
      </c>
      <c r="G161" s="3" t="s">
        <v>8</v>
      </c>
      <c r="H161" s="4">
        <f>Household_Energy3[[#This Row],[Electricity_Usage (kWh)]]+Household_Energy3[[#This Row],[Gas_Usage]]/Household_Energy3[[#This Row],[Family_Size]]</f>
        <v>326.66666666666669</v>
      </c>
      <c r="I161" s="4">
        <f>Household_Energy3[[#This Row],[Electricity_Usage (kWh)]]+Household_Energy3[[#This Row],[Gas_Usage]]/Household_Energy3[[#This Row],[Appliances_Count]]</f>
        <v>308.7</v>
      </c>
      <c r="J161" s="3">
        <f>Household_Energy3[[#This Row],[Electricity_Usage (kWh)]]+Household_Energy3[[#This Row],[Gas_Usage]]</f>
        <v>378</v>
      </c>
      <c r="K161" s="3" t="str">
        <f>IF(AND(B162&gt;=6, H162&gt;=AVERAGE($H$2:$H$100)), "Large Family - High Usage", "Normal")</f>
        <v>Normal</v>
      </c>
      <c r="L161" s="3" t="str">
        <f>IF(AND(F161&gt;=10, H161&gt;=AVERAGE($H$2:$H$100)), "High Appliance Usage", "Normal")</f>
        <v>Normal</v>
      </c>
      <c r="M161" s="3" t="str">
        <f>IF(AND(C161&gt;=80000, H161&gt;=AVERAGE($H$2:$H$100)), "High Income - High Usage", "Normal")</f>
        <v>Normal</v>
      </c>
      <c r="N161" s="3">
        <f>IF(K161="Normal",0,1) + IF(L161="Normal",0,1) + IF(M161="Normal",0,1)</f>
        <v>0</v>
      </c>
    </row>
    <row r="162" spans="1:14" x14ac:dyDescent="0.35">
      <c r="A162" s="3" t="s">
        <v>179</v>
      </c>
      <c r="B162" s="3">
        <v>1</v>
      </c>
      <c r="C162" s="3">
        <v>90316</v>
      </c>
      <c r="D162" s="3">
        <v>445</v>
      </c>
      <c r="E162" s="3">
        <v>88</v>
      </c>
      <c r="F162" s="3">
        <v>7</v>
      </c>
      <c r="G162" s="3" t="s">
        <v>31</v>
      </c>
      <c r="H162" s="4">
        <f>Household_Energy3[[#This Row],[Electricity_Usage (kWh)]]+Household_Energy3[[#This Row],[Gas_Usage]]/Household_Energy3[[#This Row],[Family_Size]]</f>
        <v>533</v>
      </c>
      <c r="I162" s="4">
        <f>Household_Energy3[[#This Row],[Electricity_Usage (kWh)]]+Household_Energy3[[#This Row],[Gas_Usage]]/Household_Energy3[[#This Row],[Appliances_Count]]</f>
        <v>457.57142857142856</v>
      </c>
      <c r="J162" s="3">
        <f>Household_Energy3[[#This Row],[Electricity_Usage (kWh)]]+Household_Energy3[[#This Row],[Gas_Usage]]</f>
        <v>533</v>
      </c>
      <c r="K162" s="3" t="str">
        <f>IF(AND(B163&gt;=6, H163&gt;=AVERAGE($H$2:$H$100)), "Large Family - High Usage", "Normal")</f>
        <v>Normal</v>
      </c>
      <c r="L162" s="3" t="str">
        <f>IF(AND(F162&gt;=10, H162&gt;=AVERAGE($H$2:$H$100)), "High Appliance Usage", "Normal")</f>
        <v>Normal</v>
      </c>
      <c r="M162" s="3" t="str">
        <f>IF(AND(C162&gt;=80000, H162&gt;=AVERAGE($H$2:$H$100)), "High Income - High Usage", "Normal")</f>
        <v>High Income - High Usage</v>
      </c>
      <c r="N162" s="3">
        <f>IF(K162="Normal",0,1) + IF(L162="Normal",0,1) + IF(M162="Normal",0,1)</f>
        <v>1</v>
      </c>
    </row>
    <row r="163" spans="1:14" x14ac:dyDescent="0.35">
      <c r="A163" s="3" t="s">
        <v>180</v>
      </c>
      <c r="B163" s="3">
        <v>5</v>
      </c>
      <c r="C163" s="3">
        <v>22368</v>
      </c>
      <c r="D163" s="3">
        <v>118</v>
      </c>
      <c r="E163" s="3">
        <v>66</v>
      </c>
      <c r="F163" s="3">
        <v>12</v>
      </c>
      <c r="G163" s="3" t="s">
        <v>56</v>
      </c>
      <c r="H163" s="4">
        <f>Household_Energy3[[#This Row],[Electricity_Usage (kWh)]]+Household_Energy3[[#This Row],[Gas_Usage]]/Household_Energy3[[#This Row],[Family_Size]]</f>
        <v>131.19999999999999</v>
      </c>
      <c r="I163" s="4">
        <f>Household_Energy3[[#This Row],[Electricity_Usage (kWh)]]+Household_Energy3[[#This Row],[Gas_Usage]]/Household_Energy3[[#This Row],[Appliances_Count]]</f>
        <v>123.5</v>
      </c>
      <c r="J163" s="3">
        <f>Household_Energy3[[#This Row],[Electricity_Usage (kWh)]]+Household_Energy3[[#This Row],[Gas_Usage]]</f>
        <v>184</v>
      </c>
      <c r="K163" s="3" t="str">
        <f>IF(AND(B164&gt;=6, H164&gt;=AVERAGE($H$2:$H$100)), "Large Family - High Usage", "Normal")</f>
        <v>Normal</v>
      </c>
      <c r="L163" s="3" t="str">
        <f>IF(AND(F163&gt;=10, H163&gt;=AVERAGE($H$2:$H$100)), "High Appliance Usage", "Normal")</f>
        <v>Normal</v>
      </c>
      <c r="M163" s="3" t="str">
        <f>IF(AND(C163&gt;=80000, H163&gt;=AVERAGE($H$2:$H$100)), "High Income - High Usage", "Normal")</f>
        <v>Normal</v>
      </c>
      <c r="N163" s="3">
        <f>IF(K163="Normal",0,1) + IF(L163="Normal",0,1) + IF(M163="Normal",0,1)</f>
        <v>0</v>
      </c>
    </row>
    <row r="164" spans="1:14" x14ac:dyDescent="0.35">
      <c r="A164" s="3" t="s">
        <v>181</v>
      </c>
      <c r="B164" s="3">
        <v>2</v>
      </c>
      <c r="C164" s="3">
        <v>97575</v>
      </c>
      <c r="D164" s="3">
        <v>138</v>
      </c>
      <c r="E164" s="3">
        <v>135</v>
      </c>
      <c r="F164" s="3">
        <v>8</v>
      </c>
      <c r="G164" s="3" t="s">
        <v>51</v>
      </c>
      <c r="H164" s="4">
        <f>Household_Energy3[[#This Row],[Electricity_Usage (kWh)]]+Household_Energy3[[#This Row],[Gas_Usage]]/Household_Energy3[[#This Row],[Family_Size]]</f>
        <v>205.5</v>
      </c>
      <c r="I164" s="4">
        <f>Household_Energy3[[#This Row],[Electricity_Usage (kWh)]]+Household_Energy3[[#This Row],[Gas_Usage]]/Household_Energy3[[#This Row],[Appliances_Count]]</f>
        <v>154.875</v>
      </c>
      <c r="J164" s="3">
        <f>Household_Energy3[[#This Row],[Electricity_Usage (kWh)]]+Household_Energy3[[#This Row],[Gas_Usage]]</f>
        <v>273</v>
      </c>
      <c r="K164" s="3" t="str">
        <f>IF(AND(B165&gt;=6, H165&gt;=AVERAGE($H$2:$H$100)), "Large Family - High Usage", "Normal")</f>
        <v>Normal</v>
      </c>
      <c r="L164" s="3" t="str">
        <f>IF(AND(F164&gt;=10, H164&gt;=AVERAGE($H$2:$H$100)), "High Appliance Usage", "Normal")</f>
        <v>Normal</v>
      </c>
      <c r="M164" s="3" t="str">
        <f>IF(AND(C164&gt;=80000, H164&gt;=AVERAGE($H$2:$H$100)), "High Income - High Usage", "Normal")</f>
        <v>Normal</v>
      </c>
      <c r="N164" s="3">
        <f>IF(K164="Normal",0,1) + IF(L164="Normal",0,1) + IF(M164="Normal",0,1)</f>
        <v>0</v>
      </c>
    </row>
    <row r="165" spans="1:14" x14ac:dyDescent="0.35">
      <c r="A165" s="3" t="s">
        <v>182</v>
      </c>
      <c r="B165" s="3">
        <v>7</v>
      </c>
      <c r="C165" s="3">
        <v>26655</v>
      </c>
      <c r="D165" s="3">
        <v>225</v>
      </c>
      <c r="E165" s="3">
        <v>175</v>
      </c>
      <c r="F165" s="3">
        <v>2</v>
      </c>
      <c r="G165" s="3" t="s">
        <v>25</v>
      </c>
      <c r="H165" s="4">
        <f>Household_Energy3[[#This Row],[Electricity_Usage (kWh)]]+Household_Energy3[[#This Row],[Gas_Usage]]/Household_Energy3[[#This Row],[Family_Size]]</f>
        <v>250</v>
      </c>
      <c r="I165" s="4">
        <f>Household_Energy3[[#This Row],[Electricity_Usage (kWh)]]+Household_Energy3[[#This Row],[Gas_Usage]]/Household_Energy3[[#This Row],[Appliances_Count]]</f>
        <v>312.5</v>
      </c>
      <c r="J165" s="3">
        <f>Household_Energy3[[#This Row],[Electricity_Usage (kWh)]]+Household_Energy3[[#This Row],[Gas_Usage]]</f>
        <v>400</v>
      </c>
      <c r="K165" s="3" t="str">
        <f>IF(AND(B166&gt;=6, H166&gt;=AVERAGE($H$2:$H$100)), "Large Family - High Usage", "Normal")</f>
        <v>Normal</v>
      </c>
      <c r="L165" s="3" t="str">
        <f>IF(AND(F165&gt;=10, H165&gt;=AVERAGE($H$2:$H$100)), "High Appliance Usage", "Normal")</f>
        <v>Normal</v>
      </c>
      <c r="M165" s="3" t="str">
        <f>IF(AND(C165&gt;=80000, H165&gt;=AVERAGE($H$2:$H$100)), "High Income - High Usage", "Normal")</f>
        <v>Normal</v>
      </c>
      <c r="N165" s="3">
        <f>IF(K165="Normal",0,1) + IF(L165="Normal",0,1) + IF(M165="Normal",0,1)</f>
        <v>0</v>
      </c>
    </row>
    <row r="166" spans="1:14" x14ac:dyDescent="0.35">
      <c r="A166" s="3" t="s">
        <v>183</v>
      </c>
      <c r="B166" s="3">
        <v>7</v>
      </c>
      <c r="C166" s="3">
        <v>90031</v>
      </c>
      <c r="D166" s="3">
        <v>272</v>
      </c>
      <c r="E166" s="3">
        <v>93</v>
      </c>
      <c r="F166" s="3">
        <v>6</v>
      </c>
      <c r="G166" s="3" t="s">
        <v>51</v>
      </c>
      <c r="H166" s="4">
        <f>Household_Energy3[[#This Row],[Electricity_Usage (kWh)]]+Household_Energy3[[#This Row],[Gas_Usage]]/Household_Energy3[[#This Row],[Family_Size]]</f>
        <v>285.28571428571428</v>
      </c>
      <c r="I166" s="4">
        <f>Household_Energy3[[#This Row],[Electricity_Usage (kWh)]]+Household_Energy3[[#This Row],[Gas_Usage]]/Household_Energy3[[#This Row],[Appliances_Count]]</f>
        <v>287.5</v>
      </c>
      <c r="J166" s="3">
        <f>Household_Energy3[[#This Row],[Electricity_Usage (kWh)]]+Household_Energy3[[#This Row],[Gas_Usage]]</f>
        <v>365</v>
      </c>
      <c r="K166" s="3" t="str">
        <f>IF(AND(B167&gt;=6, H167&gt;=AVERAGE($H$2:$H$100)), "Large Family - High Usage", "Normal")</f>
        <v>Normal</v>
      </c>
      <c r="L166" s="3" t="str">
        <f>IF(AND(F166&gt;=10, H166&gt;=AVERAGE($H$2:$H$100)), "High Appliance Usage", "Normal")</f>
        <v>Normal</v>
      </c>
      <c r="M166" s="3" t="str">
        <f>IF(AND(C166&gt;=80000, H166&gt;=AVERAGE($H$2:$H$100)), "High Income - High Usage", "Normal")</f>
        <v>Normal</v>
      </c>
      <c r="N166" s="3">
        <f>IF(K166="Normal",0,1) + IF(L166="Normal",0,1) + IF(M166="Normal",0,1)</f>
        <v>0</v>
      </c>
    </row>
    <row r="167" spans="1:14" x14ac:dyDescent="0.35">
      <c r="A167" s="3" t="s">
        <v>184</v>
      </c>
      <c r="B167" s="3">
        <v>6</v>
      </c>
      <c r="C167" s="3">
        <v>96429</v>
      </c>
      <c r="D167" s="3">
        <v>240</v>
      </c>
      <c r="E167" s="3">
        <v>74</v>
      </c>
      <c r="F167" s="3">
        <v>6</v>
      </c>
      <c r="G167" s="3" t="s">
        <v>22</v>
      </c>
      <c r="H167" s="4">
        <f>Household_Energy3[[#This Row],[Electricity_Usage (kWh)]]+Household_Energy3[[#This Row],[Gas_Usage]]/Household_Energy3[[#This Row],[Family_Size]]</f>
        <v>252.33333333333334</v>
      </c>
      <c r="I167" s="4">
        <f>Household_Energy3[[#This Row],[Electricity_Usage (kWh)]]+Household_Energy3[[#This Row],[Gas_Usage]]/Household_Energy3[[#This Row],[Appliances_Count]]</f>
        <v>252.33333333333334</v>
      </c>
      <c r="J167" s="3">
        <f>Household_Energy3[[#This Row],[Electricity_Usage (kWh)]]+Household_Energy3[[#This Row],[Gas_Usage]]</f>
        <v>314</v>
      </c>
      <c r="K167" s="3" t="str">
        <f>IF(AND(B168&gt;=6, H168&gt;=AVERAGE($H$2:$H$100)), "Large Family - High Usage", "Normal")</f>
        <v>Large Family - High Usage</v>
      </c>
      <c r="L167" s="3" t="str">
        <f>IF(AND(F167&gt;=10, H167&gt;=AVERAGE($H$2:$H$100)), "High Appliance Usage", "Normal")</f>
        <v>Normal</v>
      </c>
      <c r="M167" s="3" t="str">
        <f>IF(AND(C167&gt;=80000, H167&gt;=AVERAGE($H$2:$H$100)), "High Income - High Usage", "Normal")</f>
        <v>Normal</v>
      </c>
      <c r="N167" s="3">
        <f>IF(K167="Normal",0,1) + IF(L167="Normal",0,1) + IF(M167="Normal",0,1)</f>
        <v>1</v>
      </c>
    </row>
    <row r="168" spans="1:14" x14ac:dyDescent="0.35">
      <c r="A168" s="3" t="s">
        <v>185</v>
      </c>
      <c r="B168" s="3">
        <v>7</v>
      </c>
      <c r="C168" s="3">
        <v>75766</v>
      </c>
      <c r="D168" s="3">
        <v>341</v>
      </c>
      <c r="E168" s="3">
        <v>194</v>
      </c>
      <c r="F168" s="3">
        <v>11</v>
      </c>
      <c r="G168" s="3" t="s">
        <v>17</v>
      </c>
      <c r="H168" s="4">
        <f>Household_Energy3[[#This Row],[Electricity_Usage (kWh)]]+Household_Energy3[[#This Row],[Gas_Usage]]/Household_Energy3[[#This Row],[Family_Size]]</f>
        <v>368.71428571428572</v>
      </c>
      <c r="I168" s="4">
        <f>Household_Energy3[[#This Row],[Electricity_Usage (kWh)]]+Household_Energy3[[#This Row],[Gas_Usage]]/Household_Energy3[[#This Row],[Appliances_Count]]</f>
        <v>358.63636363636363</v>
      </c>
      <c r="J168" s="3">
        <f>Household_Energy3[[#This Row],[Electricity_Usage (kWh)]]+Household_Energy3[[#This Row],[Gas_Usage]]</f>
        <v>535</v>
      </c>
      <c r="K168" s="3" t="str">
        <f>IF(AND(B169&gt;=6, H169&gt;=AVERAGE($H$2:$H$100)), "Large Family - High Usage", "Normal")</f>
        <v>Normal</v>
      </c>
      <c r="L168" s="3" t="str">
        <f>IF(AND(F168&gt;=10, H168&gt;=AVERAGE($H$2:$H$100)), "High Appliance Usage", "Normal")</f>
        <v>High Appliance Usage</v>
      </c>
      <c r="M168" s="3" t="str">
        <f>IF(AND(C168&gt;=80000, H168&gt;=AVERAGE($H$2:$H$100)), "High Income - High Usage", "Normal")</f>
        <v>Normal</v>
      </c>
      <c r="N168" s="3">
        <f>IF(K168="Normal",0,1) + IF(L168="Normal",0,1) + IF(M168="Normal",0,1)</f>
        <v>1</v>
      </c>
    </row>
    <row r="169" spans="1:14" x14ac:dyDescent="0.35">
      <c r="A169" s="3" t="s">
        <v>186</v>
      </c>
      <c r="B169" s="3">
        <v>3</v>
      </c>
      <c r="C169" s="3">
        <v>33403</v>
      </c>
      <c r="D169" s="3">
        <v>319</v>
      </c>
      <c r="E169" s="3">
        <v>62</v>
      </c>
      <c r="F169" s="3">
        <v>5</v>
      </c>
      <c r="G169" s="3" t="s">
        <v>51</v>
      </c>
      <c r="H169" s="4">
        <f>Household_Energy3[[#This Row],[Electricity_Usage (kWh)]]+Household_Energy3[[#This Row],[Gas_Usage]]/Household_Energy3[[#This Row],[Family_Size]]</f>
        <v>339.66666666666669</v>
      </c>
      <c r="I169" s="4">
        <f>Household_Energy3[[#This Row],[Electricity_Usage (kWh)]]+Household_Energy3[[#This Row],[Gas_Usage]]/Household_Energy3[[#This Row],[Appliances_Count]]</f>
        <v>331.4</v>
      </c>
      <c r="J169" s="3">
        <f>Household_Energy3[[#This Row],[Electricity_Usage (kWh)]]+Household_Energy3[[#This Row],[Gas_Usage]]</f>
        <v>381</v>
      </c>
      <c r="K169" s="3" t="str">
        <f>IF(AND(B170&gt;=6, H170&gt;=AVERAGE($H$2:$H$100)), "Large Family - High Usage", "Normal")</f>
        <v>Normal</v>
      </c>
      <c r="L169" s="3" t="str">
        <f>IF(AND(F169&gt;=10, H169&gt;=AVERAGE($H$2:$H$100)), "High Appliance Usage", "Normal")</f>
        <v>Normal</v>
      </c>
      <c r="M169" s="3" t="str">
        <f>IF(AND(C169&gt;=80000, H169&gt;=AVERAGE($H$2:$H$100)), "High Income - High Usage", "Normal")</f>
        <v>Normal</v>
      </c>
      <c r="N169" s="3">
        <f>IF(K169="Normal",0,1) + IF(L169="Normal",0,1) + IF(M169="Normal",0,1)</f>
        <v>0</v>
      </c>
    </row>
    <row r="170" spans="1:14" x14ac:dyDescent="0.35">
      <c r="A170" s="3" t="s">
        <v>187</v>
      </c>
      <c r="B170" s="3">
        <v>1</v>
      </c>
      <c r="C170" s="3">
        <v>52097</v>
      </c>
      <c r="D170" s="3">
        <v>225</v>
      </c>
      <c r="E170" s="3">
        <v>74</v>
      </c>
      <c r="F170" s="3">
        <v>7</v>
      </c>
      <c r="G170" s="3" t="s">
        <v>27</v>
      </c>
      <c r="H170" s="4">
        <f>Household_Energy3[[#This Row],[Electricity_Usage (kWh)]]+Household_Energy3[[#This Row],[Gas_Usage]]/Household_Energy3[[#This Row],[Family_Size]]</f>
        <v>299</v>
      </c>
      <c r="I170" s="4">
        <f>Household_Energy3[[#This Row],[Electricity_Usage (kWh)]]+Household_Energy3[[#This Row],[Gas_Usage]]/Household_Energy3[[#This Row],[Appliances_Count]]</f>
        <v>235.57142857142858</v>
      </c>
      <c r="J170" s="3">
        <f>Household_Energy3[[#This Row],[Electricity_Usage (kWh)]]+Household_Energy3[[#This Row],[Gas_Usage]]</f>
        <v>299</v>
      </c>
      <c r="K170" s="3" t="str">
        <f>IF(AND(B171&gt;=6, H171&gt;=AVERAGE($H$2:$H$100)), "Large Family - High Usage", "Normal")</f>
        <v>Normal</v>
      </c>
      <c r="L170" s="3" t="str">
        <f>IF(AND(F170&gt;=10, H170&gt;=AVERAGE($H$2:$H$100)), "High Appliance Usage", "Normal")</f>
        <v>Normal</v>
      </c>
      <c r="M170" s="3" t="str">
        <f>IF(AND(C170&gt;=80000, H170&gt;=AVERAGE($H$2:$H$100)), "High Income - High Usage", "Normal")</f>
        <v>Normal</v>
      </c>
      <c r="N170" s="3">
        <f>IF(K170="Normal",0,1) + IF(L170="Normal",0,1) + IF(M170="Normal",0,1)</f>
        <v>0</v>
      </c>
    </row>
    <row r="171" spans="1:14" x14ac:dyDescent="0.35">
      <c r="A171" s="3" t="s">
        <v>188</v>
      </c>
      <c r="B171" s="3">
        <v>7</v>
      </c>
      <c r="C171" s="3">
        <v>98657</v>
      </c>
      <c r="D171" s="3">
        <v>157</v>
      </c>
      <c r="E171" s="3">
        <v>117</v>
      </c>
      <c r="F171" s="3">
        <v>8</v>
      </c>
      <c r="G171" s="3" t="s">
        <v>25</v>
      </c>
      <c r="H171" s="4">
        <f>Household_Energy3[[#This Row],[Electricity_Usage (kWh)]]+Household_Energy3[[#This Row],[Gas_Usage]]/Household_Energy3[[#This Row],[Family_Size]]</f>
        <v>173.71428571428572</v>
      </c>
      <c r="I171" s="4">
        <f>Household_Energy3[[#This Row],[Electricity_Usage (kWh)]]+Household_Energy3[[#This Row],[Gas_Usage]]/Household_Energy3[[#This Row],[Appliances_Count]]</f>
        <v>171.625</v>
      </c>
      <c r="J171" s="3">
        <f>Household_Energy3[[#This Row],[Electricity_Usage (kWh)]]+Household_Energy3[[#This Row],[Gas_Usage]]</f>
        <v>274</v>
      </c>
      <c r="K171" s="3" t="str">
        <f>IF(AND(B172&gt;=6, H172&gt;=AVERAGE($H$2:$H$100)), "Large Family - High Usage", "Normal")</f>
        <v>Normal</v>
      </c>
      <c r="L171" s="3" t="str">
        <f>IF(AND(F171&gt;=10, H171&gt;=AVERAGE($H$2:$H$100)), "High Appliance Usage", "Normal")</f>
        <v>Normal</v>
      </c>
      <c r="M171" s="3" t="str">
        <f>IF(AND(C171&gt;=80000, H171&gt;=AVERAGE($H$2:$H$100)), "High Income - High Usage", "Normal")</f>
        <v>Normal</v>
      </c>
      <c r="N171" s="3">
        <f>IF(K171="Normal",0,1) + IF(L171="Normal",0,1) + IF(M171="Normal",0,1)</f>
        <v>0</v>
      </c>
    </row>
    <row r="172" spans="1:14" x14ac:dyDescent="0.35">
      <c r="A172" s="3" t="s">
        <v>189</v>
      </c>
      <c r="B172" s="3">
        <v>7</v>
      </c>
      <c r="C172" s="3">
        <v>30966</v>
      </c>
      <c r="D172" s="3">
        <v>247</v>
      </c>
      <c r="E172" s="3">
        <v>187</v>
      </c>
      <c r="F172" s="3">
        <v>10</v>
      </c>
      <c r="G172" s="3" t="s">
        <v>8</v>
      </c>
      <c r="H172" s="4">
        <f>Household_Energy3[[#This Row],[Electricity_Usage (kWh)]]+Household_Energy3[[#This Row],[Gas_Usage]]/Household_Energy3[[#This Row],[Family_Size]]</f>
        <v>273.71428571428572</v>
      </c>
      <c r="I172" s="4">
        <f>Household_Energy3[[#This Row],[Electricity_Usage (kWh)]]+Household_Energy3[[#This Row],[Gas_Usage]]/Household_Energy3[[#This Row],[Appliances_Count]]</f>
        <v>265.7</v>
      </c>
      <c r="J172" s="3">
        <f>Household_Energy3[[#This Row],[Electricity_Usage (kWh)]]+Household_Energy3[[#This Row],[Gas_Usage]]</f>
        <v>434</v>
      </c>
      <c r="K172" s="3" t="str">
        <f>IF(AND(B173&gt;=6, H173&gt;=AVERAGE($H$2:$H$100)), "Large Family - High Usage", "Normal")</f>
        <v>Normal</v>
      </c>
      <c r="L172" s="3" t="str">
        <f>IF(AND(F172&gt;=10, H172&gt;=AVERAGE($H$2:$H$100)), "High Appliance Usage", "Normal")</f>
        <v>Normal</v>
      </c>
      <c r="M172" s="3" t="str">
        <f>IF(AND(C172&gt;=80000, H172&gt;=AVERAGE($H$2:$H$100)), "High Income - High Usage", "Normal")</f>
        <v>Normal</v>
      </c>
      <c r="N172" s="3">
        <f>IF(K172="Normal",0,1) + IF(L172="Normal",0,1) + IF(M172="Normal",0,1)</f>
        <v>0</v>
      </c>
    </row>
    <row r="173" spans="1:14" x14ac:dyDescent="0.35">
      <c r="A173" s="3" t="s">
        <v>190</v>
      </c>
      <c r="B173" s="3">
        <v>2</v>
      </c>
      <c r="C173" s="3">
        <v>72921</v>
      </c>
      <c r="D173" s="3">
        <v>416</v>
      </c>
      <c r="E173" s="3">
        <v>116</v>
      </c>
      <c r="F173" s="3">
        <v>2</v>
      </c>
      <c r="G173" s="3" t="s">
        <v>13</v>
      </c>
      <c r="H173" s="4">
        <f>Household_Energy3[[#This Row],[Electricity_Usage (kWh)]]+Household_Energy3[[#This Row],[Gas_Usage]]/Household_Energy3[[#This Row],[Family_Size]]</f>
        <v>474</v>
      </c>
      <c r="I173" s="4">
        <f>Household_Energy3[[#This Row],[Electricity_Usage (kWh)]]+Household_Energy3[[#This Row],[Gas_Usage]]/Household_Energy3[[#This Row],[Appliances_Count]]</f>
        <v>474</v>
      </c>
      <c r="J173" s="3">
        <f>Household_Energy3[[#This Row],[Electricity_Usage (kWh)]]+Household_Energy3[[#This Row],[Gas_Usage]]</f>
        <v>532</v>
      </c>
      <c r="K173" s="3" t="str">
        <f>IF(AND(B174&gt;=6, H174&gt;=AVERAGE($H$2:$H$100)), "Large Family - High Usage", "Normal")</f>
        <v>Normal</v>
      </c>
      <c r="L173" s="3" t="str">
        <f>IF(AND(F173&gt;=10, H173&gt;=AVERAGE($H$2:$H$100)), "High Appliance Usage", "Normal")</f>
        <v>Normal</v>
      </c>
      <c r="M173" s="3" t="str">
        <f>IF(AND(C173&gt;=80000, H173&gt;=AVERAGE($H$2:$H$100)), "High Income - High Usage", "Normal")</f>
        <v>Normal</v>
      </c>
      <c r="N173" s="3">
        <f>IF(K173="Normal",0,1) + IF(L173="Normal",0,1) + IF(M173="Normal",0,1)</f>
        <v>0</v>
      </c>
    </row>
    <row r="174" spans="1:14" x14ac:dyDescent="0.35">
      <c r="A174" s="3" t="s">
        <v>191</v>
      </c>
      <c r="B174" s="3">
        <v>2</v>
      </c>
      <c r="C174" s="3">
        <v>69726</v>
      </c>
      <c r="D174" s="3">
        <v>482</v>
      </c>
      <c r="E174" s="3">
        <v>158</v>
      </c>
      <c r="F174" s="3">
        <v>7</v>
      </c>
      <c r="G174" s="3" t="s">
        <v>10</v>
      </c>
      <c r="H174" s="4">
        <f>Household_Energy3[[#This Row],[Electricity_Usage (kWh)]]+Household_Energy3[[#This Row],[Gas_Usage]]/Household_Energy3[[#This Row],[Family_Size]]</f>
        <v>561</v>
      </c>
      <c r="I174" s="4">
        <f>Household_Energy3[[#This Row],[Electricity_Usage (kWh)]]+Household_Energy3[[#This Row],[Gas_Usage]]/Household_Energy3[[#This Row],[Appliances_Count]]</f>
        <v>504.57142857142856</v>
      </c>
      <c r="J174" s="3">
        <f>Household_Energy3[[#This Row],[Electricity_Usage (kWh)]]+Household_Energy3[[#This Row],[Gas_Usage]]</f>
        <v>640</v>
      </c>
      <c r="K174" s="3" t="str">
        <f>IF(AND(B175&gt;=6, H175&gt;=AVERAGE($H$2:$H$100)), "Large Family - High Usage", "Normal")</f>
        <v>Normal</v>
      </c>
      <c r="L174" s="3" t="str">
        <f>IF(AND(F174&gt;=10, H174&gt;=AVERAGE($H$2:$H$100)), "High Appliance Usage", "Normal")</f>
        <v>Normal</v>
      </c>
      <c r="M174" s="3" t="str">
        <f>IF(AND(C174&gt;=80000, H174&gt;=AVERAGE($H$2:$H$100)), "High Income - High Usage", "Normal")</f>
        <v>Normal</v>
      </c>
      <c r="N174" s="3">
        <f>IF(K174="Normal",0,1) + IF(L174="Normal",0,1) + IF(M174="Normal",0,1)</f>
        <v>0</v>
      </c>
    </row>
    <row r="175" spans="1:14" x14ac:dyDescent="0.35">
      <c r="A175" s="3" t="s">
        <v>192</v>
      </c>
      <c r="B175" s="3">
        <v>4</v>
      </c>
      <c r="C175" s="3">
        <v>70300</v>
      </c>
      <c r="D175" s="3">
        <v>460</v>
      </c>
      <c r="E175" s="3">
        <v>195</v>
      </c>
      <c r="F175" s="3">
        <v>8</v>
      </c>
      <c r="G175" s="3" t="s">
        <v>27</v>
      </c>
      <c r="H175" s="4">
        <f>Household_Energy3[[#This Row],[Electricity_Usage (kWh)]]+Household_Energy3[[#This Row],[Gas_Usage]]/Household_Energy3[[#This Row],[Family_Size]]</f>
        <v>508.75</v>
      </c>
      <c r="I175" s="4">
        <f>Household_Energy3[[#This Row],[Electricity_Usage (kWh)]]+Household_Energy3[[#This Row],[Gas_Usage]]/Household_Energy3[[#This Row],[Appliances_Count]]</f>
        <v>484.375</v>
      </c>
      <c r="J175" s="3">
        <f>Household_Energy3[[#This Row],[Electricity_Usage (kWh)]]+Household_Energy3[[#This Row],[Gas_Usage]]</f>
        <v>655</v>
      </c>
      <c r="K175" s="3" t="str">
        <f>IF(AND(B176&gt;=6, H176&gt;=AVERAGE($H$2:$H$100)), "Large Family - High Usage", "Normal")</f>
        <v>Normal</v>
      </c>
      <c r="L175" s="3" t="str">
        <f>IF(AND(F175&gt;=10, H175&gt;=AVERAGE($H$2:$H$100)), "High Appliance Usage", "Normal")</f>
        <v>Normal</v>
      </c>
      <c r="M175" s="3" t="str">
        <f>IF(AND(C175&gt;=80000, H175&gt;=AVERAGE($H$2:$H$100)), "High Income - High Usage", "Normal")</f>
        <v>Normal</v>
      </c>
      <c r="N175" s="3">
        <f>IF(K175="Normal",0,1) + IF(L175="Normal",0,1) + IF(M175="Normal",0,1)</f>
        <v>0</v>
      </c>
    </row>
    <row r="176" spans="1:14" x14ac:dyDescent="0.35">
      <c r="A176" s="3" t="s">
        <v>193</v>
      </c>
      <c r="B176" s="3">
        <v>5</v>
      </c>
      <c r="C176" s="3">
        <v>42677</v>
      </c>
      <c r="D176" s="3">
        <v>100</v>
      </c>
      <c r="E176" s="3">
        <v>160</v>
      </c>
      <c r="F176" s="3">
        <v>4</v>
      </c>
      <c r="G176" s="3" t="s">
        <v>25</v>
      </c>
      <c r="H176" s="4">
        <f>Household_Energy3[[#This Row],[Electricity_Usage (kWh)]]+Household_Energy3[[#This Row],[Gas_Usage]]/Household_Energy3[[#This Row],[Family_Size]]</f>
        <v>132</v>
      </c>
      <c r="I176" s="4">
        <f>Household_Energy3[[#This Row],[Electricity_Usage (kWh)]]+Household_Energy3[[#This Row],[Gas_Usage]]/Household_Energy3[[#This Row],[Appliances_Count]]</f>
        <v>140</v>
      </c>
      <c r="J176" s="3">
        <f>Household_Energy3[[#This Row],[Electricity_Usage (kWh)]]+Household_Energy3[[#This Row],[Gas_Usage]]</f>
        <v>260</v>
      </c>
      <c r="K176" s="3" t="str">
        <f>IF(AND(B177&gt;=6, H177&gt;=AVERAGE($H$2:$H$100)), "Large Family - High Usage", "Normal")</f>
        <v>Normal</v>
      </c>
      <c r="L176" s="3" t="str">
        <f>IF(AND(F176&gt;=10, H176&gt;=AVERAGE($H$2:$H$100)), "High Appliance Usage", "Normal")</f>
        <v>Normal</v>
      </c>
      <c r="M176" s="3" t="str">
        <f>IF(AND(C176&gt;=80000, H176&gt;=AVERAGE($H$2:$H$100)), "High Income - High Usage", "Normal")</f>
        <v>Normal</v>
      </c>
      <c r="N176" s="3">
        <f>IF(K176="Normal",0,1) + IF(L176="Normal",0,1) + IF(M176="Normal",0,1)</f>
        <v>0</v>
      </c>
    </row>
    <row r="177" spans="1:14" x14ac:dyDescent="0.35">
      <c r="A177" s="3" t="s">
        <v>194</v>
      </c>
      <c r="B177" s="3">
        <v>3</v>
      </c>
      <c r="C177" s="3">
        <v>75609</v>
      </c>
      <c r="D177" s="3">
        <v>486</v>
      </c>
      <c r="E177" s="3">
        <v>160</v>
      </c>
      <c r="F177" s="3">
        <v>9</v>
      </c>
      <c r="G177" s="3" t="s">
        <v>13</v>
      </c>
      <c r="H177" s="4">
        <f>Household_Energy3[[#This Row],[Electricity_Usage (kWh)]]+Household_Energy3[[#This Row],[Gas_Usage]]/Household_Energy3[[#This Row],[Family_Size]]</f>
        <v>539.33333333333337</v>
      </c>
      <c r="I177" s="4">
        <f>Household_Energy3[[#This Row],[Electricity_Usage (kWh)]]+Household_Energy3[[#This Row],[Gas_Usage]]/Household_Energy3[[#This Row],[Appliances_Count]]</f>
        <v>503.77777777777777</v>
      </c>
      <c r="J177" s="3">
        <f>Household_Energy3[[#This Row],[Electricity_Usage (kWh)]]+Household_Energy3[[#This Row],[Gas_Usage]]</f>
        <v>646</v>
      </c>
      <c r="K177" s="3" t="str">
        <f>IF(AND(B178&gt;=6, H178&gt;=AVERAGE($H$2:$H$100)), "Large Family - High Usage", "Normal")</f>
        <v>Large Family - High Usage</v>
      </c>
      <c r="L177" s="3" t="str">
        <f>IF(AND(F177&gt;=10, H177&gt;=AVERAGE($H$2:$H$100)), "High Appliance Usage", "Normal")</f>
        <v>Normal</v>
      </c>
      <c r="M177" s="3" t="str">
        <f>IF(AND(C177&gt;=80000, H177&gt;=AVERAGE($H$2:$H$100)), "High Income - High Usage", "Normal")</f>
        <v>Normal</v>
      </c>
      <c r="N177" s="3">
        <f>IF(K177="Normal",0,1) + IF(L177="Normal",0,1) + IF(M177="Normal",0,1)</f>
        <v>1</v>
      </c>
    </row>
    <row r="178" spans="1:14" x14ac:dyDescent="0.35">
      <c r="A178" s="3" t="s">
        <v>195</v>
      </c>
      <c r="B178" s="3">
        <v>7</v>
      </c>
      <c r="C178" s="3">
        <v>76661</v>
      </c>
      <c r="D178" s="3">
        <v>447</v>
      </c>
      <c r="E178" s="3">
        <v>83</v>
      </c>
      <c r="F178" s="3">
        <v>6</v>
      </c>
      <c r="G178" s="3" t="s">
        <v>13</v>
      </c>
      <c r="H178" s="4">
        <f>Household_Energy3[[#This Row],[Electricity_Usage (kWh)]]+Household_Energy3[[#This Row],[Gas_Usage]]/Household_Energy3[[#This Row],[Family_Size]]</f>
        <v>458.85714285714283</v>
      </c>
      <c r="I178" s="4">
        <f>Household_Energy3[[#This Row],[Electricity_Usage (kWh)]]+Household_Energy3[[#This Row],[Gas_Usage]]/Household_Energy3[[#This Row],[Appliances_Count]]</f>
        <v>460.83333333333331</v>
      </c>
      <c r="J178" s="3">
        <f>Household_Energy3[[#This Row],[Electricity_Usage (kWh)]]+Household_Energy3[[#This Row],[Gas_Usage]]</f>
        <v>530</v>
      </c>
      <c r="K178" s="3" t="str">
        <f>IF(AND(B179&gt;=6, H179&gt;=AVERAGE($H$2:$H$100)), "Large Family - High Usage", "Normal")</f>
        <v>Normal</v>
      </c>
      <c r="L178" s="3" t="str">
        <f>IF(AND(F178&gt;=10, H178&gt;=AVERAGE($H$2:$H$100)), "High Appliance Usage", "Normal")</f>
        <v>Normal</v>
      </c>
      <c r="M178" s="3" t="str">
        <f>IF(AND(C178&gt;=80000, H178&gt;=AVERAGE($H$2:$H$100)), "High Income - High Usage", "Normal")</f>
        <v>Normal</v>
      </c>
      <c r="N178" s="3">
        <f>IF(K178="Normal",0,1) + IF(L178="Normal",0,1) + IF(M178="Normal",0,1)</f>
        <v>0</v>
      </c>
    </row>
    <row r="179" spans="1:14" x14ac:dyDescent="0.35">
      <c r="A179" s="3" t="s">
        <v>196</v>
      </c>
      <c r="B179" s="3">
        <v>7</v>
      </c>
      <c r="C179" s="3">
        <v>51024</v>
      </c>
      <c r="D179" s="3">
        <v>289</v>
      </c>
      <c r="E179" s="3">
        <v>160</v>
      </c>
      <c r="F179" s="3">
        <v>10</v>
      </c>
      <c r="G179" s="3" t="s">
        <v>56</v>
      </c>
      <c r="H179" s="4">
        <f>Household_Energy3[[#This Row],[Electricity_Usage (kWh)]]+Household_Energy3[[#This Row],[Gas_Usage]]/Household_Energy3[[#This Row],[Family_Size]]</f>
        <v>311.85714285714283</v>
      </c>
      <c r="I179" s="4">
        <f>Household_Energy3[[#This Row],[Electricity_Usage (kWh)]]+Household_Energy3[[#This Row],[Gas_Usage]]/Household_Energy3[[#This Row],[Appliances_Count]]</f>
        <v>305</v>
      </c>
      <c r="J179" s="3">
        <f>Household_Energy3[[#This Row],[Electricity_Usage (kWh)]]+Household_Energy3[[#This Row],[Gas_Usage]]</f>
        <v>449</v>
      </c>
      <c r="K179" s="3" t="str">
        <f>IF(AND(B180&gt;=6, H180&gt;=AVERAGE($H$2:$H$100)), "Large Family - High Usage", "Normal")</f>
        <v>Normal</v>
      </c>
      <c r="L179" s="3" t="str">
        <f>IF(AND(F179&gt;=10, H179&gt;=AVERAGE($H$2:$H$100)), "High Appliance Usage", "Normal")</f>
        <v>Normal</v>
      </c>
      <c r="M179" s="3" t="str">
        <f>IF(AND(C179&gt;=80000, H179&gt;=AVERAGE($H$2:$H$100)), "High Income - High Usage", "Normal")</f>
        <v>Normal</v>
      </c>
      <c r="N179" s="3">
        <f>IF(K179="Normal",0,1) + IF(L179="Normal",0,1) + IF(M179="Normal",0,1)</f>
        <v>0</v>
      </c>
    </row>
    <row r="180" spans="1:14" x14ac:dyDescent="0.35">
      <c r="A180" s="3" t="s">
        <v>197</v>
      </c>
      <c r="B180" s="3">
        <v>1</v>
      </c>
      <c r="C180" s="3">
        <v>90313</v>
      </c>
      <c r="D180" s="3">
        <v>290</v>
      </c>
      <c r="E180" s="3">
        <v>57</v>
      </c>
      <c r="F180" s="3">
        <v>6</v>
      </c>
      <c r="G180" s="3" t="s">
        <v>25</v>
      </c>
      <c r="H180" s="4">
        <f>Household_Energy3[[#This Row],[Electricity_Usage (kWh)]]+Household_Energy3[[#This Row],[Gas_Usage]]/Household_Energy3[[#This Row],[Family_Size]]</f>
        <v>347</v>
      </c>
      <c r="I180" s="4">
        <f>Household_Energy3[[#This Row],[Electricity_Usage (kWh)]]+Household_Energy3[[#This Row],[Gas_Usage]]/Household_Energy3[[#This Row],[Appliances_Count]]</f>
        <v>299.5</v>
      </c>
      <c r="J180" s="3">
        <f>Household_Energy3[[#This Row],[Electricity_Usage (kWh)]]+Household_Energy3[[#This Row],[Gas_Usage]]</f>
        <v>347</v>
      </c>
      <c r="K180" s="3" t="str">
        <f>IF(AND(B181&gt;=6, H181&gt;=AVERAGE($H$2:$H$100)), "Large Family - High Usage", "Normal")</f>
        <v>Normal</v>
      </c>
      <c r="L180" s="3" t="str">
        <f>IF(AND(F180&gt;=10, H180&gt;=AVERAGE($H$2:$H$100)), "High Appliance Usage", "Normal")</f>
        <v>Normal</v>
      </c>
      <c r="M180" s="3" t="str">
        <f>IF(AND(C180&gt;=80000, H180&gt;=AVERAGE($H$2:$H$100)), "High Income - High Usage", "Normal")</f>
        <v>Normal</v>
      </c>
      <c r="N180" s="3">
        <f>IF(K180="Normal",0,1) + IF(L180="Normal",0,1) + IF(M180="Normal",0,1)</f>
        <v>0</v>
      </c>
    </row>
    <row r="181" spans="1:14" x14ac:dyDescent="0.35">
      <c r="A181" s="3" t="s">
        <v>198</v>
      </c>
      <c r="B181" s="3">
        <v>4</v>
      </c>
      <c r="C181" s="3">
        <v>73006</v>
      </c>
      <c r="D181" s="3">
        <v>468</v>
      </c>
      <c r="E181" s="3">
        <v>162</v>
      </c>
      <c r="F181" s="3">
        <v>10</v>
      </c>
      <c r="G181" s="3" t="s">
        <v>17</v>
      </c>
      <c r="H181" s="4">
        <f>Household_Energy3[[#This Row],[Electricity_Usage (kWh)]]+Household_Energy3[[#This Row],[Gas_Usage]]/Household_Energy3[[#This Row],[Family_Size]]</f>
        <v>508.5</v>
      </c>
      <c r="I181" s="4">
        <f>Household_Energy3[[#This Row],[Electricity_Usage (kWh)]]+Household_Energy3[[#This Row],[Gas_Usage]]/Household_Energy3[[#This Row],[Appliances_Count]]</f>
        <v>484.2</v>
      </c>
      <c r="J181" s="3">
        <f>Household_Energy3[[#This Row],[Electricity_Usage (kWh)]]+Household_Energy3[[#This Row],[Gas_Usage]]</f>
        <v>630</v>
      </c>
      <c r="K181" s="3" t="str">
        <f>IF(AND(B182&gt;=6, H182&gt;=AVERAGE($H$2:$H$100)), "Large Family - High Usage", "Normal")</f>
        <v>Normal</v>
      </c>
      <c r="L181" s="3" t="str">
        <f>IF(AND(F181&gt;=10, H181&gt;=AVERAGE($H$2:$H$100)), "High Appliance Usage", "Normal")</f>
        <v>High Appliance Usage</v>
      </c>
      <c r="M181" s="3" t="str">
        <f>IF(AND(C181&gt;=80000, H181&gt;=AVERAGE($H$2:$H$100)), "High Income - High Usage", "Normal")</f>
        <v>Normal</v>
      </c>
      <c r="N181" s="3">
        <f>IF(K181="Normal",0,1) + IF(L181="Normal",0,1) + IF(M181="Normal",0,1)</f>
        <v>1</v>
      </c>
    </row>
    <row r="182" spans="1:14" x14ac:dyDescent="0.35">
      <c r="A182" s="3" t="s">
        <v>199</v>
      </c>
      <c r="B182" s="3">
        <v>5</v>
      </c>
      <c r="C182" s="3">
        <v>35338</v>
      </c>
      <c r="D182" s="3">
        <v>411</v>
      </c>
      <c r="E182" s="3">
        <v>132</v>
      </c>
      <c r="F182" s="3">
        <v>11</v>
      </c>
      <c r="G182" s="3" t="s">
        <v>31</v>
      </c>
      <c r="H182" s="4">
        <f>Household_Energy3[[#This Row],[Electricity_Usage (kWh)]]+Household_Energy3[[#This Row],[Gas_Usage]]/Household_Energy3[[#This Row],[Family_Size]]</f>
        <v>437.4</v>
      </c>
      <c r="I182" s="4">
        <f>Household_Energy3[[#This Row],[Electricity_Usage (kWh)]]+Household_Energy3[[#This Row],[Gas_Usage]]/Household_Energy3[[#This Row],[Appliances_Count]]</f>
        <v>423</v>
      </c>
      <c r="J182" s="3">
        <f>Household_Energy3[[#This Row],[Electricity_Usage (kWh)]]+Household_Energy3[[#This Row],[Gas_Usage]]</f>
        <v>543</v>
      </c>
      <c r="K182" s="3" t="str">
        <f>IF(AND(B183&gt;=6, H183&gt;=AVERAGE($H$2:$H$100)), "Large Family - High Usage", "Normal")</f>
        <v>Normal</v>
      </c>
      <c r="L182" s="3" t="str">
        <f>IF(AND(F182&gt;=10, H182&gt;=AVERAGE($H$2:$H$100)), "High Appliance Usage", "Normal")</f>
        <v>High Appliance Usage</v>
      </c>
      <c r="M182" s="3" t="str">
        <f>IF(AND(C182&gt;=80000, H182&gt;=AVERAGE($H$2:$H$100)), "High Income - High Usage", "Normal")</f>
        <v>Normal</v>
      </c>
      <c r="N182" s="3">
        <f>IF(K182="Normal",0,1) + IF(L182="Normal",0,1) + IF(M182="Normal",0,1)</f>
        <v>1</v>
      </c>
    </row>
    <row r="183" spans="1:14" x14ac:dyDescent="0.35">
      <c r="A183" s="3" t="s">
        <v>200</v>
      </c>
      <c r="B183" s="3">
        <v>4</v>
      </c>
      <c r="C183" s="3">
        <v>88027</v>
      </c>
      <c r="D183" s="3">
        <v>216</v>
      </c>
      <c r="E183" s="3">
        <v>91</v>
      </c>
      <c r="F183" s="3">
        <v>5</v>
      </c>
      <c r="G183" s="3" t="s">
        <v>22</v>
      </c>
      <c r="H183" s="4">
        <f>Household_Energy3[[#This Row],[Electricity_Usage (kWh)]]+Household_Energy3[[#This Row],[Gas_Usage]]/Household_Energy3[[#This Row],[Family_Size]]</f>
        <v>238.75</v>
      </c>
      <c r="I183" s="4">
        <f>Household_Energy3[[#This Row],[Electricity_Usage (kWh)]]+Household_Energy3[[#This Row],[Gas_Usage]]/Household_Energy3[[#This Row],[Appliances_Count]]</f>
        <v>234.2</v>
      </c>
      <c r="J183" s="3">
        <f>Household_Energy3[[#This Row],[Electricity_Usage (kWh)]]+Household_Energy3[[#This Row],[Gas_Usage]]</f>
        <v>307</v>
      </c>
      <c r="K183" s="3" t="str">
        <f>IF(AND(B184&gt;=6, H184&gt;=AVERAGE($H$2:$H$100)), "Large Family - High Usage", "Normal")</f>
        <v>Normal</v>
      </c>
      <c r="L183" s="3" t="str">
        <f>IF(AND(F183&gt;=10, H183&gt;=AVERAGE($H$2:$H$100)), "High Appliance Usage", "Normal")</f>
        <v>Normal</v>
      </c>
      <c r="M183" s="3" t="str">
        <f>IF(AND(C183&gt;=80000, H183&gt;=AVERAGE($H$2:$H$100)), "High Income - High Usage", "Normal")</f>
        <v>Normal</v>
      </c>
      <c r="N183" s="3">
        <f>IF(K183="Normal",0,1) + IF(L183="Normal",0,1) + IF(M183="Normal",0,1)</f>
        <v>0</v>
      </c>
    </row>
    <row r="184" spans="1:14" x14ac:dyDescent="0.35">
      <c r="A184" s="3" t="s">
        <v>201</v>
      </c>
      <c r="B184" s="3">
        <v>6</v>
      </c>
      <c r="C184" s="3">
        <v>39508</v>
      </c>
      <c r="D184" s="3">
        <v>233</v>
      </c>
      <c r="E184" s="3">
        <v>150</v>
      </c>
      <c r="F184" s="3">
        <v>10</v>
      </c>
      <c r="G184" s="3" t="s">
        <v>22</v>
      </c>
      <c r="H184" s="4">
        <f>Household_Energy3[[#This Row],[Electricity_Usage (kWh)]]+Household_Energy3[[#This Row],[Gas_Usage]]/Household_Energy3[[#This Row],[Family_Size]]</f>
        <v>258</v>
      </c>
      <c r="I184" s="4">
        <f>Household_Energy3[[#This Row],[Electricity_Usage (kWh)]]+Household_Energy3[[#This Row],[Gas_Usage]]/Household_Energy3[[#This Row],[Appliances_Count]]</f>
        <v>248</v>
      </c>
      <c r="J184" s="3">
        <f>Household_Energy3[[#This Row],[Electricity_Usage (kWh)]]+Household_Energy3[[#This Row],[Gas_Usage]]</f>
        <v>383</v>
      </c>
      <c r="K184" s="3" t="str">
        <f>IF(AND(B185&gt;=6, H185&gt;=AVERAGE($H$2:$H$100)), "Large Family - High Usage", "Normal")</f>
        <v>Normal</v>
      </c>
      <c r="L184" s="3" t="str">
        <f>IF(AND(F184&gt;=10, H184&gt;=AVERAGE($H$2:$H$100)), "High Appliance Usage", "Normal")</f>
        <v>Normal</v>
      </c>
      <c r="M184" s="3" t="str">
        <f>IF(AND(C184&gt;=80000, H184&gt;=AVERAGE($H$2:$H$100)), "High Income - High Usage", "Normal")</f>
        <v>Normal</v>
      </c>
      <c r="N184" s="3">
        <f>IF(K184="Normal",0,1) + IF(L184="Normal",0,1) + IF(M184="Normal",0,1)</f>
        <v>0</v>
      </c>
    </row>
    <row r="185" spans="1:14" x14ac:dyDescent="0.35">
      <c r="A185" s="3" t="s">
        <v>202</v>
      </c>
      <c r="B185" s="3">
        <v>5</v>
      </c>
      <c r="C185" s="3">
        <v>23051</v>
      </c>
      <c r="D185" s="3">
        <v>157</v>
      </c>
      <c r="E185" s="3">
        <v>55</v>
      </c>
      <c r="F185" s="3">
        <v>6</v>
      </c>
      <c r="G185" s="3" t="s">
        <v>8</v>
      </c>
      <c r="H185" s="4">
        <f>Household_Energy3[[#This Row],[Electricity_Usage (kWh)]]+Household_Energy3[[#This Row],[Gas_Usage]]/Household_Energy3[[#This Row],[Family_Size]]</f>
        <v>168</v>
      </c>
      <c r="I185" s="4">
        <f>Household_Energy3[[#This Row],[Electricity_Usage (kWh)]]+Household_Energy3[[#This Row],[Gas_Usage]]/Household_Energy3[[#This Row],[Appliances_Count]]</f>
        <v>166.16666666666666</v>
      </c>
      <c r="J185" s="3">
        <f>Household_Energy3[[#This Row],[Electricity_Usage (kWh)]]+Household_Energy3[[#This Row],[Gas_Usage]]</f>
        <v>212</v>
      </c>
      <c r="K185" s="3" t="str">
        <f>IF(AND(B186&gt;=6, H186&gt;=AVERAGE($H$2:$H$100)), "Large Family - High Usage", "Normal")</f>
        <v>Normal</v>
      </c>
      <c r="L185" s="3" t="str">
        <f>IF(AND(F185&gt;=10, H185&gt;=AVERAGE($H$2:$H$100)), "High Appliance Usage", "Normal")</f>
        <v>Normal</v>
      </c>
      <c r="M185" s="3" t="str">
        <f>IF(AND(C185&gt;=80000, H185&gt;=AVERAGE($H$2:$H$100)), "High Income - High Usage", "Normal")</f>
        <v>Normal</v>
      </c>
      <c r="N185" s="3">
        <f>IF(K185="Normal",0,1) + IF(L185="Normal",0,1) + IF(M185="Normal",0,1)</f>
        <v>0</v>
      </c>
    </row>
    <row r="186" spans="1:14" x14ac:dyDescent="0.35">
      <c r="A186" s="3" t="s">
        <v>203</v>
      </c>
      <c r="B186" s="3">
        <v>7</v>
      </c>
      <c r="C186" s="3">
        <v>68747</v>
      </c>
      <c r="D186" s="3">
        <v>143</v>
      </c>
      <c r="E186" s="3">
        <v>75</v>
      </c>
      <c r="F186" s="3">
        <v>11</v>
      </c>
      <c r="G186" s="3" t="s">
        <v>8</v>
      </c>
      <c r="H186" s="4">
        <f>Household_Energy3[[#This Row],[Electricity_Usage (kWh)]]+Household_Energy3[[#This Row],[Gas_Usage]]/Household_Energy3[[#This Row],[Family_Size]]</f>
        <v>153.71428571428572</v>
      </c>
      <c r="I186" s="4">
        <f>Household_Energy3[[#This Row],[Electricity_Usage (kWh)]]+Household_Energy3[[#This Row],[Gas_Usage]]/Household_Energy3[[#This Row],[Appliances_Count]]</f>
        <v>149.81818181818181</v>
      </c>
      <c r="J186" s="3">
        <f>Household_Energy3[[#This Row],[Electricity_Usage (kWh)]]+Household_Energy3[[#This Row],[Gas_Usage]]</f>
        <v>218</v>
      </c>
      <c r="K186" s="3" t="str">
        <f>IF(AND(B187&gt;=6, H187&gt;=AVERAGE($H$2:$H$100)), "Large Family - High Usage", "Normal")</f>
        <v>Normal</v>
      </c>
      <c r="L186" s="3" t="str">
        <f>IF(AND(F186&gt;=10, H186&gt;=AVERAGE($H$2:$H$100)), "High Appliance Usage", "Normal")</f>
        <v>Normal</v>
      </c>
      <c r="M186" s="3" t="str">
        <f>IF(AND(C186&gt;=80000, H186&gt;=AVERAGE($H$2:$H$100)), "High Income - High Usage", "Normal")</f>
        <v>Normal</v>
      </c>
      <c r="N186" s="3">
        <f>IF(K186="Normal",0,1) + IF(L186="Normal",0,1) + IF(M186="Normal",0,1)</f>
        <v>0</v>
      </c>
    </row>
    <row r="187" spans="1:14" x14ac:dyDescent="0.35">
      <c r="A187" s="3" t="s">
        <v>204</v>
      </c>
      <c r="B187" s="3">
        <v>7</v>
      </c>
      <c r="C187" s="3">
        <v>74021</v>
      </c>
      <c r="D187" s="3">
        <v>272</v>
      </c>
      <c r="E187" s="3">
        <v>113</v>
      </c>
      <c r="F187" s="3">
        <v>10</v>
      </c>
      <c r="G187" s="3" t="s">
        <v>22</v>
      </c>
      <c r="H187" s="4">
        <f>Household_Energy3[[#This Row],[Electricity_Usage (kWh)]]+Household_Energy3[[#This Row],[Gas_Usage]]/Household_Energy3[[#This Row],[Family_Size]]</f>
        <v>288.14285714285717</v>
      </c>
      <c r="I187" s="4">
        <f>Household_Energy3[[#This Row],[Electricity_Usage (kWh)]]+Household_Energy3[[#This Row],[Gas_Usage]]/Household_Energy3[[#This Row],[Appliances_Count]]</f>
        <v>283.3</v>
      </c>
      <c r="J187" s="3">
        <f>Household_Energy3[[#This Row],[Electricity_Usage (kWh)]]+Household_Energy3[[#This Row],[Gas_Usage]]</f>
        <v>385</v>
      </c>
      <c r="K187" s="3" t="str">
        <f>IF(AND(B188&gt;=6, H188&gt;=AVERAGE($H$2:$H$100)), "Large Family - High Usage", "Normal")</f>
        <v>Normal</v>
      </c>
      <c r="L187" s="3" t="str">
        <f>IF(AND(F187&gt;=10, H187&gt;=AVERAGE($H$2:$H$100)), "High Appliance Usage", "Normal")</f>
        <v>Normal</v>
      </c>
      <c r="M187" s="3" t="str">
        <f>IF(AND(C187&gt;=80000, H187&gt;=AVERAGE($H$2:$H$100)), "High Income - High Usage", "Normal")</f>
        <v>Normal</v>
      </c>
      <c r="N187" s="3">
        <f>IF(K187="Normal",0,1) + IF(L187="Normal",0,1) + IF(M187="Normal",0,1)</f>
        <v>0</v>
      </c>
    </row>
    <row r="188" spans="1:14" x14ac:dyDescent="0.35">
      <c r="A188" s="3" t="s">
        <v>205</v>
      </c>
      <c r="B188" s="3">
        <v>5</v>
      </c>
      <c r="C188" s="3">
        <v>86412</v>
      </c>
      <c r="D188" s="3">
        <v>259</v>
      </c>
      <c r="E188" s="3">
        <v>108</v>
      </c>
      <c r="F188" s="3">
        <v>4</v>
      </c>
      <c r="G188" s="3" t="s">
        <v>51</v>
      </c>
      <c r="H188" s="4">
        <f>Household_Energy3[[#This Row],[Electricity_Usage (kWh)]]+Household_Energy3[[#This Row],[Gas_Usage]]/Household_Energy3[[#This Row],[Family_Size]]</f>
        <v>280.60000000000002</v>
      </c>
      <c r="I188" s="4">
        <f>Household_Energy3[[#This Row],[Electricity_Usage (kWh)]]+Household_Energy3[[#This Row],[Gas_Usage]]/Household_Energy3[[#This Row],[Appliances_Count]]</f>
        <v>286</v>
      </c>
      <c r="J188" s="3">
        <f>Household_Energy3[[#This Row],[Electricity_Usage (kWh)]]+Household_Energy3[[#This Row],[Gas_Usage]]</f>
        <v>367</v>
      </c>
      <c r="K188" s="3" t="str">
        <f>IF(AND(B189&gt;=6, H189&gt;=AVERAGE($H$2:$H$100)), "Large Family - High Usage", "Normal")</f>
        <v>Normal</v>
      </c>
      <c r="L188" s="3" t="str">
        <f>IF(AND(F188&gt;=10, H188&gt;=AVERAGE($H$2:$H$100)), "High Appliance Usage", "Normal")</f>
        <v>Normal</v>
      </c>
      <c r="M188" s="3" t="str">
        <f>IF(AND(C188&gt;=80000, H188&gt;=AVERAGE($H$2:$H$100)), "High Income - High Usage", "Normal")</f>
        <v>Normal</v>
      </c>
      <c r="N188" s="3">
        <f>IF(K188="Normal",0,1) + IF(L188="Normal",0,1) + IF(M188="Normal",0,1)</f>
        <v>0</v>
      </c>
    </row>
    <row r="189" spans="1:14" x14ac:dyDescent="0.35">
      <c r="A189" s="3" t="s">
        <v>206</v>
      </c>
      <c r="B189" s="3">
        <v>7</v>
      </c>
      <c r="C189" s="3">
        <v>78335</v>
      </c>
      <c r="D189" s="3">
        <v>272</v>
      </c>
      <c r="E189" s="3">
        <v>158</v>
      </c>
      <c r="F189" s="3">
        <v>5</v>
      </c>
      <c r="G189" s="3" t="s">
        <v>17</v>
      </c>
      <c r="H189" s="4">
        <f>Household_Energy3[[#This Row],[Electricity_Usage (kWh)]]+Household_Energy3[[#This Row],[Gas_Usage]]/Household_Energy3[[#This Row],[Family_Size]]</f>
        <v>294.57142857142856</v>
      </c>
      <c r="I189" s="4">
        <f>Household_Energy3[[#This Row],[Electricity_Usage (kWh)]]+Household_Energy3[[#This Row],[Gas_Usage]]/Household_Energy3[[#This Row],[Appliances_Count]]</f>
        <v>303.60000000000002</v>
      </c>
      <c r="J189" s="3">
        <f>Household_Energy3[[#This Row],[Electricity_Usage (kWh)]]+Household_Energy3[[#This Row],[Gas_Usage]]</f>
        <v>430</v>
      </c>
      <c r="K189" s="3" t="str">
        <f>IF(AND(B190&gt;=6, H190&gt;=AVERAGE($H$2:$H$100)), "Large Family - High Usage", "Normal")</f>
        <v>Normal</v>
      </c>
      <c r="L189" s="3" t="str">
        <f>IF(AND(F189&gt;=10, H189&gt;=AVERAGE($H$2:$H$100)), "High Appliance Usage", "Normal")</f>
        <v>Normal</v>
      </c>
      <c r="M189" s="3" t="str">
        <f>IF(AND(C189&gt;=80000, H189&gt;=AVERAGE($H$2:$H$100)), "High Income - High Usage", "Normal")</f>
        <v>Normal</v>
      </c>
      <c r="N189" s="3">
        <f>IF(K189="Normal",0,1) + IF(L189="Normal",0,1) + IF(M189="Normal",0,1)</f>
        <v>0</v>
      </c>
    </row>
    <row r="190" spans="1:14" x14ac:dyDescent="0.35">
      <c r="A190" s="3" t="s">
        <v>207</v>
      </c>
      <c r="B190" s="3">
        <v>3</v>
      </c>
      <c r="C190" s="3">
        <v>76179</v>
      </c>
      <c r="D190" s="3">
        <v>416</v>
      </c>
      <c r="E190" s="3">
        <v>170</v>
      </c>
      <c r="F190" s="3">
        <v>10</v>
      </c>
      <c r="G190" s="3" t="s">
        <v>51</v>
      </c>
      <c r="H190" s="4">
        <f>Household_Energy3[[#This Row],[Electricity_Usage (kWh)]]+Household_Energy3[[#This Row],[Gas_Usage]]/Household_Energy3[[#This Row],[Family_Size]]</f>
        <v>472.66666666666669</v>
      </c>
      <c r="I190" s="4">
        <f>Household_Energy3[[#This Row],[Electricity_Usage (kWh)]]+Household_Energy3[[#This Row],[Gas_Usage]]/Household_Energy3[[#This Row],[Appliances_Count]]</f>
        <v>433</v>
      </c>
      <c r="J190" s="3">
        <f>Household_Energy3[[#This Row],[Electricity_Usage (kWh)]]+Household_Energy3[[#This Row],[Gas_Usage]]</f>
        <v>586</v>
      </c>
      <c r="K190" s="3" t="str">
        <f>IF(AND(B191&gt;=6, H191&gt;=AVERAGE($H$2:$H$100)), "Large Family - High Usage", "Normal")</f>
        <v>Normal</v>
      </c>
      <c r="L190" s="3" t="str">
        <f>IF(AND(F190&gt;=10, H190&gt;=AVERAGE($H$2:$H$100)), "High Appliance Usage", "Normal")</f>
        <v>High Appliance Usage</v>
      </c>
      <c r="M190" s="3" t="str">
        <f>IF(AND(C190&gt;=80000, H190&gt;=AVERAGE($H$2:$H$100)), "High Income - High Usage", "Normal")</f>
        <v>Normal</v>
      </c>
      <c r="N190" s="3">
        <f>IF(K190="Normal",0,1) + IF(L190="Normal",0,1) + IF(M190="Normal",0,1)</f>
        <v>1</v>
      </c>
    </row>
    <row r="191" spans="1:14" x14ac:dyDescent="0.35">
      <c r="A191" s="3" t="s">
        <v>208</v>
      </c>
      <c r="B191" s="3">
        <v>5</v>
      </c>
      <c r="C191" s="3">
        <v>52093</v>
      </c>
      <c r="D191" s="3">
        <v>402</v>
      </c>
      <c r="E191" s="3">
        <v>82</v>
      </c>
      <c r="F191" s="3">
        <v>11</v>
      </c>
      <c r="G191" s="3" t="s">
        <v>51</v>
      </c>
      <c r="H191" s="4">
        <f>Household_Energy3[[#This Row],[Electricity_Usage (kWh)]]+Household_Energy3[[#This Row],[Gas_Usage]]/Household_Energy3[[#This Row],[Family_Size]]</f>
        <v>418.4</v>
      </c>
      <c r="I191" s="4">
        <f>Household_Energy3[[#This Row],[Electricity_Usage (kWh)]]+Household_Energy3[[#This Row],[Gas_Usage]]/Household_Energy3[[#This Row],[Appliances_Count]]</f>
        <v>409.45454545454544</v>
      </c>
      <c r="J191" s="3">
        <f>Household_Energy3[[#This Row],[Electricity_Usage (kWh)]]+Household_Energy3[[#This Row],[Gas_Usage]]</f>
        <v>484</v>
      </c>
      <c r="K191" s="3" t="str">
        <f>IF(AND(B192&gt;=6, H192&gt;=AVERAGE($H$2:$H$100)), "Large Family - High Usage", "Normal")</f>
        <v>Normal</v>
      </c>
      <c r="L191" s="3" t="str">
        <f>IF(AND(F191&gt;=10, H191&gt;=AVERAGE($H$2:$H$100)), "High Appliance Usage", "Normal")</f>
        <v>High Appliance Usage</v>
      </c>
      <c r="M191" s="3" t="str">
        <f>IF(AND(C191&gt;=80000, H191&gt;=AVERAGE($H$2:$H$100)), "High Income - High Usage", "Normal")</f>
        <v>Normal</v>
      </c>
      <c r="N191" s="3">
        <f>IF(K191="Normal",0,1) + IF(L191="Normal",0,1) + IF(M191="Normal",0,1)</f>
        <v>1</v>
      </c>
    </row>
    <row r="192" spans="1:14" x14ac:dyDescent="0.35">
      <c r="A192" s="3" t="s">
        <v>209</v>
      </c>
      <c r="B192" s="3">
        <v>4</v>
      </c>
      <c r="C192" s="3">
        <v>89678</v>
      </c>
      <c r="D192" s="3">
        <v>248</v>
      </c>
      <c r="E192" s="3">
        <v>199</v>
      </c>
      <c r="F192" s="3">
        <v>12</v>
      </c>
      <c r="G192" s="3" t="s">
        <v>10</v>
      </c>
      <c r="H192" s="4">
        <f>Household_Energy3[[#This Row],[Electricity_Usage (kWh)]]+Household_Energy3[[#This Row],[Gas_Usage]]/Household_Energy3[[#This Row],[Family_Size]]</f>
        <v>297.75</v>
      </c>
      <c r="I192" s="4">
        <f>Household_Energy3[[#This Row],[Electricity_Usage (kWh)]]+Household_Energy3[[#This Row],[Gas_Usage]]/Household_Energy3[[#This Row],[Appliances_Count]]</f>
        <v>264.58333333333331</v>
      </c>
      <c r="J192" s="3">
        <f>Household_Energy3[[#This Row],[Electricity_Usage (kWh)]]+Household_Energy3[[#This Row],[Gas_Usage]]</f>
        <v>447</v>
      </c>
      <c r="K192" s="3" t="str">
        <f>IF(AND(B193&gt;=6, H193&gt;=AVERAGE($H$2:$H$100)), "Large Family - High Usage", "Normal")</f>
        <v>Normal</v>
      </c>
      <c r="L192" s="3" t="str">
        <f>IF(AND(F192&gt;=10, H192&gt;=AVERAGE($H$2:$H$100)), "High Appliance Usage", "Normal")</f>
        <v>Normal</v>
      </c>
      <c r="M192" s="3" t="str">
        <f>IF(AND(C192&gt;=80000, H192&gt;=AVERAGE($H$2:$H$100)), "High Income - High Usage", "Normal")</f>
        <v>Normal</v>
      </c>
      <c r="N192" s="3">
        <f>IF(K192="Normal",0,1) + IF(L192="Normal",0,1) + IF(M192="Normal",0,1)</f>
        <v>0</v>
      </c>
    </row>
    <row r="193" spans="1:14" x14ac:dyDescent="0.35">
      <c r="A193" s="3" t="s">
        <v>210</v>
      </c>
      <c r="B193" s="3">
        <v>5</v>
      </c>
      <c r="C193" s="3">
        <v>59734</v>
      </c>
      <c r="D193" s="3">
        <v>179</v>
      </c>
      <c r="E193" s="3">
        <v>70</v>
      </c>
      <c r="F193" s="3">
        <v>7</v>
      </c>
      <c r="G193" s="3" t="s">
        <v>45</v>
      </c>
      <c r="H193" s="4">
        <f>Household_Energy3[[#This Row],[Electricity_Usage (kWh)]]+Household_Energy3[[#This Row],[Gas_Usage]]/Household_Energy3[[#This Row],[Family_Size]]</f>
        <v>193</v>
      </c>
      <c r="I193" s="4">
        <f>Household_Energy3[[#This Row],[Electricity_Usage (kWh)]]+Household_Energy3[[#This Row],[Gas_Usage]]/Household_Energy3[[#This Row],[Appliances_Count]]</f>
        <v>189</v>
      </c>
      <c r="J193" s="3">
        <f>Household_Energy3[[#This Row],[Electricity_Usage (kWh)]]+Household_Energy3[[#This Row],[Gas_Usage]]</f>
        <v>249</v>
      </c>
      <c r="K193" s="3" t="str">
        <f>IF(AND(B194&gt;=6, H194&gt;=AVERAGE($H$2:$H$100)), "Large Family - High Usage", "Normal")</f>
        <v>Large Family - High Usage</v>
      </c>
      <c r="L193" s="3" t="str">
        <f>IF(AND(F193&gt;=10, H193&gt;=AVERAGE($H$2:$H$100)), "High Appliance Usage", "Normal")</f>
        <v>Normal</v>
      </c>
      <c r="M193" s="3" t="str">
        <f>IF(AND(C193&gt;=80000, H193&gt;=AVERAGE($H$2:$H$100)), "High Income - High Usage", "Normal")</f>
        <v>Normal</v>
      </c>
      <c r="N193" s="3">
        <f>IF(K193="Normal",0,1) + IF(L193="Normal",0,1) + IF(M193="Normal",0,1)</f>
        <v>1</v>
      </c>
    </row>
    <row r="194" spans="1:14" x14ac:dyDescent="0.35">
      <c r="A194" s="3" t="s">
        <v>211</v>
      </c>
      <c r="B194" s="3">
        <v>7</v>
      </c>
      <c r="C194" s="3">
        <v>92615</v>
      </c>
      <c r="D194" s="3">
        <v>473</v>
      </c>
      <c r="E194" s="3">
        <v>119</v>
      </c>
      <c r="F194" s="3">
        <v>3</v>
      </c>
      <c r="G194" s="3" t="s">
        <v>31</v>
      </c>
      <c r="H194" s="4">
        <f>Household_Energy3[[#This Row],[Electricity_Usage (kWh)]]+Household_Energy3[[#This Row],[Gas_Usage]]/Household_Energy3[[#This Row],[Family_Size]]</f>
        <v>490</v>
      </c>
      <c r="I194" s="4">
        <f>Household_Energy3[[#This Row],[Electricity_Usage (kWh)]]+Household_Energy3[[#This Row],[Gas_Usage]]/Household_Energy3[[#This Row],[Appliances_Count]]</f>
        <v>512.66666666666663</v>
      </c>
      <c r="J194" s="3">
        <f>Household_Energy3[[#This Row],[Electricity_Usage (kWh)]]+Household_Energy3[[#This Row],[Gas_Usage]]</f>
        <v>592</v>
      </c>
      <c r="K194" s="3" t="str">
        <f>IF(AND(B195&gt;=6, H195&gt;=AVERAGE($H$2:$H$100)), "Large Family - High Usage", "Normal")</f>
        <v>Normal</v>
      </c>
      <c r="L194" s="3" t="str">
        <f>IF(AND(F194&gt;=10, H194&gt;=AVERAGE($H$2:$H$100)), "High Appliance Usage", "Normal")</f>
        <v>Normal</v>
      </c>
      <c r="M194" s="3" t="str">
        <f>IF(AND(C194&gt;=80000, H194&gt;=AVERAGE($H$2:$H$100)), "High Income - High Usage", "Normal")</f>
        <v>High Income - High Usage</v>
      </c>
      <c r="N194" s="3">
        <f>IF(K194="Normal",0,1) + IF(L194="Normal",0,1) + IF(M194="Normal",0,1)</f>
        <v>1</v>
      </c>
    </row>
    <row r="195" spans="1:14" x14ac:dyDescent="0.35">
      <c r="A195" s="3" t="s">
        <v>212</v>
      </c>
      <c r="B195" s="3">
        <v>3</v>
      </c>
      <c r="C195" s="3">
        <v>93523</v>
      </c>
      <c r="D195" s="3">
        <v>312</v>
      </c>
      <c r="E195" s="3">
        <v>161</v>
      </c>
      <c r="F195" s="3">
        <v>8</v>
      </c>
      <c r="G195" s="3" t="s">
        <v>10</v>
      </c>
      <c r="H195" s="4">
        <f>Household_Energy3[[#This Row],[Electricity_Usage (kWh)]]+Household_Energy3[[#This Row],[Gas_Usage]]/Household_Energy3[[#This Row],[Family_Size]]</f>
        <v>365.66666666666669</v>
      </c>
      <c r="I195" s="4">
        <f>Household_Energy3[[#This Row],[Electricity_Usage (kWh)]]+Household_Energy3[[#This Row],[Gas_Usage]]/Household_Energy3[[#This Row],[Appliances_Count]]</f>
        <v>332.125</v>
      </c>
      <c r="J195" s="3">
        <f>Household_Energy3[[#This Row],[Electricity_Usage (kWh)]]+Household_Energy3[[#This Row],[Gas_Usage]]</f>
        <v>473</v>
      </c>
      <c r="K195" s="3" t="str">
        <f>IF(AND(B196&gt;=6, H196&gt;=AVERAGE($H$2:$H$100)), "Large Family - High Usage", "Normal")</f>
        <v>Normal</v>
      </c>
      <c r="L195" s="3" t="str">
        <f>IF(AND(F195&gt;=10, H195&gt;=AVERAGE($H$2:$H$100)), "High Appliance Usage", "Normal")</f>
        <v>Normal</v>
      </c>
      <c r="M195" s="3" t="str">
        <f>IF(AND(C195&gt;=80000, H195&gt;=AVERAGE($H$2:$H$100)), "High Income - High Usage", "Normal")</f>
        <v>High Income - High Usage</v>
      </c>
      <c r="N195" s="3">
        <f>IF(K195="Normal",0,1) + IF(L195="Normal",0,1) + IF(M195="Normal",0,1)</f>
        <v>1</v>
      </c>
    </row>
    <row r="196" spans="1:14" x14ac:dyDescent="0.35">
      <c r="A196" s="3" t="s">
        <v>213</v>
      </c>
      <c r="B196" s="3">
        <v>3</v>
      </c>
      <c r="C196" s="3">
        <v>37019</v>
      </c>
      <c r="D196" s="3">
        <v>302</v>
      </c>
      <c r="E196" s="3">
        <v>53</v>
      </c>
      <c r="F196" s="3">
        <v>3</v>
      </c>
      <c r="G196" s="3" t="s">
        <v>56</v>
      </c>
      <c r="H196" s="4">
        <f>Household_Energy3[[#This Row],[Electricity_Usage (kWh)]]+Household_Energy3[[#This Row],[Gas_Usage]]/Household_Energy3[[#This Row],[Family_Size]]</f>
        <v>319.66666666666669</v>
      </c>
      <c r="I196" s="4">
        <f>Household_Energy3[[#This Row],[Electricity_Usage (kWh)]]+Household_Energy3[[#This Row],[Gas_Usage]]/Household_Energy3[[#This Row],[Appliances_Count]]</f>
        <v>319.66666666666669</v>
      </c>
      <c r="J196" s="3">
        <f>Household_Energy3[[#This Row],[Electricity_Usage (kWh)]]+Household_Energy3[[#This Row],[Gas_Usage]]</f>
        <v>355</v>
      </c>
      <c r="K196" s="3" t="str">
        <f>IF(AND(B197&gt;=6, H197&gt;=AVERAGE($H$2:$H$100)), "Large Family - High Usage", "Normal")</f>
        <v>Large Family - High Usage</v>
      </c>
      <c r="L196" s="3" t="str">
        <f>IF(AND(F196&gt;=10, H196&gt;=AVERAGE($H$2:$H$100)), "High Appliance Usage", "Normal")</f>
        <v>Normal</v>
      </c>
      <c r="M196" s="3" t="str">
        <f>IF(AND(C196&gt;=80000, H196&gt;=AVERAGE($H$2:$H$100)), "High Income - High Usage", "Normal")</f>
        <v>Normal</v>
      </c>
      <c r="N196" s="3">
        <f>IF(K196="Normal",0,1) + IF(L196="Normal",0,1) + IF(M196="Normal",0,1)</f>
        <v>1</v>
      </c>
    </row>
    <row r="197" spans="1:14" x14ac:dyDescent="0.35">
      <c r="A197" s="3" t="s">
        <v>214</v>
      </c>
      <c r="B197" s="3">
        <v>6</v>
      </c>
      <c r="C197" s="3">
        <v>93847</v>
      </c>
      <c r="D197" s="3">
        <v>351</v>
      </c>
      <c r="E197" s="3">
        <v>143</v>
      </c>
      <c r="F197" s="3">
        <v>12</v>
      </c>
      <c r="G197" s="3" t="s">
        <v>45</v>
      </c>
      <c r="H197" s="4">
        <f>Household_Energy3[[#This Row],[Electricity_Usage (kWh)]]+Household_Energy3[[#This Row],[Gas_Usage]]/Household_Energy3[[#This Row],[Family_Size]]</f>
        <v>374.83333333333331</v>
      </c>
      <c r="I197" s="4">
        <f>Household_Energy3[[#This Row],[Electricity_Usage (kWh)]]+Household_Energy3[[#This Row],[Gas_Usage]]/Household_Energy3[[#This Row],[Appliances_Count]]</f>
        <v>362.91666666666669</v>
      </c>
      <c r="J197" s="3">
        <f>Household_Energy3[[#This Row],[Electricity_Usage (kWh)]]+Household_Energy3[[#This Row],[Gas_Usage]]</f>
        <v>494</v>
      </c>
      <c r="K197" s="3" t="str">
        <f>IF(AND(B198&gt;=6, H198&gt;=AVERAGE($H$2:$H$100)), "Large Family - High Usage", "Normal")</f>
        <v>Normal</v>
      </c>
      <c r="L197" s="3" t="str">
        <f>IF(AND(F197&gt;=10, H197&gt;=AVERAGE($H$2:$H$100)), "High Appliance Usage", "Normal")</f>
        <v>High Appliance Usage</v>
      </c>
      <c r="M197" s="3" t="str">
        <f>IF(AND(C197&gt;=80000, H197&gt;=AVERAGE($H$2:$H$100)), "High Income - High Usage", "Normal")</f>
        <v>High Income - High Usage</v>
      </c>
      <c r="N197" s="3">
        <f>IF(K197="Normal",0,1) + IF(L197="Normal",0,1) + IF(M197="Normal",0,1)</f>
        <v>2</v>
      </c>
    </row>
    <row r="198" spans="1:14" x14ac:dyDescent="0.35">
      <c r="A198" s="3" t="s">
        <v>215</v>
      </c>
      <c r="B198" s="3">
        <v>4</v>
      </c>
      <c r="C198" s="3">
        <v>99634</v>
      </c>
      <c r="D198" s="3">
        <v>328</v>
      </c>
      <c r="E198" s="3">
        <v>124</v>
      </c>
      <c r="F198" s="3">
        <v>3</v>
      </c>
      <c r="G198" s="3" t="s">
        <v>45</v>
      </c>
      <c r="H198" s="4">
        <f>Household_Energy3[[#This Row],[Electricity_Usage (kWh)]]+Household_Energy3[[#This Row],[Gas_Usage]]/Household_Energy3[[#This Row],[Family_Size]]</f>
        <v>359</v>
      </c>
      <c r="I198" s="4">
        <f>Household_Energy3[[#This Row],[Electricity_Usage (kWh)]]+Household_Energy3[[#This Row],[Gas_Usage]]/Household_Energy3[[#This Row],[Appliances_Count]]</f>
        <v>369.33333333333331</v>
      </c>
      <c r="J198" s="3">
        <f>Household_Energy3[[#This Row],[Electricity_Usage (kWh)]]+Household_Energy3[[#This Row],[Gas_Usage]]</f>
        <v>452</v>
      </c>
      <c r="K198" s="3" t="str">
        <f>IF(AND(B199&gt;=6, H199&gt;=AVERAGE($H$2:$H$100)), "Large Family - High Usage", "Normal")</f>
        <v>Normal</v>
      </c>
      <c r="L198" s="3" t="str">
        <f>IF(AND(F198&gt;=10, H198&gt;=AVERAGE($H$2:$H$100)), "High Appliance Usage", "Normal")</f>
        <v>Normal</v>
      </c>
      <c r="M198" s="3" t="str">
        <f>IF(AND(C198&gt;=80000, H198&gt;=AVERAGE($H$2:$H$100)), "High Income - High Usage", "Normal")</f>
        <v>High Income - High Usage</v>
      </c>
      <c r="N198" s="3">
        <f>IF(K198="Normal",0,1) + IF(L198="Normal",0,1) + IF(M198="Normal",0,1)</f>
        <v>1</v>
      </c>
    </row>
    <row r="199" spans="1:14" x14ac:dyDescent="0.35">
      <c r="A199" s="3" t="s">
        <v>216</v>
      </c>
      <c r="B199" s="3">
        <v>2</v>
      </c>
      <c r="C199" s="3">
        <v>48251</v>
      </c>
      <c r="D199" s="3">
        <v>263</v>
      </c>
      <c r="E199" s="3">
        <v>111</v>
      </c>
      <c r="F199" s="3">
        <v>12</v>
      </c>
      <c r="G199" s="3" t="s">
        <v>25</v>
      </c>
      <c r="H199" s="4">
        <f>Household_Energy3[[#This Row],[Electricity_Usage (kWh)]]+Household_Energy3[[#This Row],[Gas_Usage]]/Household_Energy3[[#This Row],[Family_Size]]</f>
        <v>318.5</v>
      </c>
      <c r="I199" s="4">
        <f>Household_Energy3[[#This Row],[Electricity_Usage (kWh)]]+Household_Energy3[[#This Row],[Gas_Usage]]/Household_Energy3[[#This Row],[Appliances_Count]]</f>
        <v>272.25</v>
      </c>
      <c r="J199" s="3">
        <f>Household_Energy3[[#This Row],[Electricity_Usage (kWh)]]+Household_Energy3[[#This Row],[Gas_Usage]]</f>
        <v>374</v>
      </c>
      <c r="K199" s="3" t="str">
        <f>IF(AND(B200&gt;=6, H200&gt;=AVERAGE($H$2:$H$100)), "Large Family - High Usage", "Normal")</f>
        <v>Normal</v>
      </c>
      <c r="L199" s="3" t="str">
        <f>IF(AND(F199&gt;=10, H199&gt;=AVERAGE($H$2:$H$100)), "High Appliance Usage", "Normal")</f>
        <v>Normal</v>
      </c>
      <c r="M199" s="3" t="str">
        <f>IF(AND(C199&gt;=80000, H199&gt;=AVERAGE($H$2:$H$100)), "High Income - High Usage", "Normal")</f>
        <v>Normal</v>
      </c>
      <c r="N199" s="3">
        <f>IF(K199="Normal",0,1) + IF(L199="Normal",0,1) + IF(M199="Normal",0,1)</f>
        <v>0</v>
      </c>
    </row>
    <row r="200" spans="1:14" x14ac:dyDescent="0.35">
      <c r="A200" s="3" t="s">
        <v>217</v>
      </c>
      <c r="B200" s="3">
        <v>2</v>
      </c>
      <c r="C200" s="3">
        <v>45945</v>
      </c>
      <c r="D200" s="3">
        <v>326</v>
      </c>
      <c r="E200" s="3">
        <v>143</v>
      </c>
      <c r="F200" s="3">
        <v>2</v>
      </c>
      <c r="G200" s="3" t="s">
        <v>17</v>
      </c>
      <c r="H200" s="4">
        <f>Household_Energy3[[#This Row],[Electricity_Usage (kWh)]]+Household_Energy3[[#This Row],[Gas_Usage]]/Household_Energy3[[#This Row],[Family_Size]]</f>
        <v>397.5</v>
      </c>
      <c r="I200" s="4">
        <f>Household_Energy3[[#This Row],[Electricity_Usage (kWh)]]+Household_Energy3[[#This Row],[Gas_Usage]]/Household_Energy3[[#This Row],[Appliances_Count]]</f>
        <v>397.5</v>
      </c>
      <c r="J200" s="3">
        <f>Household_Energy3[[#This Row],[Electricity_Usage (kWh)]]+Household_Energy3[[#This Row],[Gas_Usage]]</f>
        <v>469</v>
      </c>
      <c r="K200" s="3" t="str">
        <f>IF(AND(B201&gt;=6, H201&gt;=AVERAGE($H$2:$H$100)), "Large Family - High Usage", "Normal")</f>
        <v>Normal</v>
      </c>
      <c r="L200" s="3" t="str">
        <f>IF(AND(F200&gt;=10, H200&gt;=AVERAGE($H$2:$H$100)), "High Appliance Usage", "Normal")</f>
        <v>Normal</v>
      </c>
      <c r="M200" s="3" t="str">
        <f>IF(AND(C200&gt;=80000, H200&gt;=AVERAGE($H$2:$H$100)), "High Income - High Usage", "Normal")</f>
        <v>Normal</v>
      </c>
      <c r="N200" s="3">
        <f>IF(K200="Normal",0,1) + IF(L200="Normal",0,1) + IF(M200="Normal",0,1)</f>
        <v>0</v>
      </c>
    </row>
    <row r="201" spans="1:14" x14ac:dyDescent="0.35">
      <c r="A201" s="3" t="s">
        <v>218</v>
      </c>
      <c r="B201" s="3">
        <v>5</v>
      </c>
      <c r="C201" s="3">
        <v>52217</v>
      </c>
      <c r="D201" s="3">
        <v>246</v>
      </c>
      <c r="E201" s="3">
        <v>144</v>
      </c>
      <c r="F201" s="3">
        <v>12</v>
      </c>
      <c r="G201" s="3" t="s">
        <v>17</v>
      </c>
      <c r="H201" s="4">
        <f>Household_Energy3[[#This Row],[Electricity_Usage (kWh)]]+Household_Energy3[[#This Row],[Gas_Usage]]/Household_Energy3[[#This Row],[Family_Size]]</f>
        <v>274.8</v>
      </c>
      <c r="I201" s="4">
        <f>Household_Energy3[[#This Row],[Electricity_Usage (kWh)]]+Household_Energy3[[#This Row],[Gas_Usage]]/Household_Energy3[[#This Row],[Appliances_Count]]</f>
        <v>258</v>
      </c>
      <c r="J201" s="3">
        <f>Household_Energy3[[#This Row],[Electricity_Usage (kWh)]]+Household_Energy3[[#This Row],[Gas_Usage]]</f>
        <v>390</v>
      </c>
      <c r="K201" s="3" t="str">
        <f>IF(AND(B202&gt;=6, H202&gt;=AVERAGE($H$2:$H$100)), "Large Family - High Usage", "Normal")</f>
        <v>Normal</v>
      </c>
      <c r="L201" s="3" t="str">
        <f>IF(AND(F201&gt;=10, H201&gt;=AVERAGE($H$2:$H$100)), "High Appliance Usage", "Normal")</f>
        <v>Normal</v>
      </c>
      <c r="M201" s="3" t="str">
        <f>IF(AND(C201&gt;=80000, H201&gt;=AVERAGE($H$2:$H$100)), "High Income - High Usage", "Normal")</f>
        <v>Normal</v>
      </c>
      <c r="N201" s="3">
        <f>IF(K201="Normal",0,1) + IF(L201="Normal",0,1) + IF(M201="Normal",0,1)</f>
        <v>0</v>
      </c>
    </row>
    <row r="202" spans="1:14" x14ac:dyDescent="0.35">
      <c r="A202" s="3" t="s">
        <v>219</v>
      </c>
      <c r="B202" s="3">
        <v>6</v>
      </c>
      <c r="C202" s="3">
        <v>28308</v>
      </c>
      <c r="D202" s="3">
        <v>119</v>
      </c>
      <c r="E202" s="3">
        <v>104</v>
      </c>
      <c r="F202" s="3">
        <v>12</v>
      </c>
      <c r="G202" s="3" t="s">
        <v>45</v>
      </c>
      <c r="H202" s="4">
        <f>Household_Energy3[[#This Row],[Electricity_Usage (kWh)]]+Household_Energy3[[#This Row],[Gas_Usage]]/Household_Energy3[[#This Row],[Family_Size]]</f>
        <v>136.33333333333334</v>
      </c>
      <c r="I202" s="4">
        <f>Household_Energy3[[#This Row],[Electricity_Usage (kWh)]]+Household_Energy3[[#This Row],[Gas_Usage]]/Household_Energy3[[#This Row],[Appliances_Count]]</f>
        <v>127.66666666666667</v>
      </c>
      <c r="J202" s="3">
        <f>Household_Energy3[[#This Row],[Electricity_Usage (kWh)]]+Household_Energy3[[#This Row],[Gas_Usage]]</f>
        <v>223</v>
      </c>
      <c r="K202" s="3" t="str">
        <f>IF(AND(B203&gt;=6, H203&gt;=AVERAGE($H$2:$H$100)), "Large Family - High Usage", "Normal")</f>
        <v>Normal</v>
      </c>
      <c r="L202" s="3" t="str">
        <f>IF(AND(F202&gt;=10, H202&gt;=AVERAGE($H$2:$H$100)), "High Appliance Usage", "Normal")</f>
        <v>Normal</v>
      </c>
      <c r="M202" s="3" t="str">
        <f>IF(AND(C202&gt;=80000, H202&gt;=AVERAGE($H$2:$H$100)), "High Income - High Usage", "Normal")</f>
        <v>Normal</v>
      </c>
      <c r="N202" s="3">
        <f>IF(K202="Normal",0,1) + IF(L202="Normal",0,1) + IF(M202="Normal",0,1)</f>
        <v>0</v>
      </c>
    </row>
    <row r="203" spans="1:14" x14ac:dyDescent="0.35">
      <c r="A203" s="3" t="s">
        <v>220</v>
      </c>
      <c r="B203" s="3">
        <v>1</v>
      </c>
      <c r="C203" s="3">
        <v>25949</v>
      </c>
      <c r="D203" s="3">
        <v>146</v>
      </c>
      <c r="E203" s="3">
        <v>186</v>
      </c>
      <c r="F203" s="3">
        <v>13</v>
      </c>
      <c r="G203" s="3" t="s">
        <v>51</v>
      </c>
      <c r="H203" s="4">
        <f>Household_Energy3[[#This Row],[Electricity_Usage (kWh)]]+Household_Energy3[[#This Row],[Gas_Usage]]/Household_Energy3[[#This Row],[Family_Size]]</f>
        <v>332</v>
      </c>
      <c r="I203" s="4">
        <f>Household_Energy3[[#This Row],[Electricity_Usage (kWh)]]+Household_Energy3[[#This Row],[Gas_Usage]]/Household_Energy3[[#This Row],[Appliances_Count]]</f>
        <v>160.30769230769232</v>
      </c>
      <c r="J203" s="3">
        <f>Household_Energy3[[#This Row],[Electricity_Usage (kWh)]]+Household_Energy3[[#This Row],[Gas_Usage]]</f>
        <v>332</v>
      </c>
      <c r="K203" s="3" t="str">
        <f>IF(AND(B204&gt;=6, H204&gt;=AVERAGE($H$2:$H$100)), "Large Family - High Usage", "Normal")</f>
        <v>Normal</v>
      </c>
      <c r="L203" s="3" t="str">
        <f>IF(AND(F203&gt;=10, H203&gt;=AVERAGE($H$2:$H$100)), "High Appliance Usage", "Normal")</f>
        <v>Normal</v>
      </c>
      <c r="M203" s="3" t="str">
        <f>IF(AND(C203&gt;=80000, H203&gt;=AVERAGE($H$2:$H$100)), "High Income - High Usage", "Normal")</f>
        <v>Normal</v>
      </c>
      <c r="N203" s="3">
        <f>IF(K203="Normal",0,1) + IF(L203="Normal",0,1) + IF(M203="Normal",0,1)</f>
        <v>0</v>
      </c>
    </row>
    <row r="204" spans="1:14" x14ac:dyDescent="0.35">
      <c r="A204" s="3" t="s">
        <v>221</v>
      </c>
      <c r="B204" s="3">
        <v>5</v>
      </c>
      <c r="C204" s="3">
        <v>71990</v>
      </c>
      <c r="D204" s="3">
        <v>332</v>
      </c>
      <c r="E204" s="3">
        <v>180</v>
      </c>
      <c r="F204" s="3">
        <v>12</v>
      </c>
      <c r="G204" s="3" t="s">
        <v>25</v>
      </c>
      <c r="H204" s="4">
        <f>Household_Energy3[[#This Row],[Electricity_Usage (kWh)]]+Household_Energy3[[#This Row],[Gas_Usage]]/Household_Energy3[[#This Row],[Family_Size]]</f>
        <v>368</v>
      </c>
      <c r="I204" s="4">
        <f>Household_Energy3[[#This Row],[Electricity_Usage (kWh)]]+Household_Energy3[[#This Row],[Gas_Usage]]/Household_Energy3[[#This Row],[Appliances_Count]]</f>
        <v>347</v>
      </c>
      <c r="J204" s="3">
        <f>Household_Energy3[[#This Row],[Electricity_Usage (kWh)]]+Household_Energy3[[#This Row],[Gas_Usage]]</f>
        <v>512</v>
      </c>
      <c r="K204" s="3" t="str">
        <f>IF(AND(B205&gt;=6, H205&gt;=AVERAGE($H$2:$H$100)), "Large Family - High Usage", "Normal")</f>
        <v>Large Family - High Usage</v>
      </c>
      <c r="L204" s="3" t="str">
        <f>IF(AND(F204&gt;=10, H204&gt;=AVERAGE($H$2:$H$100)), "High Appliance Usage", "Normal")</f>
        <v>High Appliance Usage</v>
      </c>
      <c r="M204" s="3" t="str">
        <f>IF(AND(C204&gt;=80000, H204&gt;=AVERAGE($H$2:$H$100)), "High Income - High Usage", "Normal")</f>
        <v>Normal</v>
      </c>
      <c r="N204" s="3">
        <f>IF(K204="Normal",0,1) + IF(L204="Normal",0,1) + IF(M204="Normal",0,1)</f>
        <v>2</v>
      </c>
    </row>
    <row r="205" spans="1:14" x14ac:dyDescent="0.35">
      <c r="A205" s="3" t="s">
        <v>222</v>
      </c>
      <c r="B205" s="3">
        <v>6</v>
      </c>
      <c r="C205" s="3">
        <v>21150</v>
      </c>
      <c r="D205" s="3">
        <v>404</v>
      </c>
      <c r="E205" s="3">
        <v>80</v>
      </c>
      <c r="F205" s="3">
        <v>4</v>
      </c>
      <c r="G205" s="3" t="s">
        <v>31</v>
      </c>
      <c r="H205" s="4">
        <f>Household_Energy3[[#This Row],[Electricity_Usage (kWh)]]+Household_Energy3[[#This Row],[Gas_Usage]]/Household_Energy3[[#This Row],[Family_Size]]</f>
        <v>417.33333333333331</v>
      </c>
      <c r="I205" s="4">
        <f>Household_Energy3[[#This Row],[Electricity_Usage (kWh)]]+Household_Energy3[[#This Row],[Gas_Usage]]/Household_Energy3[[#This Row],[Appliances_Count]]</f>
        <v>424</v>
      </c>
      <c r="J205" s="3">
        <f>Household_Energy3[[#This Row],[Electricity_Usage (kWh)]]+Household_Energy3[[#This Row],[Gas_Usage]]</f>
        <v>484</v>
      </c>
      <c r="K205" s="3" t="str">
        <f>IF(AND(B206&gt;=6, H206&gt;=AVERAGE($H$2:$H$100)), "Large Family - High Usage", "Normal")</f>
        <v>Normal</v>
      </c>
      <c r="L205" s="3" t="str">
        <f>IF(AND(F205&gt;=10, H205&gt;=AVERAGE($H$2:$H$100)), "High Appliance Usage", "Normal")</f>
        <v>Normal</v>
      </c>
      <c r="M205" s="3" t="str">
        <f>IF(AND(C205&gt;=80000, H205&gt;=AVERAGE($H$2:$H$100)), "High Income - High Usage", "Normal")</f>
        <v>Normal</v>
      </c>
      <c r="N205" s="3">
        <f>IF(K205="Normal",0,1) + IF(L205="Normal",0,1) + IF(M205="Normal",0,1)</f>
        <v>0</v>
      </c>
    </row>
    <row r="206" spans="1:14" x14ac:dyDescent="0.35">
      <c r="A206" s="3" t="s">
        <v>223</v>
      </c>
      <c r="B206" s="3">
        <v>4</v>
      </c>
      <c r="C206" s="3">
        <v>94740</v>
      </c>
      <c r="D206" s="3">
        <v>113</v>
      </c>
      <c r="E206" s="3">
        <v>89</v>
      </c>
      <c r="F206" s="3">
        <v>7</v>
      </c>
      <c r="G206" s="3" t="s">
        <v>45</v>
      </c>
      <c r="H206" s="4">
        <f>Household_Energy3[[#This Row],[Electricity_Usage (kWh)]]+Household_Energy3[[#This Row],[Gas_Usage]]/Household_Energy3[[#This Row],[Family_Size]]</f>
        <v>135.25</v>
      </c>
      <c r="I206" s="4">
        <f>Household_Energy3[[#This Row],[Electricity_Usage (kWh)]]+Household_Energy3[[#This Row],[Gas_Usage]]/Household_Energy3[[#This Row],[Appliances_Count]]</f>
        <v>125.71428571428571</v>
      </c>
      <c r="J206" s="3">
        <f>Household_Energy3[[#This Row],[Electricity_Usage (kWh)]]+Household_Energy3[[#This Row],[Gas_Usage]]</f>
        <v>202</v>
      </c>
      <c r="K206" s="3" t="str">
        <f>IF(AND(B207&gt;=6, H207&gt;=AVERAGE($H$2:$H$100)), "Large Family - High Usage", "Normal")</f>
        <v>Normal</v>
      </c>
      <c r="L206" s="3" t="str">
        <f>IF(AND(F206&gt;=10, H206&gt;=AVERAGE($H$2:$H$100)), "High Appliance Usage", "Normal")</f>
        <v>Normal</v>
      </c>
      <c r="M206" s="3" t="str">
        <f>IF(AND(C206&gt;=80000, H206&gt;=AVERAGE($H$2:$H$100)), "High Income - High Usage", "Normal")</f>
        <v>Normal</v>
      </c>
      <c r="N206" s="3">
        <f>IF(K206="Normal",0,1) + IF(L206="Normal",0,1) + IF(M206="Normal",0,1)</f>
        <v>0</v>
      </c>
    </row>
    <row r="207" spans="1:14" x14ac:dyDescent="0.35">
      <c r="A207" s="3" t="s">
        <v>224</v>
      </c>
      <c r="B207" s="3">
        <v>4</v>
      </c>
      <c r="C207" s="3">
        <v>86617</v>
      </c>
      <c r="D207" s="3">
        <v>242</v>
      </c>
      <c r="E207" s="3">
        <v>85</v>
      </c>
      <c r="F207" s="3">
        <v>9</v>
      </c>
      <c r="G207" s="3" t="s">
        <v>27</v>
      </c>
      <c r="H207" s="4">
        <f>Household_Energy3[[#This Row],[Electricity_Usage (kWh)]]+Household_Energy3[[#This Row],[Gas_Usage]]/Household_Energy3[[#This Row],[Family_Size]]</f>
        <v>263.25</v>
      </c>
      <c r="I207" s="4">
        <f>Household_Energy3[[#This Row],[Electricity_Usage (kWh)]]+Household_Energy3[[#This Row],[Gas_Usage]]/Household_Energy3[[#This Row],[Appliances_Count]]</f>
        <v>251.44444444444446</v>
      </c>
      <c r="J207" s="3">
        <f>Household_Energy3[[#This Row],[Electricity_Usage (kWh)]]+Household_Energy3[[#This Row],[Gas_Usage]]</f>
        <v>327</v>
      </c>
      <c r="K207" s="3" t="str">
        <f>IF(AND(B208&gt;=6, H208&gt;=AVERAGE($H$2:$H$100)), "Large Family - High Usage", "Normal")</f>
        <v>Normal</v>
      </c>
      <c r="L207" s="3" t="str">
        <f>IF(AND(F207&gt;=10, H207&gt;=AVERAGE($H$2:$H$100)), "High Appliance Usage", "Normal")</f>
        <v>Normal</v>
      </c>
      <c r="M207" s="3" t="str">
        <f>IF(AND(C207&gt;=80000, H207&gt;=AVERAGE($H$2:$H$100)), "High Income - High Usage", "Normal")</f>
        <v>Normal</v>
      </c>
      <c r="N207" s="3">
        <f>IF(K207="Normal",0,1) + IF(L207="Normal",0,1) + IF(M207="Normal",0,1)</f>
        <v>0</v>
      </c>
    </row>
    <row r="208" spans="1:14" x14ac:dyDescent="0.35">
      <c r="A208" s="3" t="s">
        <v>225</v>
      </c>
      <c r="B208" s="3">
        <v>4</v>
      </c>
      <c r="C208" s="3">
        <v>36896</v>
      </c>
      <c r="D208" s="3">
        <v>100</v>
      </c>
      <c r="E208" s="3">
        <v>55</v>
      </c>
      <c r="F208" s="3">
        <v>10</v>
      </c>
      <c r="G208" s="3" t="s">
        <v>8</v>
      </c>
      <c r="H208" s="4">
        <f>Household_Energy3[[#This Row],[Electricity_Usage (kWh)]]+Household_Energy3[[#This Row],[Gas_Usage]]/Household_Energy3[[#This Row],[Family_Size]]</f>
        <v>113.75</v>
      </c>
      <c r="I208" s="4">
        <f>Household_Energy3[[#This Row],[Electricity_Usage (kWh)]]+Household_Energy3[[#This Row],[Gas_Usage]]/Household_Energy3[[#This Row],[Appliances_Count]]</f>
        <v>105.5</v>
      </c>
      <c r="J208" s="3">
        <f>Household_Energy3[[#This Row],[Electricity_Usage (kWh)]]+Household_Energy3[[#This Row],[Gas_Usage]]</f>
        <v>155</v>
      </c>
      <c r="K208" s="3" t="str">
        <f>IF(AND(B209&gt;=6, H209&gt;=AVERAGE($H$2:$H$100)), "Large Family - High Usage", "Normal")</f>
        <v>Normal</v>
      </c>
      <c r="L208" s="3" t="str">
        <f>IF(AND(F208&gt;=10, H208&gt;=AVERAGE($H$2:$H$100)), "High Appliance Usage", "Normal")</f>
        <v>Normal</v>
      </c>
      <c r="M208" s="3" t="str">
        <f>IF(AND(C208&gt;=80000, H208&gt;=AVERAGE($H$2:$H$100)), "High Income - High Usage", "Normal")</f>
        <v>Normal</v>
      </c>
      <c r="N208" s="3">
        <f>IF(K208="Normal",0,1) + IF(L208="Normal",0,1) + IF(M208="Normal",0,1)</f>
        <v>0</v>
      </c>
    </row>
    <row r="209" spans="1:14" x14ac:dyDescent="0.35">
      <c r="A209" s="3" t="s">
        <v>226</v>
      </c>
      <c r="B209" s="3">
        <v>4</v>
      </c>
      <c r="C209" s="3">
        <v>66175</v>
      </c>
      <c r="D209" s="3">
        <v>472</v>
      </c>
      <c r="E209" s="3">
        <v>115</v>
      </c>
      <c r="F209" s="3">
        <v>8</v>
      </c>
      <c r="G209" s="3" t="s">
        <v>8</v>
      </c>
      <c r="H209" s="4">
        <f>Household_Energy3[[#This Row],[Electricity_Usage (kWh)]]+Household_Energy3[[#This Row],[Gas_Usage]]/Household_Energy3[[#This Row],[Family_Size]]</f>
        <v>500.75</v>
      </c>
      <c r="I209" s="4">
        <f>Household_Energy3[[#This Row],[Electricity_Usage (kWh)]]+Household_Energy3[[#This Row],[Gas_Usage]]/Household_Energy3[[#This Row],[Appliances_Count]]</f>
        <v>486.375</v>
      </c>
      <c r="J209" s="3">
        <f>Household_Energy3[[#This Row],[Electricity_Usage (kWh)]]+Household_Energy3[[#This Row],[Gas_Usage]]</f>
        <v>587</v>
      </c>
      <c r="K209" s="3" t="str">
        <f>IF(AND(B210&gt;=6, H210&gt;=AVERAGE($H$2:$H$100)), "Large Family - High Usage", "Normal")</f>
        <v>Normal</v>
      </c>
      <c r="L209" s="3" t="str">
        <f>IF(AND(F209&gt;=10, H209&gt;=AVERAGE($H$2:$H$100)), "High Appliance Usage", "Normal")</f>
        <v>Normal</v>
      </c>
      <c r="M209" s="3" t="str">
        <f>IF(AND(C209&gt;=80000, H209&gt;=AVERAGE($H$2:$H$100)), "High Income - High Usage", "Normal")</f>
        <v>Normal</v>
      </c>
      <c r="N209" s="3">
        <f>IF(K209="Normal",0,1) + IF(L209="Normal",0,1) + IF(M209="Normal",0,1)</f>
        <v>0</v>
      </c>
    </row>
    <row r="210" spans="1:14" x14ac:dyDescent="0.35">
      <c r="A210" s="3" t="s">
        <v>227</v>
      </c>
      <c r="B210" s="3">
        <v>4</v>
      </c>
      <c r="C210" s="3">
        <v>27805</v>
      </c>
      <c r="D210" s="3">
        <v>153</v>
      </c>
      <c r="E210" s="3">
        <v>124</v>
      </c>
      <c r="F210" s="3">
        <v>5</v>
      </c>
      <c r="G210" s="3" t="s">
        <v>10</v>
      </c>
      <c r="H210" s="4">
        <f>Household_Energy3[[#This Row],[Electricity_Usage (kWh)]]+Household_Energy3[[#This Row],[Gas_Usage]]/Household_Energy3[[#This Row],[Family_Size]]</f>
        <v>184</v>
      </c>
      <c r="I210" s="4">
        <f>Household_Energy3[[#This Row],[Electricity_Usage (kWh)]]+Household_Energy3[[#This Row],[Gas_Usage]]/Household_Energy3[[#This Row],[Appliances_Count]]</f>
        <v>177.8</v>
      </c>
      <c r="J210" s="3">
        <f>Household_Energy3[[#This Row],[Electricity_Usage (kWh)]]+Household_Energy3[[#This Row],[Gas_Usage]]</f>
        <v>277</v>
      </c>
      <c r="K210" s="3" t="str">
        <f>IF(AND(B211&gt;=6, H211&gt;=AVERAGE($H$2:$H$100)), "Large Family - High Usage", "Normal")</f>
        <v>Large Family - High Usage</v>
      </c>
      <c r="L210" s="3" t="str">
        <f>IF(AND(F210&gt;=10, H210&gt;=AVERAGE($H$2:$H$100)), "High Appliance Usage", "Normal")</f>
        <v>Normal</v>
      </c>
      <c r="M210" s="3" t="str">
        <f>IF(AND(C210&gt;=80000, H210&gt;=AVERAGE($H$2:$H$100)), "High Income - High Usage", "Normal")</f>
        <v>Normal</v>
      </c>
      <c r="N210" s="3">
        <f>IF(K210="Normal",0,1) + IF(L210="Normal",0,1) + IF(M210="Normal",0,1)</f>
        <v>1</v>
      </c>
    </row>
    <row r="211" spans="1:14" x14ac:dyDescent="0.35">
      <c r="A211" s="3" t="s">
        <v>228</v>
      </c>
      <c r="B211" s="3">
        <v>6</v>
      </c>
      <c r="C211" s="3">
        <v>25237</v>
      </c>
      <c r="D211" s="3">
        <v>473</v>
      </c>
      <c r="E211" s="3">
        <v>53</v>
      </c>
      <c r="F211" s="3">
        <v>7</v>
      </c>
      <c r="G211" s="3" t="s">
        <v>56</v>
      </c>
      <c r="H211" s="4">
        <f>Household_Energy3[[#This Row],[Electricity_Usage (kWh)]]+Household_Energy3[[#This Row],[Gas_Usage]]/Household_Energy3[[#This Row],[Family_Size]]</f>
        <v>481.83333333333331</v>
      </c>
      <c r="I211" s="4">
        <f>Household_Energy3[[#This Row],[Electricity_Usage (kWh)]]+Household_Energy3[[#This Row],[Gas_Usage]]/Household_Energy3[[#This Row],[Appliances_Count]]</f>
        <v>480.57142857142856</v>
      </c>
      <c r="J211" s="3">
        <f>Household_Energy3[[#This Row],[Electricity_Usage (kWh)]]+Household_Energy3[[#This Row],[Gas_Usage]]</f>
        <v>526</v>
      </c>
      <c r="K211" s="3" t="str">
        <f>IF(AND(B212&gt;=6, H212&gt;=AVERAGE($H$2:$H$100)), "Large Family - High Usage", "Normal")</f>
        <v>Large Family - High Usage</v>
      </c>
      <c r="L211" s="3" t="str">
        <f>IF(AND(F211&gt;=10, H211&gt;=AVERAGE($H$2:$H$100)), "High Appliance Usage", "Normal")</f>
        <v>Normal</v>
      </c>
      <c r="M211" s="3" t="str">
        <f>IF(AND(C211&gt;=80000, H211&gt;=AVERAGE($H$2:$H$100)), "High Income - High Usage", "Normal")</f>
        <v>Normal</v>
      </c>
      <c r="N211" s="3">
        <f>IF(K211="Normal",0,1) + IF(L211="Normal",0,1) + IF(M211="Normal",0,1)</f>
        <v>1</v>
      </c>
    </row>
    <row r="212" spans="1:14" x14ac:dyDescent="0.35">
      <c r="A212" s="3" t="s">
        <v>229</v>
      </c>
      <c r="B212" s="3">
        <v>6</v>
      </c>
      <c r="C212" s="3">
        <v>40056</v>
      </c>
      <c r="D212" s="3">
        <v>358</v>
      </c>
      <c r="E212" s="3">
        <v>128</v>
      </c>
      <c r="F212" s="3">
        <v>6</v>
      </c>
      <c r="G212" s="3" t="s">
        <v>15</v>
      </c>
      <c r="H212" s="4">
        <f>Household_Energy3[[#This Row],[Electricity_Usage (kWh)]]+Household_Energy3[[#This Row],[Gas_Usage]]/Household_Energy3[[#This Row],[Family_Size]]</f>
        <v>379.33333333333331</v>
      </c>
      <c r="I212" s="4">
        <f>Household_Energy3[[#This Row],[Electricity_Usage (kWh)]]+Household_Energy3[[#This Row],[Gas_Usage]]/Household_Energy3[[#This Row],[Appliances_Count]]</f>
        <v>379.33333333333331</v>
      </c>
      <c r="J212" s="3">
        <f>Household_Energy3[[#This Row],[Electricity_Usage (kWh)]]+Household_Energy3[[#This Row],[Gas_Usage]]</f>
        <v>486</v>
      </c>
      <c r="K212" s="3" t="str">
        <f>IF(AND(B213&gt;=6, H213&gt;=AVERAGE($H$2:$H$100)), "Large Family - High Usage", "Normal")</f>
        <v>Normal</v>
      </c>
      <c r="L212" s="3" t="str">
        <f>IF(AND(F212&gt;=10, H212&gt;=AVERAGE($H$2:$H$100)), "High Appliance Usage", "Normal")</f>
        <v>Normal</v>
      </c>
      <c r="M212" s="3" t="str">
        <f>IF(AND(C212&gt;=80000, H212&gt;=AVERAGE($H$2:$H$100)), "High Income - High Usage", "Normal")</f>
        <v>Normal</v>
      </c>
      <c r="N212" s="3">
        <f>IF(K212="Normal",0,1) + IF(L212="Normal",0,1) + IF(M212="Normal",0,1)</f>
        <v>0</v>
      </c>
    </row>
    <row r="213" spans="1:14" x14ac:dyDescent="0.35">
      <c r="A213" s="3" t="s">
        <v>230</v>
      </c>
      <c r="B213" s="3">
        <v>3</v>
      </c>
      <c r="C213" s="3">
        <v>65543</v>
      </c>
      <c r="D213" s="3">
        <v>243</v>
      </c>
      <c r="E213" s="3">
        <v>183</v>
      </c>
      <c r="F213" s="3">
        <v>9</v>
      </c>
      <c r="G213" s="3" t="s">
        <v>15</v>
      </c>
      <c r="H213" s="4">
        <f>Household_Energy3[[#This Row],[Electricity_Usage (kWh)]]+Household_Energy3[[#This Row],[Gas_Usage]]/Household_Energy3[[#This Row],[Family_Size]]</f>
        <v>304</v>
      </c>
      <c r="I213" s="4">
        <f>Household_Energy3[[#This Row],[Electricity_Usage (kWh)]]+Household_Energy3[[#This Row],[Gas_Usage]]/Household_Energy3[[#This Row],[Appliances_Count]]</f>
        <v>263.33333333333331</v>
      </c>
      <c r="J213" s="3">
        <f>Household_Energy3[[#This Row],[Electricity_Usage (kWh)]]+Household_Energy3[[#This Row],[Gas_Usage]]</f>
        <v>426</v>
      </c>
      <c r="K213" s="3" t="str">
        <f>IF(AND(B214&gt;=6, H214&gt;=AVERAGE($H$2:$H$100)), "Large Family - High Usage", "Normal")</f>
        <v>Normal</v>
      </c>
      <c r="L213" s="3" t="str">
        <f>IF(AND(F213&gt;=10, H213&gt;=AVERAGE($H$2:$H$100)), "High Appliance Usage", "Normal")</f>
        <v>Normal</v>
      </c>
      <c r="M213" s="3" t="str">
        <f>IF(AND(C213&gt;=80000, H213&gt;=AVERAGE($H$2:$H$100)), "High Income - High Usage", "Normal")</f>
        <v>Normal</v>
      </c>
      <c r="N213" s="3">
        <f>IF(K213="Normal",0,1) + IF(L213="Normal",0,1) + IF(M213="Normal",0,1)</f>
        <v>0</v>
      </c>
    </row>
    <row r="214" spans="1:14" x14ac:dyDescent="0.35">
      <c r="A214" s="3" t="s">
        <v>231</v>
      </c>
      <c r="B214" s="3">
        <v>2</v>
      </c>
      <c r="C214" s="3">
        <v>76556</v>
      </c>
      <c r="D214" s="3">
        <v>111</v>
      </c>
      <c r="E214" s="3">
        <v>167</v>
      </c>
      <c r="F214" s="3">
        <v>2</v>
      </c>
      <c r="G214" s="3" t="s">
        <v>8</v>
      </c>
      <c r="H214" s="4">
        <f>Household_Energy3[[#This Row],[Electricity_Usage (kWh)]]+Household_Energy3[[#This Row],[Gas_Usage]]/Household_Energy3[[#This Row],[Family_Size]]</f>
        <v>194.5</v>
      </c>
      <c r="I214" s="4">
        <f>Household_Energy3[[#This Row],[Electricity_Usage (kWh)]]+Household_Energy3[[#This Row],[Gas_Usage]]/Household_Energy3[[#This Row],[Appliances_Count]]</f>
        <v>194.5</v>
      </c>
      <c r="J214" s="3">
        <f>Household_Energy3[[#This Row],[Electricity_Usage (kWh)]]+Household_Energy3[[#This Row],[Gas_Usage]]</f>
        <v>278</v>
      </c>
      <c r="K214" s="3" t="str">
        <f>IF(AND(B215&gt;=6, H215&gt;=AVERAGE($H$2:$H$100)), "Large Family - High Usage", "Normal")</f>
        <v>Large Family - High Usage</v>
      </c>
      <c r="L214" s="3" t="str">
        <f>IF(AND(F214&gt;=10, H214&gt;=AVERAGE($H$2:$H$100)), "High Appliance Usage", "Normal")</f>
        <v>Normal</v>
      </c>
      <c r="M214" s="3" t="str">
        <f>IF(AND(C214&gt;=80000, H214&gt;=AVERAGE($H$2:$H$100)), "High Income - High Usage", "Normal")</f>
        <v>Normal</v>
      </c>
      <c r="N214" s="3">
        <f>IF(K214="Normal",0,1) + IF(L214="Normal",0,1) + IF(M214="Normal",0,1)</f>
        <v>1</v>
      </c>
    </row>
    <row r="215" spans="1:14" x14ac:dyDescent="0.35">
      <c r="A215" s="3" t="s">
        <v>232</v>
      </c>
      <c r="B215" s="3">
        <v>7</v>
      </c>
      <c r="C215" s="3">
        <v>23343</v>
      </c>
      <c r="D215" s="3">
        <v>429</v>
      </c>
      <c r="E215" s="3">
        <v>162</v>
      </c>
      <c r="F215" s="3">
        <v>2</v>
      </c>
      <c r="G215" s="3" t="s">
        <v>13</v>
      </c>
      <c r="H215" s="4">
        <f>Household_Energy3[[#This Row],[Electricity_Usage (kWh)]]+Household_Energy3[[#This Row],[Gas_Usage]]/Household_Energy3[[#This Row],[Family_Size]]</f>
        <v>452.14285714285717</v>
      </c>
      <c r="I215" s="4">
        <f>Household_Energy3[[#This Row],[Electricity_Usage (kWh)]]+Household_Energy3[[#This Row],[Gas_Usage]]/Household_Energy3[[#This Row],[Appliances_Count]]</f>
        <v>510</v>
      </c>
      <c r="J215" s="3">
        <f>Household_Energy3[[#This Row],[Electricity_Usage (kWh)]]+Household_Energy3[[#This Row],[Gas_Usage]]</f>
        <v>591</v>
      </c>
      <c r="K215" s="3" t="str">
        <f>IF(AND(B216&gt;=6, H216&gt;=AVERAGE($H$2:$H$100)), "Large Family - High Usage", "Normal")</f>
        <v>Normal</v>
      </c>
      <c r="L215" s="3" t="str">
        <f>IF(AND(F215&gt;=10, H215&gt;=AVERAGE($H$2:$H$100)), "High Appliance Usage", "Normal")</f>
        <v>Normal</v>
      </c>
      <c r="M215" s="3" t="str">
        <f>IF(AND(C215&gt;=80000, H215&gt;=AVERAGE($H$2:$H$100)), "High Income - High Usage", "Normal")</f>
        <v>Normal</v>
      </c>
      <c r="N215" s="3">
        <f>IF(K215="Normal",0,1) + IF(L215="Normal",0,1) + IF(M215="Normal",0,1)</f>
        <v>0</v>
      </c>
    </row>
    <row r="216" spans="1:14" x14ac:dyDescent="0.35">
      <c r="A216" s="3" t="s">
        <v>233</v>
      </c>
      <c r="B216" s="3">
        <v>4</v>
      </c>
      <c r="C216" s="3">
        <v>33500</v>
      </c>
      <c r="D216" s="3">
        <v>323</v>
      </c>
      <c r="E216" s="3">
        <v>143</v>
      </c>
      <c r="F216" s="3">
        <v>14</v>
      </c>
      <c r="G216" s="3" t="s">
        <v>10</v>
      </c>
      <c r="H216" s="4">
        <f>Household_Energy3[[#This Row],[Electricity_Usage (kWh)]]+Household_Energy3[[#This Row],[Gas_Usage]]/Household_Energy3[[#This Row],[Family_Size]]</f>
        <v>358.75</v>
      </c>
      <c r="I216" s="4">
        <f>Household_Energy3[[#This Row],[Electricity_Usage (kWh)]]+Household_Energy3[[#This Row],[Gas_Usage]]/Household_Energy3[[#This Row],[Appliances_Count]]</f>
        <v>333.21428571428572</v>
      </c>
      <c r="J216" s="3">
        <f>Household_Energy3[[#This Row],[Electricity_Usage (kWh)]]+Household_Energy3[[#This Row],[Gas_Usage]]</f>
        <v>466</v>
      </c>
      <c r="K216" s="3" t="str">
        <f>IF(AND(B217&gt;=6, H217&gt;=AVERAGE($H$2:$H$100)), "Large Family - High Usage", "Normal")</f>
        <v>Normal</v>
      </c>
      <c r="L216" s="3" t="str">
        <f>IF(AND(F216&gt;=10, H216&gt;=AVERAGE($H$2:$H$100)), "High Appliance Usage", "Normal")</f>
        <v>High Appliance Usage</v>
      </c>
      <c r="M216" s="3" t="str">
        <f>IF(AND(C216&gt;=80000, H216&gt;=AVERAGE($H$2:$H$100)), "High Income - High Usage", "Normal")</f>
        <v>Normal</v>
      </c>
      <c r="N216" s="3">
        <f>IF(K216="Normal",0,1) + IF(L216="Normal",0,1) + IF(M216="Normal",0,1)</f>
        <v>1</v>
      </c>
    </row>
    <row r="217" spans="1:14" x14ac:dyDescent="0.35">
      <c r="A217" s="3" t="s">
        <v>234</v>
      </c>
      <c r="B217" s="3">
        <v>1</v>
      </c>
      <c r="C217" s="3">
        <v>73222</v>
      </c>
      <c r="D217" s="3">
        <v>371</v>
      </c>
      <c r="E217" s="3">
        <v>111</v>
      </c>
      <c r="F217" s="3">
        <v>12</v>
      </c>
      <c r="G217" s="3" t="s">
        <v>15</v>
      </c>
      <c r="H217" s="4">
        <f>Household_Energy3[[#This Row],[Electricity_Usage (kWh)]]+Household_Energy3[[#This Row],[Gas_Usage]]/Household_Energy3[[#This Row],[Family_Size]]</f>
        <v>482</v>
      </c>
      <c r="I217" s="4">
        <f>Household_Energy3[[#This Row],[Electricity_Usage (kWh)]]+Household_Energy3[[#This Row],[Gas_Usage]]/Household_Energy3[[#This Row],[Appliances_Count]]</f>
        <v>380.25</v>
      </c>
      <c r="J217" s="3">
        <f>Household_Energy3[[#This Row],[Electricity_Usage (kWh)]]+Household_Energy3[[#This Row],[Gas_Usage]]</f>
        <v>482</v>
      </c>
      <c r="K217" s="3" t="str">
        <f>IF(AND(B218&gt;=6, H218&gt;=AVERAGE($H$2:$H$100)), "Large Family - High Usage", "Normal")</f>
        <v>Large Family - High Usage</v>
      </c>
      <c r="L217" s="3" t="str">
        <f>IF(AND(F217&gt;=10, H217&gt;=AVERAGE($H$2:$H$100)), "High Appliance Usage", "Normal")</f>
        <v>High Appliance Usage</v>
      </c>
      <c r="M217" s="3" t="str">
        <f>IF(AND(C217&gt;=80000, H217&gt;=AVERAGE($H$2:$H$100)), "High Income - High Usage", "Normal")</f>
        <v>Normal</v>
      </c>
      <c r="N217" s="3">
        <f>IF(K217="Normal",0,1) + IF(L217="Normal",0,1) + IF(M217="Normal",0,1)</f>
        <v>2</v>
      </c>
    </row>
    <row r="218" spans="1:14" x14ac:dyDescent="0.35">
      <c r="A218" s="3" t="s">
        <v>235</v>
      </c>
      <c r="B218" s="3">
        <v>7</v>
      </c>
      <c r="C218" s="3">
        <v>49375</v>
      </c>
      <c r="D218" s="3">
        <v>457</v>
      </c>
      <c r="E218" s="3">
        <v>128</v>
      </c>
      <c r="F218" s="3">
        <v>7</v>
      </c>
      <c r="G218" s="3" t="s">
        <v>8</v>
      </c>
      <c r="H218" s="4">
        <f>Household_Energy3[[#This Row],[Electricity_Usage (kWh)]]+Household_Energy3[[#This Row],[Gas_Usage]]/Household_Energy3[[#This Row],[Family_Size]]</f>
        <v>475.28571428571428</v>
      </c>
      <c r="I218" s="4">
        <f>Household_Energy3[[#This Row],[Electricity_Usage (kWh)]]+Household_Energy3[[#This Row],[Gas_Usage]]/Household_Energy3[[#This Row],[Appliances_Count]]</f>
        <v>475.28571428571428</v>
      </c>
      <c r="J218" s="3">
        <f>Household_Energy3[[#This Row],[Electricity_Usage (kWh)]]+Household_Energy3[[#This Row],[Gas_Usage]]</f>
        <v>585</v>
      </c>
      <c r="K218" s="3" t="str">
        <f>IF(AND(B219&gt;=6, H219&gt;=AVERAGE($H$2:$H$100)), "Large Family - High Usage", "Normal")</f>
        <v>Normal</v>
      </c>
      <c r="L218" s="3" t="str">
        <f>IF(AND(F218&gt;=10, H218&gt;=AVERAGE($H$2:$H$100)), "High Appliance Usage", "Normal")</f>
        <v>Normal</v>
      </c>
      <c r="M218" s="3" t="str">
        <f>IF(AND(C218&gt;=80000, H218&gt;=AVERAGE($H$2:$H$100)), "High Income - High Usage", "Normal")</f>
        <v>Normal</v>
      </c>
      <c r="N218" s="3">
        <f>IF(K218="Normal",0,1) + IF(L218="Normal",0,1) + IF(M218="Normal",0,1)</f>
        <v>0</v>
      </c>
    </row>
    <row r="219" spans="1:14" x14ac:dyDescent="0.35">
      <c r="A219" s="3" t="s">
        <v>236</v>
      </c>
      <c r="B219" s="3">
        <v>6</v>
      </c>
      <c r="C219" s="3">
        <v>29662</v>
      </c>
      <c r="D219" s="3">
        <v>255</v>
      </c>
      <c r="E219" s="3">
        <v>185</v>
      </c>
      <c r="F219" s="3">
        <v>11</v>
      </c>
      <c r="G219" s="3" t="s">
        <v>56</v>
      </c>
      <c r="H219" s="4">
        <f>Household_Energy3[[#This Row],[Electricity_Usage (kWh)]]+Household_Energy3[[#This Row],[Gas_Usage]]/Household_Energy3[[#This Row],[Family_Size]]</f>
        <v>285.83333333333331</v>
      </c>
      <c r="I219" s="4">
        <f>Household_Energy3[[#This Row],[Electricity_Usage (kWh)]]+Household_Energy3[[#This Row],[Gas_Usage]]/Household_Energy3[[#This Row],[Appliances_Count]]</f>
        <v>271.81818181818181</v>
      </c>
      <c r="J219" s="3">
        <f>Household_Energy3[[#This Row],[Electricity_Usage (kWh)]]+Household_Energy3[[#This Row],[Gas_Usage]]</f>
        <v>440</v>
      </c>
      <c r="K219" s="3" t="str">
        <f>IF(AND(B220&gt;=6, H220&gt;=AVERAGE($H$2:$H$100)), "Large Family - High Usage", "Normal")</f>
        <v>Normal</v>
      </c>
      <c r="L219" s="3" t="str">
        <f>IF(AND(F219&gt;=10, H219&gt;=AVERAGE($H$2:$H$100)), "High Appliance Usage", "Normal")</f>
        <v>Normal</v>
      </c>
      <c r="M219" s="3" t="str">
        <f>IF(AND(C219&gt;=80000, H219&gt;=AVERAGE($H$2:$H$100)), "High Income - High Usage", "Normal")</f>
        <v>Normal</v>
      </c>
      <c r="N219" s="3">
        <f>IF(K219="Normal",0,1) + IF(L219="Normal",0,1) + IF(M219="Normal",0,1)</f>
        <v>0</v>
      </c>
    </row>
    <row r="220" spans="1:14" x14ac:dyDescent="0.35">
      <c r="A220" s="3" t="s">
        <v>237</v>
      </c>
      <c r="B220" s="3">
        <v>1</v>
      </c>
      <c r="C220" s="3">
        <v>36964</v>
      </c>
      <c r="D220" s="3">
        <v>472</v>
      </c>
      <c r="E220" s="3">
        <v>75</v>
      </c>
      <c r="F220" s="3">
        <v>13</v>
      </c>
      <c r="G220" s="3" t="s">
        <v>15</v>
      </c>
      <c r="H220" s="4">
        <f>Household_Energy3[[#This Row],[Electricity_Usage (kWh)]]+Household_Energy3[[#This Row],[Gas_Usage]]/Household_Energy3[[#This Row],[Family_Size]]</f>
        <v>547</v>
      </c>
      <c r="I220" s="4">
        <f>Household_Energy3[[#This Row],[Electricity_Usage (kWh)]]+Household_Energy3[[#This Row],[Gas_Usage]]/Household_Energy3[[#This Row],[Appliances_Count]]</f>
        <v>477.76923076923077</v>
      </c>
      <c r="J220" s="3">
        <f>Household_Energy3[[#This Row],[Electricity_Usage (kWh)]]+Household_Energy3[[#This Row],[Gas_Usage]]</f>
        <v>547</v>
      </c>
      <c r="K220" s="3" t="str">
        <f>IF(AND(B221&gt;=6, H221&gt;=AVERAGE($H$2:$H$100)), "Large Family - High Usage", "Normal")</f>
        <v>Normal</v>
      </c>
      <c r="L220" s="3" t="str">
        <f>IF(AND(F220&gt;=10, H220&gt;=AVERAGE($H$2:$H$100)), "High Appliance Usage", "Normal")</f>
        <v>High Appliance Usage</v>
      </c>
      <c r="M220" s="3" t="str">
        <f>IF(AND(C220&gt;=80000, H220&gt;=AVERAGE($H$2:$H$100)), "High Income - High Usage", "Normal")</f>
        <v>Normal</v>
      </c>
      <c r="N220" s="3">
        <f>IF(K220="Normal",0,1) + IF(L220="Normal",0,1) + IF(M220="Normal",0,1)</f>
        <v>1</v>
      </c>
    </row>
    <row r="221" spans="1:14" x14ac:dyDescent="0.35">
      <c r="A221" s="3" t="s">
        <v>238</v>
      </c>
      <c r="B221" s="3">
        <v>1</v>
      </c>
      <c r="C221" s="3">
        <v>79638</v>
      </c>
      <c r="D221" s="3">
        <v>107</v>
      </c>
      <c r="E221" s="3">
        <v>93</v>
      </c>
      <c r="F221" s="3">
        <v>3</v>
      </c>
      <c r="G221" s="3" t="s">
        <v>51</v>
      </c>
      <c r="H221" s="4">
        <f>Household_Energy3[[#This Row],[Electricity_Usage (kWh)]]+Household_Energy3[[#This Row],[Gas_Usage]]/Household_Energy3[[#This Row],[Family_Size]]</f>
        <v>200</v>
      </c>
      <c r="I221" s="4">
        <f>Household_Energy3[[#This Row],[Electricity_Usage (kWh)]]+Household_Energy3[[#This Row],[Gas_Usage]]/Household_Energy3[[#This Row],[Appliances_Count]]</f>
        <v>138</v>
      </c>
      <c r="J221" s="3">
        <f>Household_Energy3[[#This Row],[Electricity_Usage (kWh)]]+Household_Energy3[[#This Row],[Gas_Usage]]</f>
        <v>200</v>
      </c>
      <c r="K221" s="3" t="str">
        <f>IF(AND(B222&gt;=6, H222&gt;=AVERAGE($H$2:$H$100)), "Large Family - High Usage", "Normal")</f>
        <v>Normal</v>
      </c>
      <c r="L221" s="3" t="str">
        <f>IF(AND(F221&gt;=10, H221&gt;=AVERAGE($H$2:$H$100)), "High Appliance Usage", "Normal")</f>
        <v>Normal</v>
      </c>
      <c r="M221" s="3" t="str">
        <f>IF(AND(C221&gt;=80000, H221&gt;=AVERAGE($H$2:$H$100)), "High Income - High Usage", "Normal")</f>
        <v>Normal</v>
      </c>
      <c r="N221" s="3">
        <f>IF(K221="Normal",0,1) + IF(L221="Normal",0,1) + IF(M221="Normal",0,1)</f>
        <v>0</v>
      </c>
    </row>
    <row r="222" spans="1:14" x14ac:dyDescent="0.35">
      <c r="A222" s="3" t="s">
        <v>239</v>
      </c>
      <c r="B222" s="3">
        <v>1</v>
      </c>
      <c r="C222" s="3">
        <v>93666</v>
      </c>
      <c r="D222" s="3">
        <v>221</v>
      </c>
      <c r="E222" s="3">
        <v>182</v>
      </c>
      <c r="F222" s="3">
        <v>6</v>
      </c>
      <c r="G222" s="3" t="s">
        <v>51</v>
      </c>
      <c r="H222" s="4">
        <f>Household_Energy3[[#This Row],[Electricity_Usage (kWh)]]+Household_Energy3[[#This Row],[Gas_Usage]]/Household_Energy3[[#This Row],[Family_Size]]</f>
        <v>403</v>
      </c>
      <c r="I222" s="4">
        <f>Household_Energy3[[#This Row],[Electricity_Usage (kWh)]]+Household_Energy3[[#This Row],[Gas_Usage]]/Household_Energy3[[#This Row],[Appliances_Count]]</f>
        <v>251.33333333333334</v>
      </c>
      <c r="J222" s="3">
        <f>Household_Energy3[[#This Row],[Electricity_Usage (kWh)]]+Household_Energy3[[#This Row],[Gas_Usage]]</f>
        <v>403</v>
      </c>
      <c r="K222" s="3" t="str">
        <f>IF(AND(B223&gt;=6, H223&gt;=AVERAGE($H$2:$H$100)), "Large Family - High Usage", "Normal")</f>
        <v>Normal</v>
      </c>
      <c r="L222" s="3" t="str">
        <f>IF(AND(F222&gt;=10, H222&gt;=AVERAGE($H$2:$H$100)), "High Appliance Usage", "Normal")</f>
        <v>Normal</v>
      </c>
      <c r="M222" s="3" t="str">
        <f>IF(AND(C222&gt;=80000, H222&gt;=AVERAGE($H$2:$H$100)), "High Income - High Usage", "Normal")</f>
        <v>High Income - High Usage</v>
      </c>
      <c r="N222" s="3">
        <f>IF(K222="Normal",0,1) + IF(L222="Normal",0,1) + IF(M222="Normal",0,1)</f>
        <v>1</v>
      </c>
    </row>
    <row r="223" spans="1:14" x14ac:dyDescent="0.35">
      <c r="A223" s="3" t="s">
        <v>240</v>
      </c>
      <c r="B223" s="3">
        <v>3</v>
      </c>
      <c r="C223" s="3">
        <v>87215</v>
      </c>
      <c r="D223" s="3">
        <v>447</v>
      </c>
      <c r="E223" s="3">
        <v>119</v>
      </c>
      <c r="F223" s="3">
        <v>2</v>
      </c>
      <c r="G223" s="3" t="s">
        <v>17</v>
      </c>
      <c r="H223" s="4">
        <f>Household_Energy3[[#This Row],[Electricity_Usage (kWh)]]+Household_Energy3[[#This Row],[Gas_Usage]]/Household_Energy3[[#This Row],[Family_Size]]</f>
        <v>486.66666666666669</v>
      </c>
      <c r="I223" s="4">
        <f>Household_Energy3[[#This Row],[Electricity_Usage (kWh)]]+Household_Energy3[[#This Row],[Gas_Usage]]/Household_Energy3[[#This Row],[Appliances_Count]]</f>
        <v>506.5</v>
      </c>
      <c r="J223" s="3">
        <f>Household_Energy3[[#This Row],[Electricity_Usage (kWh)]]+Household_Energy3[[#This Row],[Gas_Usage]]</f>
        <v>566</v>
      </c>
      <c r="K223" s="3" t="str">
        <f>IF(AND(B224&gt;=6, H224&gt;=AVERAGE($H$2:$H$100)), "Large Family - High Usage", "Normal")</f>
        <v>Normal</v>
      </c>
      <c r="L223" s="3" t="str">
        <f>IF(AND(F223&gt;=10, H223&gt;=AVERAGE($H$2:$H$100)), "High Appliance Usage", "Normal")</f>
        <v>Normal</v>
      </c>
      <c r="M223" s="3" t="str">
        <f>IF(AND(C223&gt;=80000, H223&gt;=AVERAGE($H$2:$H$100)), "High Income - High Usage", "Normal")</f>
        <v>High Income - High Usage</v>
      </c>
      <c r="N223" s="3">
        <f>IF(K223="Normal",0,1) + IF(L223="Normal",0,1) + IF(M223="Normal",0,1)</f>
        <v>1</v>
      </c>
    </row>
    <row r="224" spans="1:14" x14ac:dyDescent="0.35">
      <c r="A224" s="3" t="s">
        <v>241</v>
      </c>
      <c r="B224" s="3">
        <v>6</v>
      </c>
      <c r="C224" s="3">
        <v>89042</v>
      </c>
      <c r="D224" s="3">
        <v>263</v>
      </c>
      <c r="E224" s="3">
        <v>167</v>
      </c>
      <c r="F224" s="3">
        <v>8</v>
      </c>
      <c r="G224" s="3" t="s">
        <v>17</v>
      </c>
      <c r="H224" s="4">
        <f>Household_Energy3[[#This Row],[Electricity_Usage (kWh)]]+Household_Energy3[[#This Row],[Gas_Usage]]/Household_Energy3[[#This Row],[Family_Size]]</f>
        <v>290.83333333333331</v>
      </c>
      <c r="I224" s="4">
        <f>Household_Energy3[[#This Row],[Electricity_Usage (kWh)]]+Household_Energy3[[#This Row],[Gas_Usage]]/Household_Energy3[[#This Row],[Appliances_Count]]</f>
        <v>283.875</v>
      </c>
      <c r="J224" s="3">
        <f>Household_Energy3[[#This Row],[Electricity_Usage (kWh)]]+Household_Energy3[[#This Row],[Gas_Usage]]</f>
        <v>430</v>
      </c>
      <c r="K224" s="3" t="str">
        <f>IF(AND(B225&gt;=6, H225&gt;=AVERAGE($H$2:$H$100)), "Large Family - High Usage", "Normal")</f>
        <v>Normal</v>
      </c>
      <c r="L224" s="3" t="str">
        <f>IF(AND(F224&gt;=10, H224&gt;=AVERAGE($H$2:$H$100)), "High Appliance Usage", "Normal")</f>
        <v>Normal</v>
      </c>
      <c r="M224" s="3" t="str">
        <f>IF(AND(C224&gt;=80000, H224&gt;=AVERAGE($H$2:$H$100)), "High Income - High Usage", "Normal")</f>
        <v>Normal</v>
      </c>
      <c r="N224" s="3">
        <f>IF(K224="Normal",0,1) + IF(L224="Normal",0,1) + IF(M224="Normal",0,1)</f>
        <v>0</v>
      </c>
    </row>
    <row r="225" spans="1:14" x14ac:dyDescent="0.35">
      <c r="A225" s="3" t="s">
        <v>242</v>
      </c>
      <c r="B225" s="3">
        <v>1</v>
      </c>
      <c r="C225" s="3">
        <v>33284</v>
      </c>
      <c r="D225" s="3">
        <v>189</v>
      </c>
      <c r="E225" s="3">
        <v>117</v>
      </c>
      <c r="F225" s="3">
        <v>2</v>
      </c>
      <c r="G225" s="3" t="s">
        <v>31</v>
      </c>
      <c r="H225" s="4">
        <f>Household_Energy3[[#This Row],[Electricity_Usage (kWh)]]+Household_Energy3[[#This Row],[Gas_Usage]]/Household_Energy3[[#This Row],[Family_Size]]</f>
        <v>306</v>
      </c>
      <c r="I225" s="4">
        <f>Household_Energy3[[#This Row],[Electricity_Usage (kWh)]]+Household_Energy3[[#This Row],[Gas_Usage]]/Household_Energy3[[#This Row],[Appliances_Count]]</f>
        <v>247.5</v>
      </c>
      <c r="J225" s="3">
        <f>Household_Energy3[[#This Row],[Electricity_Usage (kWh)]]+Household_Energy3[[#This Row],[Gas_Usage]]</f>
        <v>306</v>
      </c>
      <c r="K225" s="3" t="str">
        <f>IF(AND(B226&gt;=6, H226&gt;=AVERAGE($H$2:$H$100)), "Large Family - High Usage", "Normal")</f>
        <v>Normal</v>
      </c>
      <c r="L225" s="3" t="str">
        <f>IF(AND(F225&gt;=10, H225&gt;=AVERAGE($H$2:$H$100)), "High Appliance Usage", "Normal")</f>
        <v>Normal</v>
      </c>
      <c r="M225" s="3" t="str">
        <f>IF(AND(C225&gt;=80000, H225&gt;=AVERAGE($H$2:$H$100)), "High Income - High Usage", "Normal")</f>
        <v>Normal</v>
      </c>
      <c r="N225" s="3">
        <f>IF(K225="Normal",0,1) + IF(L225="Normal",0,1) + IF(M225="Normal",0,1)</f>
        <v>0</v>
      </c>
    </row>
    <row r="226" spans="1:14" x14ac:dyDescent="0.35">
      <c r="A226" s="3" t="s">
        <v>243</v>
      </c>
      <c r="B226" s="3">
        <v>4</v>
      </c>
      <c r="C226" s="3">
        <v>92789</v>
      </c>
      <c r="D226" s="3">
        <v>235</v>
      </c>
      <c r="E226" s="3">
        <v>68</v>
      </c>
      <c r="F226" s="3">
        <v>5</v>
      </c>
      <c r="G226" s="3" t="s">
        <v>45</v>
      </c>
      <c r="H226" s="4">
        <f>Household_Energy3[[#This Row],[Electricity_Usage (kWh)]]+Household_Energy3[[#This Row],[Gas_Usage]]/Household_Energy3[[#This Row],[Family_Size]]</f>
        <v>252</v>
      </c>
      <c r="I226" s="4">
        <f>Household_Energy3[[#This Row],[Electricity_Usage (kWh)]]+Household_Energy3[[#This Row],[Gas_Usage]]/Household_Energy3[[#This Row],[Appliances_Count]]</f>
        <v>248.6</v>
      </c>
      <c r="J226" s="3">
        <f>Household_Energy3[[#This Row],[Electricity_Usage (kWh)]]+Household_Energy3[[#This Row],[Gas_Usage]]</f>
        <v>303</v>
      </c>
      <c r="K226" s="3" t="str">
        <f>IF(AND(B227&gt;=6, H227&gt;=AVERAGE($H$2:$H$100)), "Large Family - High Usage", "Normal")</f>
        <v>Normal</v>
      </c>
      <c r="L226" s="3" t="str">
        <f>IF(AND(F226&gt;=10, H226&gt;=AVERAGE($H$2:$H$100)), "High Appliance Usage", "Normal")</f>
        <v>Normal</v>
      </c>
      <c r="M226" s="3" t="str">
        <f>IF(AND(C226&gt;=80000, H226&gt;=AVERAGE($H$2:$H$100)), "High Income - High Usage", "Normal")</f>
        <v>Normal</v>
      </c>
      <c r="N226" s="3">
        <f>IF(K226="Normal",0,1) + IF(L226="Normal",0,1) + IF(M226="Normal",0,1)</f>
        <v>0</v>
      </c>
    </row>
    <row r="227" spans="1:14" x14ac:dyDescent="0.35">
      <c r="A227" s="3" t="s">
        <v>244</v>
      </c>
      <c r="B227" s="3">
        <v>5</v>
      </c>
      <c r="C227" s="3">
        <v>81389</v>
      </c>
      <c r="D227" s="3">
        <v>285</v>
      </c>
      <c r="E227" s="3">
        <v>69</v>
      </c>
      <c r="F227" s="3">
        <v>10</v>
      </c>
      <c r="G227" s="3" t="s">
        <v>27</v>
      </c>
      <c r="H227" s="4">
        <f>Household_Energy3[[#This Row],[Electricity_Usage (kWh)]]+Household_Energy3[[#This Row],[Gas_Usage]]/Household_Energy3[[#This Row],[Family_Size]]</f>
        <v>298.8</v>
      </c>
      <c r="I227" s="4">
        <f>Household_Energy3[[#This Row],[Electricity_Usage (kWh)]]+Household_Energy3[[#This Row],[Gas_Usage]]/Household_Energy3[[#This Row],[Appliances_Count]]</f>
        <v>291.89999999999998</v>
      </c>
      <c r="J227" s="3">
        <f>Household_Energy3[[#This Row],[Electricity_Usage (kWh)]]+Household_Energy3[[#This Row],[Gas_Usage]]</f>
        <v>354</v>
      </c>
      <c r="K227" s="3" t="str">
        <f>IF(AND(B228&gt;=6, H228&gt;=AVERAGE($H$2:$H$100)), "Large Family - High Usage", "Normal")</f>
        <v>Normal</v>
      </c>
      <c r="L227" s="3" t="str">
        <f>IF(AND(F227&gt;=10, H227&gt;=AVERAGE($H$2:$H$100)), "High Appliance Usage", "Normal")</f>
        <v>Normal</v>
      </c>
      <c r="M227" s="3" t="str">
        <f>IF(AND(C227&gt;=80000, H227&gt;=AVERAGE($H$2:$H$100)), "High Income - High Usage", "Normal")</f>
        <v>Normal</v>
      </c>
      <c r="N227" s="3">
        <f>IF(K227="Normal",0,1) + IF(L227="Normal",0,1) + IF(M227="Normal",0,1)</f>
        <v>0</v>
      </c>
    </row>
    <row r="228" spans="1:14" x14ac:dyDescent="0.35">
      <c r="A228" s="3" t="s">
        <v>245</v>
      </c>
      <c r="B228" s="3">
        <v>1</v>
      </c>
      <c r="C228" s="3">
        <v>29435</v>
      </c>
      <c r="D228" s="3">
        <v>415</v>
      </c>
      <c r="E228" s="3">
        <v>162</v>
      </c>
      <c r="F228" s="3">
        <v>2</v>
      </c>
      <c r="G228" s="3" t="s">
        <v>17</v>
      </c>
      <c r="H228" s="4">
        <f>Household_Energy3[[#This Row],[Electricity_Usage (kWh)]]+Household_Energy3[[#This Row],[Gas_Usage]]/Household_Energy3[[#This Row],[Family_Size]]</f>
        <v>577</v>
      </c>
      <c r="I228" s="4">
        <f>Household_Energy3[[#This Row],[Electricity_Usage (kWh)]]+Household_Energy3[[#This Row],[Gas_Usage]]/Household_Energy3[[#This Row],[Appliances_Count]]</f>
        <v>496</v>
      </c>
      <c r="J228" s="3">
        <f>Household_Energy3[[#This Row],[Electricity_Usage (kWh)]]+Household_Energy3[[#This Row],[Gas_Usage]]</f>
        <v>577</v>
      </c>
      <c r="K228" s="3" t="str">
        <f>IF(AND(B229&gt;=6, H229&gt;=AVERAGE($H$2:$H$100)), "Large Family - High Usage", "Normal")</f>
        <v>Normal</v>
      </c>
      <c r="L228" s="3" t="str">
        <f>IF(AND(F228&gt;=10, H228&gt;=AVERAGE($H$2:$H$100)), "High Appliance Usage", "Normal")</f>
        <v>Normal</v>
      </c>
      <c r="M228" s="3" t="str">
        <f>IF(AND(C228&gt;=80000, H228&gt;=AVERAGE($H$2:$H$100)), "High Income - High Usage", "Normal")</f>
        <v>Normal</v>
      </c>
      <c r="N228" s="3">
        <f>IF(K228="Normal",0,1) + IF(L228="Normal",0,1) + IF(M228="Normal",0,1)</f>
        <v>0</v>
      </c>
    </row>
    <row r="229" spans="1:14" x14ac:dyDescent="0.35">
      <c r="A229" s="3" t="s">
        <v>246</v>
      </c>
      <c r="B229" s="3">
        <v>3</v>
      </c>
      <c r="C229" s="3">
        <v>74340</v>
      </c>
      <c r="D229" s="3">
        <v>277</v>
      </c>
      <c r="E229" s="3">
        <v>189</v>
      </c>
      <c r="F229" s="3">
        <v>5</v>
      </c>
      <c r="G229" s="3" t="s">
        <v>15</v>
      </c>
      <c r="H229" s="4">
        <f>Household_Energy3[[#This Row],[Electricity_Usage (kWh)]]+Household_Energy3[[#This Row],[Gas_Usage]]/Household_Energy3[[#This Row],[Family_Size]]</f>
        <v>340</v>
      </c>
      <c r="I229" s="4">
        <f>Household_Energy3[[#This Row],[Electricity_Usage (kWh)]]+Household_Energy3[[#This Row],[Gas_Usage]]/Household_Energy3[[#This Row],[Appliances_Count]]</f>
        <v>314.8</v>
      </c>
      <c r="J229" s="3">
        <f>Household_Energy3[[#This Row],[Electricity_Usage (kWh)]]+Household_Energy3[[#This Row],[Gas_Usage]]</f>
        <v>466</v>
      </c>
      <c r="K229" s="3" t="str">
        <f>IF(AND(B230&gt;=6, H230&gt;=AVERAGE($H$2:$H$100)), "Large Family - High Usage", "Normal")</f>
        <v>Normal</v>
      </c>
      <c r="L229" s="3" t="str">
        <f>IF(AND(F229&gt;=10, H229&gt;=AVERAGE($H$2:$H$100)), "High Appliance Usage", "Normal")</f>
        <v>Normal</v>
      </c>
      <c r="M229" s="3" t="str">
        <f>IF(AND(C229&gt;=80000, H229&gt;=AVERAGE($H$2:$H$100)), "High Income - High Usage", "Normal")</f>
        <v>Normal</v>
      </c>
      <c r="N229" s="3">
        <f>IF(K229="Normal",0,1) + IF(L229="Normal",0,1) + IF(M229="Normal",0,1)</f>
        <v>0</v>
      </c>
    </row>
    <row r="230" spans="1:14" x14ac:dyDescent="0.35">
      <c r="A230" s="3" t="s">
        <v>247</v>
      </c>
      <c r="B230" s="3">
        <v>7</v>
      </c>
      <c r="C230" s="3">
        <v>64078</v>
      </c>
      <c r="D230" s="3">
        <v>127</v>
      </c>
      <c r="E230" s="3">
        <v>96</v>
      </c>
      <c r="F230" s="3">
        <v>7</v>
      </c>
      <c r="G230" s="3" t="s">
        <v>25</v>
      </c>
      <c r="H230" s="4">
        <f>Household_Energy3[[#This Row],[Electricity_Usage (kWh)]]+Household_Energy3[[#This Row],[Gas_Usage]]/Household_Energy3[[#This Row],[Family_Size]]</f>
        <v>140.71428571428572</v>
      </c>
      <c r="I230" s="4">
        <f>Household_Energy3[[#This Row],[Electricity_Usage (kWh)]]+Household_Energy3[[#This Row],[Gas_Usage]]/Household_Energy3[[#This Row],[Appliances_Count]]</f>
        <v>140.71428571428572</v>
      </c>
      <c r="J230" s="3">
        <f>Household_Energy3[[#This Row],[Electricity_Usage (kWh)]]+Household_Energy3[[#This Row],[Gas_Usage]]</f>
        <v>223</v>
      </c>
      <c r="K230" s="3" t="str">
        <f>IF(AND(B231&gt;=6, H231&gt;=AVERAGE($H$2:$H$100)), "Large Family - High Usage", "Normal")</f>
        <v>Normal</v>
      </c>
      <c r="L230" s="3" t="str">
        <f>IF(AND(F230&gt;=10, H230&gt;=AVERAGE($H$2:$H$100)), "High Appliance Usage", "Normal")</f>
        <v>Normal</v>
      </c>
      <c r="M230" s="3" t="str">
        <f>IF(AND(C230&gt;=80000, H230&gt;=AVERAGE($H$2:$H$100)), "High Income - High Usage", "Normal")</f>
        <v>Normal</v>
      </c>
      <c r="N230" s="3">
        <f>IF(K230="Normal",0,1) + IF(L230="Normal",0,1) + IF(M230="Normal",0,1)</f>
        <v>0</v>
      </c>
    </row>
    <row r="231" spans="1:14" x14ac:dyDescent="0.35">
      <c r="A231" s="3" t="s">
        <v>248</v>
      </c>
      <c r="B231" s="3">
        <v>6</v>
      </c>
      <c r="C231" s="3">
        <v>98832</v>
      </c>
      <c r="D231" s="3">
        <v>319</v>
      </c>
      <c r="E231" s="3">
        <v>50</v>
      </c>
      <c r="F231" s="3">
        <v>7</v>
      </c>
      <c r="G231" s="3" t="s">
        <v>8</v>
      </c>
      <c r="H231" s="4">
        <f>Household_Energy3[[#This Row],[Electricity_Usage (kWh)]]+Household_Energy3[[#This Row],[Gas_Usage]]/Household_Energy3[[#This Row],[Family_Size]]</f>
        <v>327.33333333333331</v>
      </c>
      <c r="I231" s="4">
        <f>Household_Energy3[[#This Row],[Electricity_Usage (kWh)]]+Household_Energy3[[#This Row],[Gas_Usage]]/Household_Energy3[[#This Row],[Appliances_Count]]</f>
        <v>326.14285714285717</v>
      </c>
      <c r="J231" s="3">
        <f>Household_Energy3[[#This Row],[Electricity_Usage (kWh)]]+Household_Energy3[[#This Row],[Gas_Usage]]</f>
        <v>369</v>
      </c>
      <c r="K231" s="3" t="str">
        <f>IF(AND(B232&gt;=6, H232&gt;=AVERAGE($H$2:$H$100)), "Large Family - High Usage", "Normal")</f>
        <v>Normal</v>
      </c>
      <c r="L231" s="3" t="str">
        <f>IF(AND(F231&gt;=10, H231&gt;=AVERAGE($H$2:$H$100)), "High Appliance Usage", "Normal")</f>
        <v>Normal</v>
      </c>
      <c r="M231" s="3" t="str">
        <f>IF(AND(C231&gt;=80000, H231&gt;=AVERAGE($H$2:$H$100)), "High Income - High Usage", "Normal")</f>
        <v>Normal</v>
      </c>
      <c r="N231" s="3">
        <f>IF(K231="Normal",0,1) + IF(L231="Normal",0,1) + IF(M231="Normal",0,1)</f>
        <v>0</v>
      </c>
    </row>
    <row r="232" spans="1:14" x14ac:dyDescent="0.35">
      <c r="A232" s="3" t="s">
        <v>249</v>
      </c>
      <c r="B232" s="3">
        <v>3</v>
      </c>
      <c r="C232" s="3">
        <v>71293</v>
      </c>
      <c r="D232" s="3">
        <v>456</v>
      </c>
      <c r="E232" s="3">
        <v>139</v>
      </c>
      <c r="F232" s="3">
        <v>13</v>
      </c>
      <c r="G232" s="3" t="s">
        <v>25</v>
      </c>
      <c r="H232" s="4">
        <f>Household_Energy3[[#This Row],[Electricity_Usage (kWh)]]+Household_Energy3[[#This Row],[Gas_Usage]]/Household_Energy3[[#This Row],[Family_Size]]</f>
        <v>502.33333333333331</v>
      </c>
      <c r="I232" s="4">
        <f>Household_Energy3[[#This Row],[Electricity_Usage (kWh)]]+Household_Energy3[[#This Row],[Gas_Usage]]/Household_Energy3[[#This Row],[Appliances_Count]]</f>
        <v>466.69230769230768</v>
      </c>
      <c r="J232" s="3">
        <f>Household_Energy3[[#This Row],[Electricity_Usage (kWh)]]+Household_Energy3[[#This Row],[Gas_Usage]]</f>
        <v>595</v>
      </c>
      <c r="K232" s="3" t="str">
        <f>IF(AND(B233&gt;=6, H233&gt;=AVERAGE($H$2:$H$100)), "Large Family - High Usage", "Normal")</f>
        <v>Normal</v>
      </c>
      <c r="L232" s="3" t="str">
        <f>IF(AND(F232&gt;=10, H232&gt;=AVERAGE($H$2:$H$100)), "High Appliance Usage", "Normal")</f>
        <v>High Appliance Usage</v>
      </c>
      <c r="M232" s="3" t="str">
        <f>IF(AND(C232&gt;=80000, H232&gt;=AVERAGE($H$2:$H$100)), "High Income - High Usage", "Normal")</f>
        <v>Normal</v>
      </c>
      <c r="N232" s="3">
        <f>IF(K232="Normal",0,1) + IF(L232="Normal",0,1) + IF(M232="Normal",0,1)</f>
        <v>1</v>
      </c>
    </row>
    <row r="233" spans="1:14" x14ac:dyDescent="0.35">
      <c r="A233" s="3" t="s">
        <v>250</v>
      </c>
      <c r="B233" s="3">
        <v>1</v>
      </c>
      <c r="C233" s="3">
        <v>98781</v>
      </c>
      <c r="D233" s="3">
        <v>140</v>
      </c>
      <c r="E233" s="3">
        <v>191</v>
      </c>
      <c r="F233" s="3">
        <v>14</v>
      </c>
      <c r="G233" s="3" t="s">
        <v>56</v>
      </c>
      <c r="H233" s="4">
        <f>Household_Energy3[[#This Row],[Electricity_Usage (kWh)]]+Household_Energy3[[#This Row],[Gas_Usage]]/Household_Energy3[[#This Row],[Family_Size]]</f>
        <v>331</v>
      </c>
      <c r="I233" s="4">
        <f>Household_Energy3[[#This Row],[Electricity_Usage (kWh)]]+Household_Energy3[[#This Row],[Gas_Usage]]/Household_Energy3[[#This Row],[Appliances_Count]]</f>
        <v>153.64285714285714</v>
      </c>
      <c r="J233" s="3">
        <f>Household_Energy3[[#This Row],[Electricity_Usage (kWh)]]+Household_Energy3[[#This Row],[Gas_Usage]]</f>
        <v>331</v>
      </c>
      <c r="K233" s="3" t="str">
        <f>IF(AND(B234&gt;=6, H234&gt;=AVERAGE($H$2:$H$100)), "Large Family - High Usage", "Normal")</f>
        <v>Normal</v>
      </c>
      <c r="L233" s="3" t="str">
        <f>IF(AND(F233&gt;=10, H233&gt;=AVERAGE($H$2:$H$100)), "High Appliance Usage", "Normal")</f>
        <v>Normal</v>
      </c>
      <c r="M233" s="3" t="str">
        <f>IF(AND(C233&gt;=80000, H233&gt;=AVERAGE($H$2:$H$100)), "High Income - High Usage", "Normal")</f>
        <v>Normal</v>
      </c>
      <c r="N233" s="3">
        <f>IF(K233="Normal",0,1) + IF(L233="Normal",0,1) + IF(M233="Normal",0,1)</f>
        <v>0</v>
      </c>
    </row>
    <row r="234" spans="1:14" x14ac:dyDescent="0.35">
      <c r="A234" s="3" t="s">
        <v>251</v>
      </c>
      <c r="B234" s="3">
        <v>6</v>
      </c>
      <c r="C234" s="3">
        <v>80403</v>
      </c>
      <c r="D234" s="3">
        <v>327</v>
      </c>
      <c r="E234" s="3">
        <v>113</v>
      </c>
      <c r="F234" s="3">
        <v>9</v>
      </c>
      <c r="G234" s="3" t="s">
        <v>17</v>
      </c>
      <c r="H234" s="4">
        <f>Household_Energy3[[#This Row],[Electricity_Usage (kWh)]]+Household_Energy3[[#This Row],[Gas_Usage]]/Household_Energy3[[#This Row],[Family_Size]]</f>
        <v>345.83333333333331</v>
      </c>
      <c r="I234" s="4">
        <f>Household_Energy3[[#This Row],[Electricity_Usage (kWh)]]+Household_Energy3[[#This Row],[Gas_Usage]]/Household_Energy3[[#This Row],[Appliances_Count]]</f>
        <v>339.55555555555554</v>
      </c>
      <c r="J234" s="3">
        <f>Household_Energy3[[#This Row],[Electricity_Usage (kWh)]]+Household_Energy3[[#This Row],[Gas_Usage]]</f>
        <v>440</v>
      </c>
      <c r="K234" s="3" t="str">
        <f>IF(AND(B235&gt;=6, H235&gt;=AVERAGE($H$2:$H$100)), "Large Family - High Usage", "Normal")</f>
        <v>Normal</v>
      </c>
      <c r="L234" s="3" t="str">
        <f>IF(AND(F234&gt;=10, H234&gt;=AVERAGE($H$2:$H$100)), "High Appliance Usage", "Normal")</f>
        <v>Normal</v>
      </c>
      <c r="M234" s="3" t="str">
        <f>IF(AND(C234&gt;=80000, H234&gt;=AVERAGE($H$2:$H$100)), "High Income - High Usage", "Normal")</f>
        <v>Normal</v>
      </c>
      <c r="N234" s="3">
        <f>IF(K234="Normal",0,1) + IF(L234="Normal",0,1) + IF(M234="Normal",0,1)</f>
        <v>0</v>
      </c>
    </row>
    <row r="235" spans="1:14" x14ac:dyDescent="0.35">
      <c r="A235" s="3" t="s">
        <v>252</v>
      </c>
      <c r="B235" s="3">
        <v>5</v>
      </c>
      <c r="C235" s="3">
        <v>49124</v>
      </c>
      <c r="D235" s="3">
        <v>291</v>
      </c>
      <c r="E235" s="3">
        <v>87</v>
      </c>
      <c r="F235" s="3">
        <v>2</v>
      </c>
      <c r="G235" s="3" t="s">
        <v>27</v>
      </c>
      <c r="H235" s="4">
        <f>Household_Energy3[[#This Row],[Electricity_Usage (kWh)]]+Household_Energy3[[#This Row],[Gas_Usage]]/Household_Energy3[[#This Row],[Family_Size]]</f>
        <v>308.39999999999998</v>
      </c>
      <c r="I235" s="4">
        <f>Household_Energy3[[#This Row],[Electricity_Usage (kWh)]]+Household_Energy3[[#This Row],[Gas_Usage]]/Household_Energy3[[#This Row],[Appliances_Count]]</f>
        <v>334.5</v>
      </c>
      <c r="J235" s="3">
        <f>Household_Energy3[[#This Row],[Electricity_Usage (kWh)]]+Household_Energy3[[#This Row],[Gas_Usage]]</f>
        <v>378</v>
      </c>
      <c r="K235" s="3" t="str">
        <f>IF(AND(B236&gt;=6, H236&gt;=AVERAGE($H$2:$H$100)), "Large Family - High Usage", "Normal")</f>
        <v>Normal</v>
      </c>
      <c r="L235" s="3" t="str">
        <f>IF(AND(F235&gt;=10, H235&gt;=AVERAGE($H$2:$H$100)), "High Appliance Usage", "Normal")</f>
        <v>Normal</v>
      </c>
      <c r="M235" s="3" t="str">
        <f>IF(AND(C235&gt;=80000, H235&gt;=AVERAGE($H$2:$H$100)), "High Income - High Usage", "Normal")</f>
        <v>Normal</v>
      </c>
      <c r="N235" s="3">
        <f>IF(K235="Normal",0,1) + IF(L235="Normal",0,1) + IF(M235="Normal",0,1)</f>
        <v>0</v>
      </c>
    </row>
    <row r="236" spans="1:14" x14ac:dyDescent="0.35">
      <c r="A236" s="3" t="s">
        <v>253</v>
      </c>
      <c r="B236" s="3">
        <v>1</v>
      </c>
      <c r="C236" s="3">
        <v>63919</v>
      </c>
      <c r="D236" s="3">
        <v>244</v>
      </c>
      <c r="E236" s="3">
        <v>86</v>
      </c>
      <c r="F236" s="3">
        <v>8</v>
      </c>
      <c r="G236" s="3" t="s">
        <v>56</v>
      </c>
      <c r="H236" s="4">
        <f>Household_Energy3[[#This Row],[Electricity_Usage (kWh)]]+Household_Energy3[[#This Row],[Gas_Usage]]/Household_Energy3[[#This Row],[Family_Size]]</f>
        <v>330</v>
      </c>
      <c r="I236" s="4">
        <f>Household_Energy3[[#This Row],[Electricity_Usage (kWh)]]+Household_Energy3[[#This Row],[Gas_Usage]]/Household_Energy3[[#This Row],[Appliances_Count]]</f>
        <v>254.75</v>
      </c>
      <c r="J236" s="3">
        <f>Household_Energy3[[#This Row],[Electricity_Usage (kWh)]]+Household_Energy3[[#This Row],[Gas_Usage]]</f>
        <v>330</v>
      </c>
      <c r="K236" s="3" t="str">
        <f>IF(AND(B237&gt;=6, H237&gt;=AVERAGE($H$2:$H$100)), "Large Family - High Usage", "Normal")</f>
        <v>Normal</v>
      </c>
      <c r="L236" s="3" t="str">
        <f>IF(AND(F236&gt;=10, H236&gt;=AVERAGE($H$2:$H$100)), "High Appliance Usage", "Normal")</f>
        <v>Normal</v>
      </c>
      <c r="M236" s="3" t="str">
        <f>IF(AND(C236&gt;=80000, H236&gt;=AVERAGE($H$2:$H$100)), "High Income - High Usage", "Normal")</f>
        <v>Normal</v>
      </c>
      <c r="N236" s="3">
        <f>IF(K236="Normal",0,1) + IF(L236="Normal",0,1) + IF(M236="Normal",0,1)</f>
        <v>0</v>
      </c>
    </row>
    <row r="237" spans="1:14" x14ac:dyDescent="0.35">
      <c r="A237" s="3" t="s">
        <v>254</v>
      </c>
      <c r="B237" s="3">
        <v>3</v>
      </c>
      <c r="C237" s="3">
        <v>55247</v>
      </c>
      <c r="D237" s="3">
        <v>300</v>
      </c>
      <c r="E237" s="3">
        <v>175</v>
      </c>
      <c r="F237" s="3">
        <v>2</v>
      </c>
      <c r="G237" s="3" t="s">
        <v>13</v>
      </c>
      <c r="H237" s="4">
        <f>Household_Energy3[[#This Row],[Electricity_Usage (kWh)]]+Household_Energy3[[#This Row],[Gas_Usage]]/Household_Energy3[[#This Row],[Family_Size]]</f>
        <v>358.33333333333331</v>
      </c>
      <c r="I237" s="4">
        <f>Household_Energy3[[#This Row],[Electricity_Usage (kWh)]]+Household_Energy3[[#This Row],[Gas_Usage]]/Household_Energy3[[#This Row],[Appliances_Count]]</f>
        <v>387.5</v>
      </c>
      <c r="J237" s="3">
        <f>Household_Energy3[[#This Row],[Electricity_Usage (kWh)]]+Household_Energy3[[#This Row],[Gas_Usage]]</f>
        <v>475</v>
      </c>
      <c r="K237" s="3" t="str">
        <f>IF(AND(B238&gt;=6, H238&gt;=AVERAGE($H$2:$H$100)), "Large Family - High Usage", "Normal")</f>
        <v>Normal</v>
      </c>
      <c r="L237" s="3" t="str">
        <f>IF(AND(F237&gt;=10, H237&gt;=AVERAGE($H$2:$H$100)), "High Appliance Usage", "Normal")</f>
        <v>Normal</v>
      </c>
      <c r="M237" s="3" t="str">
        <f>IF(AND(C237&gt;=80000, H237&gt;=AVERAGE($H$2:$H$100)), "High Income - High Usage", "Normal")</f>
        <v>Normal</v>
      </c>
      <c r="N237" s="3">
        <f>IF(K237="Normal",0,1) + IF(L237="Normal",0,1) + IF(M237="Normal",0,1)</f>
        <v>0</v>
      </c>
    </row>
    <row r="238" spans="1:14" x14ac:dyDescent="0.35">
      <c r="A238" s="3" t="s">
        <v>255</v>
      </c>
      <c r="B238" s="3">
        <v>2</v>
      </c>
      <c r="C238" s="3">
        <v>82752</v>
      </c>
      <c r="D238" s="3">
        <v>311</v>
      </c>
      <c r="E238" s="3">
        <v>188</v>
      </c>
      <c r="F238" s="3">
        <v>14</v>
      </c>
      <c r="G238" s="3" t="s">
        <v>13</v>
      </c>
      <c r="H238" s="4">
        <f>Household_Energy3[[#This Row],[Electricity_Usage (kWh)]]+Household_Energy3[[#This Row],[Gas_Usage]]/Household_Energy3[[#This Row],[Family_Size]]</f>
        <v>405</v>
      </c>
      <c r="I238" s="4">
        <f>Household_Energy3[[#This Row],[Electricity_Usage (kWh)]]+Household_Energy3[[#This Row],[Gas_Usage]]/Household_Energy3[[#This Row],[Appliances_Count]]</f>
        <v>324.42857142857144</v>
      </c>
      <c r="J238" s="3">
        <f>Household_Energy3[[#This Row],[Electricity_Usage (kWh)]]+Household_Energy3[[#This Row],[Gas_Usage]]</f>
        <v>499</v>
      </c>
      <c r="K238" s="3" t="str">
        <f>IF(AND(B239&gt;=6, H239&gt;=AVERAGE($H$2:$H$100)), "Large Family - High Usage", "Normal")</f>
        <v>Normal</v>
      </c>
      <c r="L238" s="3" t="str">
        <f>IF(AND(F238&gt;=10, H238&gt;=AVERAGE($H$2:$H$100)), "High Appliance Usage", "Normal")</f>
        <v>High Appliance Usage</v>
      </c>
      <c r="M238" s="3" t="str">
        <f>IF(AND(C238&gt;=80000, H238&gt;=AVERAGE($H$2:$H$100)), "High Income - High Usage", "Normal")</f>
        <v>High Income - High Usage</v>
      </c>
      <c r="N238" s="3">
        <f>IF(K238="Normal",0,1) + IF(L238="Normal",0,1) + IF(M238="Normal",0,1)</f>
        <v>2</v>
      </c>
    </row>
    <row r="239" spans="1:14" x14ac:dyDescent="0.35">
      <c r="A239" s="3" t="s">
        <v>256</v>
      </c>
      <c r="B239" s="3">
        <v>4</v>
      </c>
      <c r="C239" s="3">
        <v>76573</v>
      </c>
      <c r="D239" s="3">
        <v>319</v>
      </c>
      <c r="E239" s="3">
        <v>149</v>
      </c>
      <c r="F239" s="3">
        <v>8</v>
      </c>
      <c r="G239" s="3" t="s">
        <v>25</v>
      </c>
      <c r="H239" s="4">
        <f>Household_Energy3[[#This Row],[Electricity_Usage (kWh)]]+Household_Energy3[[#This Row],[Gas_Usage]]/Household_Energy3[[#This Row],[Family_Size]]</f>
        <v>356.25</v>
      </c>
      <c r="I239" s="4">
        <f>Household_Energy3[[#This Row],[Electricity_Usage (kWh)]]+Household_Energy3[[#This Row],[Gas_Usage]]/Household_Energy3[[#This Row],[Appliances_Count]]</f>
        <v>337.625</v>
      </c>
      <c r="J239" s="3">
        <f>Household_Energy3[[#This Row],[Electricity_Usage (kWh)]]+Household_Energy3[[#This Row],[Gas_Usage]]</f>
        <v>468</v>
      </c>
      <c r="K239" s="3" t="str">
        <f>IF(AND(B240&gt;=6, H240&gt;=AVERAGE($H$2:$H$100)), "Large Family - High Usage", "Normal")</f>
        <v>Large Family - High Usage</v>
      </c>
      <c r="L239" s="3" t="str">
        <f>IF(AND(F239&gt;=10, H239&gt;=AVERAGE($H$2:$H$100)), "High Appliance Usage", "Normal")</f>
        <v>Normal</v>
      </c>
      <c r="M239" s="3" t="str">
        <f>IF(AND(C239&gt;=80000, H239&gt;=AVERAGE($H$2:$H$100)), "High Income - High Usage", "Normal")</f>
        <v>Normal</v>
      </c>
      <c r="N239" s="3">
        <f>IF(K239="Normal",0,1) + IF(L239="Normal",0,1) + IF(M239="Normal",0,1)</f>
        <v>1</v>
      </c>
    </row>
    <row r="240" spans="1:14" x14ac:dyDescent="0.35">
      <c r="A240" s="3" t="s">
        <v>257</v>
      </c>
      <c r="B240" s="3">
        <v>7</v>
      </c>
      <c r="C240" s="3">
        <v>79101</v>
      </c>
      <c r="D240" s="3">
        <v>339</v>
      </c>
      <c r="E240" s="3">
        <v>126</v>
      </c>
      <c r="F240" s="3">
        <v>4</v>
      </c>
      <c r="G240" s="3" t="s">
        <v>45</v>
      </c>
      <c r="H240" s="4">
        <f>Household_Energy3[[#This Row],[Electricity_Usage (kWh)]]+Household_Energy3[[#This Row],[Gas_Usage]]/Household_Energy3[[#This Row],[Family_Size]]</f>
        <v>357</v>
      </c>
      <c r="I240" s="4">
        <f>Household_Energy3[[#This Row],[Electricity_Usage (kWh)]]+Household_Energy3[[#This Row],[Gas_Usage]]/Household_Energy3[[#This Row],[Appliances_Count]]</f>
        <v>370.5</v>
      </c>
      <c r="J240" s="3">
        <f>Household_Energy3[[#This Row],[Electricity_Usage (kWh)]]+Household_Energy3[[#This Row],[Gas_Usage]]</f>
        <v>465</v>
      </c>
      <c r="K240" s="3" t="str">
        <f>IF(AND(B241&gt;=6, H241&gt;=AVERAGE($H$2:$H$100)), "Large Family - High Usage", "Normal")</f>
        <v>Normal</v>
      </c>
      <c r="L240" s="3" t="str">
        <f>IF(AND(F240&gt;=10, H240&gt;=AVERAGE($H$2:$H$100)), "High Appliance Usage", "Normal")</f>
        <v>Normal</v>
      </c>
      <c r="M240" s="3" t="str">
        <f>IF(AND(C240&gt;=80000, H240&gt;=AVERAGE($H$2:$H$100)), "High Income - High Usage", "Normal")</f>
        <v>Normal</v>
      </c>
      <c r="N240" s="3">
        <f>IF(K240="Normal",0,1) + IF(L240="Normal",0,1) + IF(M240="Normal",0,1)</f>
        <v>0</v>
      </c>
    </row>
    <row r="241" spans="1:14" x14ac:dyDescent="0.35">
      <c r="A241" s="3" t="s">
        <v>258</v>
      </c>
      <c r="B241" s="3">
        <v>3</v>
      </c>
      <c r="C241" s="3">
        <v>46646</v>
      </c>
      <c r="D241" s="3">
        <v>496</v>
      </c>
      <c r="E241" s="3">
        <v>52</v>
      </c>
      <c r="F241" s="3">
        <v>12</v>
      </c>
      <c r="G241" s="3" t="s">
        <v>10</v>
      </c>
      <c r="H241" s="4">
        <f>Household_Energy3[[#This Row],[Electricity_Usage (kWh)]]+Household_Energy3[[#This Row],[Gas_Usage]]/Household_Energy3[[#This Row],[Family_Size]]</f>
        <v>513.33333333333337</v>
      </c>
      <c r="I241" s="4">
        <f>Household_Energy3[[#This Row],[Electricity_Usage (kWh)]]+Household_Energy3[[#This Row],[Gas_Usage]]/Household_Energy3[[#This Row],[Appliances_Count]]</f>
        <v>500.33333333333331</v>
      </c>
      <c r="J241" s="3">
        <f>Household_Energy3[[#This Row],[Electricity_Usage (kWh)]]+Household_Energy3[[#This Row],[Gas_Usage]]</f>
        <v>548</v>
      </c>
      <c r="K241" s="3" t="str">
        <f>IF(AND(B242&gt;=6, H242&gt;=AVERAGE($H$2:$H$100)), "Large Family - High Usage", "Normal")</f>
        <v>Normal</v>
      </c>
      <c r="L241" s="3" t="str">
        <f>IF(AND(F241&gt;=10, H241&gt;=AVERAGE($H$2:$H$100)), "High Appliance Usage", "Normal")</f>
        <v>High Appliance Usage</v>
      </c>
      <c r="M241" s="3" t="str">
        <f>IF(AND(C241&gt;=80000, H241&gt;=AVERAGE($H$2:$H$100)), "High Income - High Usage", "Normal")</f>
        <v>Normal</v>
      </c>
      <c r="N241" s="3">
        <f>IF(K241="Normal",0,1) + IF(L241="Normal",0,1) + IF(M241="Normal",0,1)</f>
        <v>1</v>
      </c>
    </row>
    <row r="242" spans="1:14" x14ac:dyDescent="0.35">
      <c r="A242" s="3" t="s">
        <v>259</v>
      </c>
      <c r="B242" s="3">
        <v>6</v>
      </c>
      <c r="C242" s="3">
        <v>43049</v>
      </c>
      <c r="D242" s="3">
        <v>145</v>
      </c>
      <c r="E242" s="3">
        <v>183</v>
      </c>
      <c r="F242" s="3">
        <v>9</v>
      </c>
      <c r="G242" s="3" t="s">
        <v>45</v>
      </c>
      <c r="H242" s="4">
        <f>Household_Energy3[[#This Row],[Electricity_Usage (kWh)]]+Household_Energy3[[#This Row],[Gas_Usage]]/Household_Energy3[[#This Row],[Family_Size]]</f>
        <v>175.5</v>
      </c>
      <c r="I242" s="4">
        <f>Household_Energy3[[#This Row],[Electricity_Usage (kWh)]]+Household_Energy3[[#This Row],[Gas_Usage]]/Household_Energy3[[#This Row],[Appliances_Count]]</f>
        <v>165.33333333333334</v>
      </c>
      <c r="J242" s="3">
        <f>Household_Energy3[[#This Row],[Electricity_Usage (kWh)]]+Household_Energy3[[#This Row],[Gas_Usage]]</f>
        <v>328</v>
      </c>
      <c r="K242" s="3" t="str">
        <f>IF(AND(B243&gt;=6, H243&gt;=AVERAGE($H$2:$H$100)), "Large Family - High Usage", "Normal")</f>
        <v>Normal</v>
      </c>
      <c r="L242" s="3" t="str">
        <f>IF(AND(F242&gt;=10, H242&gt;=AVERAGE($H$2:$H$100)), "High Appliance Usage", "Normal")</f>
        <v>Normal</v>
      </c>
      <c r="M242" s="3" t="str">
        <f>IF(AND(C242&gt;=80000, H242&gt;=AVERAGE($H$2:$H$100)), "High Income - High Usage", "Normal")</f>
        <v>Normal</v>
      </c>
      <c r="N242" s="3">
        <f>IF(K242="Normal",0,1) + IF(L242="Normal",0,1) + IF(M242="Normal",0,1)</f>
        <v>0</v>
      </c>
    </row>
    <row r="243" spans="1:14" x14ac:dyDescent="0.35">
      <c r="A243" s="3" t="s">
        <v>260</v>
      </c>
      <c r="B243" s="3">
        <v>1</v>
      </c>
      <c r="C243" s="3">
        <v>99605</v>
      </c>
      <c r="D243" s="3">
        <v>134</v>
      </c>
      <c r="E243" s="3">
        <v>59</v>
      </c>
      <c r="F243" s="3">
        <v>4</v>
      </c>
      <c r="G243" s="3" t="s">
        <v>15</v>
      </c>
      <c r="H243" s="4">
        <f>Household_Energy3[[#This Row],[Electricity_Usage (kWh)]]+Household_Energy3[[#This Row],[Gas_Usage]]/Household_Energy3[[#This Row],[Family_Size]]</f>
        <v>193</v>
      </c>
      <c r="I243" s="4">
        <f>Household_Energy3[[#This Row],[Electricity_Usage (kWh)]]+Household_Energy3[[#This Row],[Gas_Usage]]/Household_Energy3[[#This Row],[Appliances_Count]]</f>
        <v>148.75</v>
      </c>
      <c r="J243" s="3">
        <f>Household_Energy3[[#This Row],[Electricity_Usage (kWh)]]+Household_Energy3[[#This Row],[Gas_Usage]]</f>
        <v>193</v>
      </c>
      <c r="K243" s="3" t="str">
        <f>IF(AND(B244&gt;=6, H244&gt;=AVERAGE($H$2:$H$100)), "Large Family - High Usage", "Normal")</f>
        <v>Normal</v>
      </c>
      <c r="L243" s="3" t="str">
        <f>IF(AND(F243&gt;=10, H243&gt;=AVERAGE($H$2:$H$100)), "High Appliance Usage", "Normal")</f>
        <v>Normal</v>
      </c>
      <c r="M243" s="3" t="str">
        <f>IF(AND(C243&gt;=80000, H243&gt;=AVERAGE($H$2:$H$100)), "High Income - High Usage", "Normal")</f>
        <v>Normal</v>
      </c>
      <c r="N243" s="3">
        <f>IF(K243="Normal",0,1) + IF(L243="Normal",0,1) + IF(M243="Normal",0,1)</f>
        <v>0</v>
      </c>
    </row>
    <row r="244" spans="1:14" x14ac:dyDescent="0.35">
      <c r="A244" s="3" t="s">
        <v>261</v>
      </c>
      <c r="B244" s="3">
        <v>4</v>
      </c>
      <c r="C244" s="3">
        <v>88385</v>
      </c>
      <c r="D244" s="3">
        <v>352</v>
      </c>
      <c r="E244" s="3">
        <v>54</v>
      </c>
      <c r="F244" s="3">
        <v>14</v>
      </c>
      <c r="G244" s="3" t="s">
        <v>51</v>
      </c>
      <c r="H244" s="4">
        <f>Household_Energy3[[#This Row],[Electricity_Usage (kWh)]]+Household_Energy3[[#This Row],[Gas_Usage]]/Household_Energy3[[#This Row],[Family_Size]]</f>
        <v>365.5</v>
      </c>
      <c r="I244" s="4">
        <f>Household_Energy3[[#This Row],[Electricity_Usage (kWh)]]+Household_Energy3[[#This Row],[Gas_Usage]]/Household_Energy3[[#This Row],[Appliances_Count]]</f>
        <v>355.85714285714283</v>
      </c>
      <c r="J244" s="3">
        <f>Household_Energy3[[#This Row],[Electricity_Usage (kWh)]]+Household_Energy3[[#This Row],[Gas_Usage]]</f>
        <v>406</v>
      </c>
      <c r="K244" s="3" t="str">
        <f>IF(AND(B245&gt;=6, H245&gt;=AVERAGE($H$2:$H$100)), "Large Family - High Usage", "Normal")</f>
        <v>Normal</v>
      </c>
      <c r="L244" s="3" t="str">
        <f>IF(AND(F244&gt;=10, H244&gt;=AVERAGE($H$2:$H$100)), "High Appliance Usage", "Normal")</f>
        <v>High Appliance Usage</v>
      </c>
      <c r="M244" s="3" t="str">
        <f>IF(AND(C244&gt;=80000, H244&gt;=AVERAGE($H$2:$H$100)), "High Income - High Usage", "Normal")</f>
        <v>High Income - High Usage</v>
      </c>
      <c r="N244" s="3">
        <f>IF(K244="Normal",0,1) + IF(L244="Normal",0,1) + IF(M244="Normal",0,1)</f>
        <v>2</v>
      </c>
    </row>
    <row r="245" spans="1:14" x14ac:dyDescent="0.35">
      <c r="A245" s="3" t="s">
        <v>262</v>
      </c>
      <c r="B245" s="3">
        <v>1</v>
      </c>
      <c r="C245" s="3">
        <v>60158</v>
      </c>
      <c r="D245" s="3">
        <v>489</v>
      </c>
      <c r="E245" s="3">
        <v>200</v>
      </c>
      <c r="F245" s="3">
        <v>2</v>
      </c>
      <c r="G245" s="3" t="s">
        <v>31</v>
      </c>
      <c r="H245" s="4">
        <f>Household_Energy3[[#This Row],[Electricity_Usage (kWh)]]+Household_Energy3[[#This Row],[Gas_Usage]]/Household_Energy3[[#This Row],[Family_Size]]</f>
        <v>689</v>
      </c>
      <c r="I245" s="4">
        <f>Household_Energy3[[#This Row],[Electricity_Usage (kWh)]]+Household_Energy3[[#This Row],[Gas_Usage]]/Household_Energy3[[#This Row],[Appliances_Count]]</f>
        <v>589</v>
      </c>
      <c r="J245" s="3">
        <f>Household_Energy3[[#This Row],[Electricity_Usage (kWh)]]+Household_Energy3[[#This Row],[Gas_Usage]]</f>
        <v>689</v>
      </c>
      <c r="K245" s="3" t="str">
        <f>IF(AND(B246&gt;=6, H246&gt;=AVERAGE($H$2:$H$100)), "Large Family - High Usage", "Normal")</f>
        <v>Normal</v>
      </c>
      <c r="L245" s="3" t="str">
        <f>IF(AND(F245&gt;=10, H245&gt;=AVERAGE($H$2:$H$100)), "High Appliance Usage", "Normal")</f>
        <v>Normal</v>
      </c>
      <c r="M245" s="3" t="str">
        <f>IF(AND(C245&gt;=80000, H245&gt;=AVERAGE($H$2:$H$100)), "High Income - High Usage", "Normal")</f>
        <v>Normal</v>
      </c>
      <c r="N245" s="3">
        <f>IF(K245="Normal",0,1) + IF(L245="Normal",0,1) + IF(M245="Normal",0,1)</f>
        <v>0</v>
      </c>
    </row>
    <row r="246" spans="1:14" x14ac:dyDescent="0.35">
      <c r="A246" s="3" t="s">
        <v>263</v>
      </c>
      <c r="B246" s="3">
        <v>6</v>
      </c>
      <c r="C246" s="3">
        <v>85417</v>
      </c>
      <c r="D246" s="3">
        <v>181</v>
      </c>
      <c r="E246" s="3">
        <v>187</v>
      </c>
      <c r="F246" s="3">
        <v>14</v>
      </c>
      <c r="G246" s="3" t="s">
        <v>45</v>
      </c>
      <c r="H246" s="4">
        <f>Household_Energy3[[#This Row],[Electricity_Usage (kWh)]]+Household_Energy3[[#This Row],[Gas_Usage]]/Household_Energy3[[#This Row],[Family_Size]]</f>
        <v>212.16666666666666</v>
      </c>
      <c r="I246" s="4">
        <f>Household_Energy3[[#This Row],[Electricity_Usage (kWh)]]+Household_Energy3[[#This Row],[Gas_Usage]]/Household_Energy3[[#This Row],[Appliances_Count]]</f>
        <v>194.35714285714286</v>
      </c>
      <c r="J246" s="3">
        <f>Household_Energy3[[#This Row],[Electricity_Usage (kWh)]]+Household_Energy3[[#This Row],[Gas_Usage]]</f>
        <v>368</v>
      </c>
      <c r="K246" s="3" t="str">
        <f>IF(AND(B247&gt;=6, H247&gt;=AVERAGE($H$2:$H$100)), "Large Family - High Usage", "Normal")</f>
        <v>Normal</v>
      </c>
      <c r="L246" s="3" t="str">
        <f>IF(AND(F246&gt;=10, H246&gt;=AVERAGE($H$2:$H$100)), "High Appliance Usage", "Normal")</f>
        <v>Normal</v>
      </c>
      <c r="M246" s="3" t="str">
        <f>IF(AND(C246&gt;=80000, H246&gt;=AVERAGE($H$2:$H$100)), "High Income - High Usage", "Normal")</f>
        <v>Normal</v>
      </c>
      <c r="N246" s="3">
        <f>IF(K246="Normal",0,1) + IF(L246="Normal",0,1) + IF(M246="Normal",0,1)</f>
        <v>0</v>
      </c>
    </row>
    <row r="247" spans="1:14" x14ac:dyDescent="0.35">
      <c r="A247" s="3" t="s">
        <v>264</v>
      </c>
      <c r="B247" s="3">
        <v>1</v>
      </c>
      <c r="C247" s="3">
        <v>43289</v>
      </c>
      <c r="D247" s="3">
        <v>470</v>
      </c>
      <c r="E247" s="3">
        <v>179</v>
      </c>
      <c r="F247" s="3">
        <v>14</v>
      </c>
      <c r="G247" s="3" t="s">
        <v>31</v>
      </c>
      <c r="H247" s="4">
        <f>Household_Energy3[[#This Row],[Electricity_Usage (kWh)]]+Household_Energy3[[#This Row],[Gas_Usage]]/Household_Energy3[[#This Row],[Family_Size]]</f>
        <v>649</v>
      </c>
      <c r="I247" s="4">
        <f>Household_Energy3[[#This Row],[Electricity_Usage (kWh)]]+Household_Energy3[[#This Row],[Gas_Usage]]/Household_Energy3[[#This Row],[Appliances_Count]]</f>
        <v>482.78571428571428</v>
      </c>
      <c r="J247" s="3">
        <f>Household_Energy3[[#This Row],[Electricity_Usage (kWh)]]+Household_Energy3[[#This Row],[Gas_Usage]]</f>
        <v>649</v>
      </c>
      <c r="K247" s="3" t="str">
        <f>IF(AND(B248&gt;=6, H248&gt;=AVERAGE($H$2:$H$100)), "Large Family - High Usage", "Normal")</f>
        <v>Normal</v>
      </c>
      <c r="L247" s="3" t="str">
        <f>IF(AND(F247&gt;=10, H247&gt;=AVERAGE($H$2:$H$100)), "High Appliance Usage", "Normal")</f>
        <v>High Appliance Usage</v>
      </c>
      <c r="M247" s="3" t="str">
        <f>IF(AND(C247&gt;=80000, H247&gt;=AVERAGE($H$2:$H$100)), "High Income - High Usage", "Normal")</f>
        <v>Normal</v>
      </c>
      <c r="N247" s="3">
        <f>IF(K247="Normal",0,1) + IF(L247="Normal",0,1) + IF(M247="Normal",0,1)</f>
        <v>1</v>
      </c>
    </row>
    <row r="248" spans="1:14" x14ac:dyDescent="0.35">
      <c r="A248" s="3" t="s">
        <v>265</v>
      </c>
      <c r="B248" s="3">
        <v>2</v>
      </c>
      <c r="C248" s="3">
        <v>29823</v>
      </c>
      <c r="D248" s="3">
        <v>355</v>
      </c>
      <c r="E248" s="3">
        <v>62</v>
      </c>
      <c r="F248" s="3">
        <v>9</v>
      </c>
      <c r="G248" s="3" t="s">
        <v>31</v>
      </c>
      <c r="H248" s="4">
        <f>Household_Energy3[[#This Row],[Electricity_Usage (kWh)]]+Household_Energy3[[#This Row],[Gas_Usage]]/Household_Energy3[[#This Row],[Family_Size]]</f>
        <v>386</v>
      </c>
      <c r="I248" s="4">
        <f>Household_Energy3[[#This Row],[Electricity_Usage (kWh)]]+Household_Energy3[[#This Row],[Gas_Usage]]/Household_Energy3[[#This Row],[Appliances_Count]]</f>
        <v>361.88888888888891</v>
      </c>
      <c r="J248" s="3">
        <f>Household_Energy3[[#This Row],[Electricity_Usage (kWh)]]+Household_Energy3[[#This Row],[Gas_Usage]]</f>
        <v>417</v>
      </c>
      <c r="K248" s="3" t="str">
        <f>IF(AND(B249&gt;=6, H249&gt;=AVERAGE($H$2:$H$100)), "Large Family - High Usage", "Normal")</f>
        <v>Normal</v>
      </c>
      <c r="L248" s="3" t="str">
        <f>IF(AND(F248&gt;=10, H248&gt;=AVERAGE($H$2:$H$100)), "High Appliance Usage", "Normal")</f>
        <v>Normal</v>
      </c>
      <c r="M248" s="3" t="str">
        <f>IF(AND(C248&gt;=80000, H248&gt;=AVERAGE($H$2:$H$100)), "High Income - High Usage", "Normal")</f>
        <v>Normal</v>
      </c>
      <c r="N248" s="3">
        <f>IF(K248="Normal",0,1) + IF(L248="Normal",0,1) + IF(M248="Normal",0,1)</f>
        <v>0</v>
      </c>
    </row>
    <row r="249" spans="1:14" x14ac:dyDescent="0.35">
      <c r="A249" s="3" t="s">
        <v>266</v>
      </c>
      <c r="B249" s="3">
        <v>4</v>
      </c>
      <c r="C249" s="3">
        <v>80160</v>
      </c>
      <c r="D249" s="3">
        <v>296</v>
      </c>
      <c r="E249" s="3">
        <v>179</v>
      </c>
      <c r="F249" s="3">
        <v>4</v>
      </c>
      <c r="G249" s="3" t="s">
        <v>27</v>
      </c>
      <c r="H249" s="4">
        <f>Household_Energy3[[#This Row],[Electricity_Usage (kWh)]]+Household_Energy3[[#This Row],[Gas_Usage]]/Household_Energy3[[#This Row],[Family_Size]]</f>
        <v>340.75</v>
      </c>
      <c r="I249" s="4">
        <f>Household_Energy3[[#This Row],[Electricity_Usage (kWh)]]+Household_Energy3[[#This Row],[Gas_Usage]]/Household_Energy3[[#This Row],[Appliances_Count]]</f>
        <v>340.75</v>
      </c>
      <c r="J249" s="3">
        <f>Household_Energy3[[#This Row],[Electricity_Usage (kWh)]]+Household_Energy3[[#This Row],[Gas_Usage]]</f>
        <v>475</v>
      </c>
      <c r="K249" s="3" t="str">
        <f>IF(AND(B250&gt;=6, H250&gt;=AVERAGE($H$2:$H$100)), "Large Family - High Usage", "Normal")</f>
        <v>Normal</v>
      </c>
      <c r="L249" s="3" t="str">
        <f>IF(AND(F249&gt;=10, H249&gt;=AVERAGE($H$2:$H$100)), "High Appliance Usage", "Normal")</f>
        <v>Normal</v>
      </c>
      <c r="M249" s="3" t="str">
        <f>IF(AND(C249&gt;=80000, H249&gt;=AVERAGE($H$2:$H$100)), "High Income - High Usage", "Normal")</f>
        <v>Normal</v>
      </c>
      <c r="N249" s="3">
        <f>IF(K249="Normal",0,1) + IF(L249="Normal",0,1) + IF(M249="Normal",0,1)</f>
        <v>0</v>
      </c>
    </row>
    <row r="250" spans="1:14" x14ac:dyDescent="0.35">
      <c r="A250" s="3" t="s">
        <v>267</v>
      </c>
      <c r="B250" s="3">
        <v>4</v>
      </c>
      <c r="C250" s="3">
        <v>61975</v>
      </c>
      <c r="D250" s="3">
        <v>402</v>
      </c>
      <c r="E250" s="3">
        <v>133</v>
      </c>
      <c r="F250" s="3">
        <v>3</v>
      </c>
      <c r="G250" s="3" t="s">
        <v>17</v>
      </c>
      <c r="H250" s="4">
        <f>Household_Energy3[[#This Row],[Electricity_Usage (kWh)]]+Household_Energy3[[#This Row],[Gas_Usage]]/Household_Energy3[[#This Row],[Family_Size]]</f>
        <v>435.25</v>
      </c>
      <c r="I250" s="4">
        <f>Household_Energy3[[#This Row],[Electricity_Usage (kWh)]]+Household_Energy3[[#This Row],[Gas_Usage]]/Household_Energy3[[#This Row],[Appliances_Count]]</f>
        <v>446.33333333333331</v>
      </c>
      <c r="J250" s="3">
        <f>Household_Energy3[[#This Row],[Electricity_Usage (kWh)]]+Household_Energy3[[#This Row],[Gas_Usage]]</f>
        <v>535</v>
      </c>
      <c r="K250" s="3" t="str">
        <f>IF(AND(B251&gt;=6, H251&gt;=AVERAGE($H$2:$H$100)), "Large Family - High Usage", "Normal")</f>
        <v>Normal</v>
      </c>
      <c r="L250" s="3" t="str">
        <f>IF(AND(F250&gt;=10, H250&gt;=AVERAGE($H$2:$H$100)), "High Appliance Usage", "Normal")</f>
        <v>Normal</v>
      </c>
      <c r="M250" s="3" t="str">
        <f>IF(AND(C250&gt;=80000, H250&gt;=AVERAGE($H$2:$H$100)), "High Income - High Usage", "Normal")</f>
        <v>Normal</v>
      </c>
      <c r="N250" s="3">
        <f>IF(K250="Normal",0,1) + IF(L250="Normal",0,1) + IF(M250="Normal",0,1)</f>
        <v>0</v>
      </c>
    </row>
    <row r="251" spans="1:14" x14ac:dyDescent="0.35">
      <c r="A251" s="3" t="s">
        <v>268</v>
      </c>
      <c r="B251" s="3">
        <v>6</v>
      </c>
      <c r="C251" s="3">
        <v>29540</v>
      </c>
      <c r="D251" s="3">
        <v>109</v>
      </c>
      <c r="E251" s="3">
        <v>114</v>
      </c>
      <c r="F251" s="3">
        <v>2</v>
      </c>
      <c r="G251" s="3" t="s">
        <v>27</v>
      </c>
      <c r="H251" s="4">
        <f>Household_Energy3[[#This Row],[Electricity_Usage (kWh)]]+Household_Energy3[[#This Row],[Gas_Usage]]/Household_Energy3[[#This Row],[Family_Size]]</f>
        <v>128</v>
      </c>
      <c r="I251" s="4">
        <f>Household_Energy3[[#This Row],[Electricity_Usage (kWh)]]+Household_Energy3[[#This Row],[Gas_Usage]]/Household_Energy3[[#This Row],[Appliances_Count]]</f>
        <v>166</v>
      </c>
      <c r="J251" s="3">
        <f>Household_Energy3[[#This Row],[Electricity_Usage (kWh)]]+Household_Energy3[[#This Row],[Gas_Usage]]</f>
        <v>223</v>
      </c>
      <c r="K251" s="3" t="str">
        <f>IF(AND(B252&gt;=6, H252&gt;=AVERAGE($H$2:$H$100)), "Large Family - High Usage", "Normal")</f>
        <v>Normal</v>
      </c>
      <c r="L251" s="3" t="str">
        <f>IF(AND(F251&gt;=10, H251&gt;=AVERAGE($H$2:$H$100)), "High Appliance Usage", "Normal")</f>
        <v>Normal</v>
      </c>
      <c r="M251" s="3" t="str">
        <f>IF(AND(C251&gt;=80000, H251&gt;=AVERAGE($H$2:$H$100)), "High Income - High Usage", "Normal")</f>
        <v>Normal</v>
      </c>
      <c r="N251" s="3">
        <f>IF(K251="Normal",0,1) + IF(L251="Normal",0,1) + IF(M251="Normal",0,1)</f>
        <v>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4BF7-4992-4C27-8C04-91AF1DA1707C}">
  <dimension ref="F6:Z24"/>
  <sheetViews>
    <sheetView topLeftCell="A5" zoomScale="57" zoomScaleNormal="94" workbookViewId="0">
      <selection activeCell="D9" sqref="D9"/>
    </sheetView>
  </sheetViews>
  <sheetFormatPr defaultRowHeight="14.5" x14ac:dyDescent="0.35"/>
  <cols>
    <col min="6" max="6" width="17.7265625" bestFit="1" customWidth="1"/>
    <col min="7" max="7" width="1.90625" customWidth="1"/>
    <col min="8" max="8" width="16.36328125" bestFit="1" customWidth="1"/>
    <col min="15" max="15" width="12.7265625" bestFit="1" customWidth="1"/>
    <col min="16" max="16" width="16.26953125" bestFit="1" customWidth="1"/>
    <col min="17" max="17" width="10.54296875" bestFit="1" customWidth="1"/>
    <col min="18" max="18" width="16.6328125" customWidth="1"/>
    <col min="19" max="19" width="14.26953125" bestFit="1" customWidth="1"/>
    <col min="20" max="20" width="12.7265625" bestFit="1" customWidth="1"/>
    <col min="21" max="21" width="16.26953125" bestFit="1" customWidth="1"/>
    <col min="22" max="22" width="10.54296875" bestFit="1" customWidth="1"/>
    <col min="23" max="23" width="16" bestFit="1" customWidth="1"/>
    <col min="24" max="24" width="14.26953125" bestFit="1" customWidth="1"/>
    <col min="25" max="25" width="14.6328125" customWidth="1"/>
    <col min="26" max="26" width="18" customWidth="1"/>
    <col min="27" max="27" width="12.453125" customWidth="1"/>
    <col min="28" max="28" width="17.6328125" customWidth="1"/>
    <col min="29" max="29" width="16.7265625" bestFit="1" customWidth="1"/>
  </cols>
  <sheetData>
    <row r="6" spans="6:24" ht="10" customHeight="1" x14ac:dyDescent="0.35"/>
    <row r="7" spans="6:24" ht="18.5" x14ac:dyDescent="0.45">
      <c r="F7" s="10" t="s">
        <v>283</v>
      </c>
      <c r="H7" s="9" t="s">
        <v>284</v>
      </c>
      <c r="I7" s="14" t="s">
        <v>291</v>
      </c>
      <c r="J7" s="13"/>
      <c r="K7" s="13"/>
      <c r="L7" s="13"/>
      <c r="M7" s="13"/>
      <c r="N7" s="13"/>
      <c r="O7" s="13"/>
      <c r="P7" s="13"/>
      <c r="Q7" s="13"/>
      <c r="R7" s="13"/>
      <c r="S7" s="13"/>
      <c r="T7" s="13"/>
      <c r="U7" s="13"/>
      <c r="V7" s="13"/>
      <c r="W7" s="13"/>
      <c r="X7" s="13"/>
    </row>
    <row r="8" spans="6:24" ht="31" x14ac:dyDescent="0.7">
      <c r="F8" s="8">
        <f>SUM(Household_Energy3[sum_energy])</f>
        <v>106151</v>
      </c>
      <c r="H8" s="11">
        <f>AVERAGE(Household_Energy3[Percapita_Energy])</f>
        <v>345.98537142857111</v>
      </c>
      <c r="I8" s="13"/>
      <c r="J8" s="13"/>
      <c r="K8" s="13"/>
      <c r="L8" s="13"/>
      <c r="M8" s="13"/>
      <c r="N8" s="13"/>
      <c r="O8" s="13"/>
      <c r="P8" s="13"/>
      <c r="Q8" s="13"/>
      <c r="R8" s="13"/>
      <c r="S8" s="13"/>
      <c r="T8" s="13"/>
      <c r="U8" s="13"/>
      <c r="V8" s="13"/>
      <c r="W8" s="13"/>
      <c r="X8" s="13"/>
    </row>
    <row r="9" spans="6:24" x14ac:dyDescent="0.35">
      <c r="T9" s="15" t="s">
        <v>292</v>
      </c>
      <c r="U9" s="16"/>
      <c r="V9" s="16"/>
      <c r="W9" s="16"/>
      <c r="X9" s="16"/>
    </row>
    <row r="10" spans="6:24" x14ac:dyDescent="0.35">
      <c r="T10" s="16"/>
      <c r="U10" s="16"/>
      <c r="V10" s="16"/>
      <c r="W10" s="16"/>
      <c r="X10" s="16"/>
    </row>
    <row r="11" spans="6:24" x14ac:dyDescent="0.35">
      <c r="T11" t="s">
        <v>0</v>
      </c>
      <c r="U11" t="s">
        <v>289</v>
      </c>
      <c r="V11" t="s">
        <v>4</v>
      </c>
      <c r="W11" t="s">
        <v>5</v>
      </c>
      <c r="X11" t="s">
        <v>290</v>
      </c>
    </row>
    <row r="12" spans="6:24" x14ac:dyDescent="0.35">
      <c r="T12" s="3" t="s">
        <v>262</v>
      </c>
      <c r="U12" s="3">
        <v>489</v>
      </c>
      <c r="V12" s="3">
        <v>200</v>
      </c>
      <c r="W12" s="3">
        <v>2</v>
      </c>
      <c r="X12" s="3">
        <f>Table3[[#This Row],[Electricity_Usage (kWh)]]+Table3[[#This Row],[Gas_Usage]]</f>
        <v>643</v>
      </c>
    </row>
    <row r="13" spans="6:24" x14ac:dyDescent="0.35">
      <c r="T13" s="3" t="s">
        <v>192</v>
      </c>
      <c r="U13" s="3">
        <v>460</v>
      </c>
      <c r="V13" s="3">
        <v>195</v>
      </c>
      <c r="W13" s="3">
        <v>8</v>
      </c>
      <c r="X13" s="3">
        <f>Table3[[#This Row],[Electricity_Usage (kWh)]]+Table3[[#This Row],[Gas_Usage]]</f>
        <v>640</v>
      </c>
    </row>
    <row r="14" spans="6:24" x14ac:dyDescent="0.35">
      <c r="T14" s="3" t="s">
        <v>96</v>
      </c>
      <c r="U14" s="3">
        <v>467</v>
      </c>
      <c r="V14" s="3">
        <v>187</v>
      </c>
      <c r="W14" s="3">
        <v>8</v>
      </c>
      <c r="X14" s="3">
        <f>Table3[[#This Row],[Electricity_Usage (kWh)]]+Table3[[#This Row],[Gas_Usage]]</f>
        <v>640</v>
      </c>
    </row>
    <row r="15" spans="6:24" x14ac:dyDescent="0.35">
      <c r="T15" s="3" t="s">
        <v>18</v>
      </c>
      <c r="U15" s="3">
        <v>483</v>
      </c>
      <c r="V15" s="3">
        <v>167</v>
      </c>
      <c r="W15" s="3">
        <v>7</v>
      </c>
      <c r="X15" s="3">
        <f>Table3[[#This Row],[Electricity_Usage (kWh)]]+Table3[[#This Row],[Gas_Usage]]</f>
        <v>634</v>
      </c>
    </row>
    <row r="16" spans="6:24" x14ac:dyDescent="0.35">
      <c r="T16" s="3" t="s">
        <v>71</v>
      </c>
      <c r="U16" s="3">
        <v>456</v>
      </c>
      <c r="V16" s="3">
        <v>194</v>
      </c>
      <c r="W16" s="3">
        <v>2</v>
      </c>
      <c r="X16" s="3">
        <f>Table3[[#This Row],[Electricity_Usage (kWh)]]+Table3[[#This Row],[Gas_Usage]]</f>
        <v>634</v>
      </c>
    </row>
    <row r="17" spans="20:26" x14ac:dyDescent="0.35">
      <c r="T17" s="3" t="s">
        <v>93</v>
      </c>
      <c r="U17" s="3">
        <v>468</v>
      </c>
      <c r="V17" s="3">
        <v>182</v>
      </c>
      <c r="W17" s="3">
        <v>14</v>
      </c>
      <c r="X17" s="3">
        <f>Table3[[#This Row],[Electricity_Usage (kWh)]]+Table3[[#This Row],[Gas_Usage]]</f>
        <v>631</v>
      </c>
    </row>
    <row r="18" spans="20:26" x14ac:dyDescent="0.35">
      <c r="T18" s="3" t="s">
        <v>264</v>
      </c>
      <c r="U18" s="3">
        <v>470</v>
      </c>
      <c r="V18" s="3">
        <v>179</v>
      </c>
      <c r="W18" s="3">
        <v>14</v>
      </c>
      <c r="X18" s="3">
        <f>Table3[[#This Row],[Electricity_Usage (kWh)]]+Table3[[#This Row],[Gas_Usage]]</f>
        <v>630</v>
      </c>
    </row>
    <row r="19" spans="20:26" x14ac:dyDescent="0.35">
      <c r="T19" s="3" t="s">
        <v>41</v>
      </c>
      <c r="U19" s="3">
        <v>496</v>
      </c>
      <c r="V19" s="3">
        <v>151</v>
      </c>
      <c r="W19" s="3">
        <v>13</v>
      </c>
      <c r="X19" s="3">
        <f>Table3[[#This Row],[Electricity_Usage (kWh)]]+Table3[[#This Row],[Gas_Usage]]</f>
        <v>629</v>
      </c>
    </row>
    <row r="20" spans="20:26" x14ac:dyDescent="0.35">
      <c r="T20" s="3" t="s">
        <v>65</v>
      </c>
      <c r="U20" s="3">
        <v>475</v>
      </c>
      <c r="V20" s="3">
        <v>172</v>
      </c>
      <c r="W20" s="3">
        <v>9</v>
      </c>
      <c r="X20" s="3">
        <f>Table3[[#This Row],[Electricity_Usage (kWh)]]+Table3[[#This Row],[Gas_Usage]]</f>
        <v>627</v>
      </c>
    </row>
    <row r="21" spans="20:26" x14ac:dyDescent="0.35">
      <c r="T21" s="3" t="s">
        <v>194</v>
      </c>
      <c r="U21" s="3">
        <v>486</v>
      </c>
      <c r="V21" s="3">
        <v>160</v>
      </c>
      <c r="W21" s="3">
        <v>9</v>
      </c>
      <c r="X21" s="3">
        <f>Table3[[#This Row],[Electricity_Usage (kWh)]]+Table3[[#This Row],[Gas_Usage]]</f>
        <v>625</v>
      </c>
    </row>
    <row r="24" spans="20:26" x14ac:dyDescent="0.35">
      <c r="Z24" s="3"/>
    </row>
  </sheetData>
  <mergeCells count="2">
    <mergeCell ref="I7:X8"/>
    <mergeCell ref="T9:X10"/>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C A A g A q k A x 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q Q D 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A x W 4 E N j H Z r A Q A A t A Q A A B M A H A B G b 3 J t d W x h c y 9 T Z W N 0 a W 9 u M S 5 t I K I Y A C i g F A A A A A A A A A A A A A A A A A A A A A A A A A A A A O 1 S z 0 v D M B i 9 F / o / h O z S Q i h s + A O U H k a 7 6 Q 6 K 0 g 0 P q 5 T Y f r Z h a T K S V K 1 j / 7 u Z H W y 6 e f C + X J J 8 7 + P l v S 9 P Q 2 6 Y F C j p 9 v 6 1 6 7 i O r q i C A t 3 K R k M l e Z G N B K i y R S H i Y F w H 2 Z X I R u V g K 5 F + C 2 K Z N z U I 4 4 0 Z h y C S w t i L 9 n B 0 l c 4 0 K J 0 u q K C L N J b v g k t a 6 P Q 3 c 5 D r N + y T e Q y c 1 c y A C j H B B E W S N 7 X Q 4 S V B I 5 H L g o k y 7 A / O B w Q 9 N t J A Y l o O 4 e 4 Y 3 E s B z z 7 p F P b w g 5 K 1 x a w R o I W V g a 3 c K X 2 x j V t k W / c 6 M w T N t / U h 5 0 l O O V U 6 N K r Z p 4 w q K k r L O G 2 X s K O b K i r 0 q 1 R 1 J 3 g D a u / I + 2 S 1 w j v r k 9 h a N L Y X G f g w a 4 J W e E x r x t s s Y Z 9 g s Y k w F 2 f B h u 0 b v L N z r S w 6 s a O o j + A j b v 9 Q s Z y Z N p t p W g L y F k + V f 9 h 4 Q 3 X X c A g N l 0 v O q M h B Z 5 F s h P l D x Q / h a 9 9 1 m D g 6 o f 0 0 9 f B B n r y B j 0 + h O o X q n 6 H 6 A l B L A Q I t A B Q A A g A I A K p A M V s V y B j k p g A A A P c A A A A S A A A A A A A A A A A A A A A A A A A A A A B D b 2 5 m a W c v U G F j a 2 F n Z S 5 4 b W x Q S w E C L Q A U A A I A C A C q Q D F b D 8 r p q 6 Q A A A D p A A A A E w A A A A A A A A A A A A A A A A D y A A A A W 0 N v b n R l b n R f V H l w Z X N d L n h t b F B L A Q I t A B Q A A g A I A K p A M V u B D Y x 2 a w E A A L Q E A A A T A A A A A A A A A A A A A A A A A O M 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Z A A A A A A A A K h 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b 3 V z Z W h v b G R f R W 5 l c m d 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I 5 N D I z Z D g t M T F l M C 0 0 Y T B j L W I 1 Z m E t Z m Q 2 Z D A 5 Z D k y O D J 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b 3 V z Z W h v b G R f R W 5 l c m d 5 I i A v P j x F b n R y e S B U e X B l P S J G a W x s Z W R D b 2 1 w b G V 0 Z V J l c 3 V s d F R v V 2 9 y a 3 N o Z W V 0 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N S 0 w O S 0 x N 1 Q w M j o y N j o w M S 4 5 M z I x M D c w W i I g L z 4 8 R W 5 0 c n k g V H l w Z T 0 i R m l s b E N v b H V t b l R 5 c G V z I i B W Y W x 1 Z T 0 i c 0 J n T U R B d 0 1 E Q m c 9 P S I g L z 4 8 R W 5 0 c n k g V H l w Z T 0 i R m l s b E N v b H V t b k 5 h b W V z I i B W Y W x 1 Z T 0 i c 1 s m c X V v d D t I b 3 V z Z W h v b G R f S U Q m c X V v d D s s J n F 1 b 3 Q 7 R m F t a W x 5 X 1 N p e m U m c X V v d D s s J n F 1 b 3 Q 7 T W 9 u d G h s e V 9 J b m N v b W U m c X V v d D s s J n F 1 b 3 Q 7 R W x l Y 3 R y a W N p d H l f V X N h Z 2 U g K G t X a C k m c X V v d D s s J n F 1 b 3 Q 7 R 2 F z X 1 V z Y W d l J n F 1 b 3 Q 7 L C Z x d W 9 0 O 0 F w c G x p Y W 5 j Z X N f Q 2 9 1 b n Q m c X V v d D s s J n F 1 b 3 Q 7 T W 9 u d G g 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I b 3 V z Z W h v b G R f R W 5 l c m d 5 L 0 F 1 d G 9 S Z W 1 v d m V k Q 2 9 s d W 1 u c z E u e 0 h v d X N l a G 9 s Z F 9 J R C w w f S Z x d W 9 0 O y w m c X V v d D t T Z W N 0 a W 9 u M S 9 I b 3 V z Z W h v b G R f R W 5 l c m d 5 L 0 F 1 d G 9 S Z W 1 v d m V k Q 2 9 s d W 1 u c z E u e 0 Z h b W l s e V 9 T a X p l L D F 9 J n F 1 b 3 Q 7 L C Z x d W 9 0 O 1 N l Y 3 R p b 2 4 x L 0 h v d X N l a G 9 s Z F 9 F b m V y Z 3 k v Q X V 0 b 1 J l b W 9 2 Z W R D b 2 x 1 b W 5 z M S 5 7 T W 9 u d G h s e V 9 J b m N v b W U s M n 0 m c X V v d D s s J n F 1 b 3 Q 7 U 2 V j d G l v b j E v S G 9 1 c 2 V o b 2 x k X 0 V u Z X J n e S 9 B d X R v U m V t b 3 Z l Z E N v b H V t b n M x L n t F b G V j d H J p Y 2 l 0 e V 9 V c 2 F n Z S A o a 1 d o K S w z f S Z x d W 9 0 O y w m c X V v d D t T Z W N 0 a W 9 u M S 9 I b 3 V z Z W h v b G R f R W 5 l c m d 5 L 0 F 1 d G 9 S Z W 1 v d m V k Q 2 9 s d W 1 u c z E u e 0 d h c 1 9 V c 2 F n Z S w 0 f S Z x d W 9 0 O y w m c X V v d D t T Z W N 0 a W 9 u M S 9 I b 3 V z Z W h v b G R f R W 5 l c m d 5 L 0 F 1 d G 9 S Z W 1 v d m V k Q 2 9 s d W 1 u c z E u e 0 F w c G x p Y W 5 j Z X N f Q 2 9 1 b n Q s N X 0 m c X V v d D s s J n F 1 b 3 Q 7 U 2 V j d G l v b j E v S G 9 1 c 2 V o b 2 x k X 0 V u Z X J n e S 9 B d X R v U m V t b 3 Z l Z E N v b H V t b n M x L n t N b 2 5 0 a C w 2 f S Z x d W 9 0 O 1 0 s J n F 1 b 3 Q 7 Q 2 9 s d W 1 u Q 2 9 1 b n Q m c X V v d D s 6 N y w m c X V v d D t L Z X l D b 2 x 1 b W 5 O Y W 1 l c y Z x d W 9 0 O z p b X S w m c X V v d D t D b 2 x 1 b W 5 J Z G V u d G l 0 a W V z J n F 1 b 3 Q 7 O l s m c X V v d D t T Z W N 0 a W 9 u M S 9 I b 3 V z Z W h v b G R f R W 5 l c m d 5 L 0 F 1 d G 9 S Z W 1 v d m V k Q 2 9 s d W 1 u c z E u e 0 h v d X N l a G 9 s Z F 9 J R C w w f S Z x d W 9 0 O y w m c X V v d D t T Z W N 0 a W 9 u M S 9 I b 3 V z Z W h v b G R f R W 5 l c m d 5 L 0 F 1 d G 9 S Z W 1 v d m V k Q 2 9 s d W 1 u c z E u e 0 Z h b W l s e V 9 T a X p l L D F 9 J n F 1 b 3 Q 7 L C Z x d W 9 0 O 1 N l Y 3 R p b 2 4 x L 0 h v d X N l a G 9 s Z F 9 F b m V y Z 3 k v Q X V 0 b 1 J l b W 9 2 Z W R D b 2 x 1 b W 5 z M S 5 7 T W 9 u d G h s e V 9 J b m N v b W U s M n 0 m c X V v d D s s J n F 1 b 3 Q 7 U 2 V j d G l v b j E v S G 9 1 c 2 V o b 2 x k X 0 V u Z X J n e S 9 B d X R v U m V t b 3 Z l Z E N v b H V t b n M x L n t F b G V j d H J p Y 2 l 0 e V 9 V c 2 F n Z S A o a 1 d o K S w z f S Z x d W 9 0 O y w m c X V v d D t T Z W N 0 a W 9 u M S 9 I b 3 V z Z W h v b G R f R W 5 l c m d 5 L 0 F 1 d G 9 S Z W 1 v d m V k Q 2 9 s d W 1 u c z E u e 0 d h c 1 9 V c 2 F n Z S w 0 f S Z x d W 9 0 O y w m c X V v d D t T Z W N 0 a W 9 u M S 9 I b 3 V z Z W h v b G R f R W 5 l c m d 5 L 0 F 1 d G 9 S Z W 1 v d m V k Q 2 9 s d W 1 u c z E u e 0 F w c G x p Y W 5 j Z X N f Q 2 9 1 b n Q s N X 0 m c X V v d D s s J n F 1 b 3 Q 7 U 2 V j d G l v b j E v S G 9 1 c 2 V o b 2 x k X 0 V u Z X J n e S 9 B d X R v U m V t b 3 Z l Z E N v b H V t b n M x L n t N b 2 5 0 a C w 2 f S Z x d W 9 0 O 1 0 s J n F 1 b 3 Q 7 U m V s Y X R p b 2 5 z a G l w S W 5 m b y Z x d W 9 0 O z p b X X 0 i I C 8 + P C 9 T d G F i b G V F b n R y a W V z P j w v S X R l b T 4 8 S X R l b T 4 8 S X R l b U x v Y 2 F 0 a W 9 u P j x J d G V t V H l w Z T 5 G b 3 J t d W x h P C 9 J d G V t V H l w Z T 4 8 S X R l b V B h d G g + U 2 V j d G l v b j E v S G 9 1 c 2 V o b 2 x k X 0 V u Z X J n e S 9 T b 3 V y Y 2 U 8 L 0 l 0 Z W 1 Q Y X R o P j w v S X R l b U x v Y 2 F 0 a W 9 u P j x T d G F i b G V F b n R y a W V z I C 8 + P C 9 J d G V t P j x J d G V t P j x J d G V t T G 9 j Y X R p b 2 4 + P E l 0 Z W 1 U e X B l P k Z v c m 1 1 b G E 8 L 0 l 0 Z W 1 U e X B l P j x J d G V t U G F 0 a D 5 T Z W N 0 a W 9 u M S 9 I b 3 V z Z W h v b G R f R W 5 l c m d 5 L 1 B y b 2 1 v d G V k J T I w S G V h Z G V y c z w v S X R l b V B h d G g + P C 9 J d G V t T G 9 j Y X R p b 2 4 + P F N 0 Y W J s Z U V u d H J p Z X M g L z 4 8 L 0 l 0 Z W 0 + P E l 0 Z W 0 + P E l 0 Z W 1 M b 2 N h d G l v b j 4 8 S X R l b V R 5 c G U + R m 9 y b X V s Y T w v S X R l b V R 5 c G U + P E l 0 Z W 1 Q Y X R o P l N l Y 3 R p b 2 4 x L 0 h v d X N l a G 9 s Z F 9 F b m V y Z 3 k v Q 2 h h b m d l Z C U y M F R 5 c G U 8 L 0 l 0 Z W 1 Q Y X R o P j w v S X R l b U x v Y 2 F 0 a W 9 u P j x T d G F i b G V F b n R y a W V z I C 8 + P C 9 J d G V t P j x J d G V t P j x J d G V t T G 9 j Y X R p b 2 4 + P E l 0 Z W 1 U e X B l P k Z v c m 1 1 b G E 8 L 0 l 0 Z W 1 U e X B l P j x J d G V t U G F 0 a D 5 T Z W N 0 a W 9 u M S 9 I b 3 V z Z W h v b G R f R W 5 l c m d 5 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I 2 M D g w Y T U t M j V k Z C 0 0 N j I 2 L W I 0 N G M t N 2 V h Y z A 1 Z j U y M z B l I i A v P j x F b n R y e S B U e X B l P S J O Y X Z p Z 2 F 0 a W 9 u U 3 R l c E 5 h b W U i I F Z h b H V l P S J z T m F 2 a W d h d G l v b i I g L z 4 8 R W 5 0 c n k g V H l w Z T 0 i U m V z d W x 0 V H l w Z S I g V m F s d W U 9 I n N U Y W J s Z S I g L z 4 8 R W 5 0 c n k g V H l w Z T 0 i Q n V m Z m V y T m V 4 d F J l Z n J l c 2 g i I F Z h b H V l P S J s M S I g L z 4 8 R W 5 0 c n k g V H l w Z T 0 i R m l s b F R h c m d l d C I g V m F s d W U 9 I n N I b 3 V z Z W h v b G R f R W 5 l c m d 5 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T d U M D I 6 M j Y 6 M D E u O T M y M T A 3 M F o i I C 8 + P E V u d H J 5 I F R 5 c G U 9 I k Z p b G x D b 2 x 1 b W 5 U e X B l c y I g V m F s d W U 9 I n N C Z 0 1 E Q X d N R E J n P T 0 i I C 8 + P E V u d H J 5 I F R 5 c G U 9 I k Z p b G x D b 2 x 1 b W 5 O Y W 1 l c y I g V m F s d W U 9 I n N b J n F 1 b 3 Q 7 S G 9 1 c 2 V o b 2 x k X 0 l E J n F 1 b 3 Q 7 L C Z x d W 9 0 O 0 Z h b W l s e V 9 T a X p l J n F 1 b 3 Q 7 L C Z x d W 9 0 O 0 1 v b n R o b H l f S W 5 j b 2 1 l J n F 1 b 3 Q 7 L C Z x d W 9 0 O 0 V s Z W N 0 c m l j a X R 5 X 1 V z Y W d l I C h r V 2 g p J n F 1 b 3 Q 7 L C Z x d W 9 0 O 0 d h c 1 9 V c 2 F n Z S Z x d W 9 0 O y w m c X V v d D t B c H B s a W F u Y 2 V z X 0 N v d W 5 0 J n F 1 b 3 Q 7 L C Z x d W 9 0 O 0 1 v b n R o J n F 1 b 3 Q 7 X S I g L z 4 8 R W 5 0 c n k g V H l w Z T 0 i R m l s b F N 0 Y X R 1 c y I g V m F s d W U 9 I n N D b 2 1 w b G V 0 Z S I g L z 4 8 R W 5 0 c n k g V H l w Z T 0 i R m l s b E N v d W 5 0 I i B W Y W x 1 Z T 0 i b D I 1 M C I g L z 4 8 R W 5 0 c n k g V H l w Z T 0 i U m V s Y X R p b 2 5 z a G l w S W 5 m b 0 N v b n R h a W 5 l c i I g V m F s d W U 9 I n N 7 J n F 1 b 3 Q 7 Y 2 9 s d W 1 u Q 2 9 1 b n Q m c X V v d D s 6 N y w m c X V v d D t r Z X l D b 2 x 1 b W 5 O Y W 1 l c y Z x d W 9 0 O z p b X S w m c X V v d D t x d W V y e V J l b G F 0 a W 9 u c 2 h p c H M m c X V v d D s 6 W 1 0 s J n F 1 b 3 Q 7 Y 2 9 s d W 1 u S W R l b n R p d G l l c y Z x d W 9 0 O z p b J n F 1 b 3 Q 7 U 2 V j d G l v b j E v S G 9 1 c 2 V o b 2 x k X 0 V u Z X J n e S 9 B d X R v U m V t b 3 Z l Z E N v b H V t b n M x L n t I b 3 V z Z W h v b G R f S U Q s M H 0 m c X V v d D s s J n F 1 b 3 Q 7 U 2 V j d G l v b j E v S G 9 1 c 2 V o b 2 x k X 0 V u Z X J n e S 9 B d X R v U m V t b 3 Z l Z E N v b H V t b n M x L n t G Y W 1 p b H l f U 2 l 6 Z S w x f S Z x d W 9 0 O y w m c X V v d D t T Z W N 0 a W 9 u M S 9 I b 3 V z Z W h v b G R f R W 5 l c m d 5 L 0 F 1 d G 9 S Z W 1 v d m V k Q 2 9 s d W 1 u c z E u e 0 1 v b n R o b H l f S W 5 j b 2 1 l L D J 9 J n F 1 b 3 Q 7 L C Z x d W 9 0 O 1 N l Y 3 R p b 2 4 x L 0 h v d X N l a G 9 s Z F 9 F b m V y Z 3 k v Q X V 0 b 1 J l b W 9 2 Z W R D b 2 x 1 b W 5 z M S 5 7 R W x l Y 3 R y a W N p d H l f V X N h Z 2 U g K G t X a C k s M 3 0 m c X V v d D s s J n F 1 b 3 Q 7 U 2 V j d G l v b j E v S G 9 1 c 2 V o b 2 x k X 0 V u Z X J n e S 9 B d X R v U m V t b 3 Z l Z E N v b H V t b n M x L n t H Y X N f V X N h Z 2 U s N H 0 m c X V v d D s s J n F 1 b 3 Q 7 U 2 V j d G l v b j E v S G 9 1 c 2 V o b 2 x k X 0 V u Z X J n e S 9 B d X R v U m V t b 3 Z l Z E N v b H V t b n M x L n t B c H B s a W F u Y 2 V z X 0 N v d W 5 0 L D V 9 J n F 1 b 3 Q 7 L C Z x d W 9 0 O 1 N l Y 3 R p b 2 4 x L 0 h v d X N l a G 9 s Z F 9 F b m V y Z 3 k v Q X V 0 b 1 J l b W 9 2 Z W R D b 2 x 1 b W 5 z M S 5 7 T W 9 u d G g s N n 0 m c X V v d D t d L C Z x d W 9 0 O 0 N v b H V t b k N v d W 5 0 J n F 1 b 3 Q 7 O j c s J n F 1 b 3 Q 7 S 2 V 5 Q 2 9 s d W 1 u T m F t Z X M m c X V v d D s 6 W 1 0 s J n F 1 b 3 Q 7 Q 2 9 s d W 1 u S W R l b n R p d G l l c y Z x d W 9 0 O z p b J n F 1 b 3 Q 7 U 2 V j d G l v b j E v S G 9 1 c 2 V o b 2 x k X 0 V u Z X J n e S 9 B d X R v U m V t b 3 Z l Z E N v b H V t b n M x L n t I b 3 V z Z W h v b G R f S U Q s M H 0 m c X V v d D s s J n F 1 b 3 Q 7 U 2 V j d G l v b j E v S G 9 1 c 2 V o b 2 x k X 0 V u Z X J n e S 9 B d X R v U m V t b 3 Z l Z E N v b H V t b n M x L n t G Y W 1 p b H l f U 2 l 6 Z S w x f S Z x d W 9 0 O y w m c X V v d D t T Z W N 0 a W 9 u M S 9 I b 3 V z Z W h v b G R f R W 5 l c m d 5 L 0 F 1 d G 9 S Z W 1 v d m V k Q 2 9 s d W 1 u c z E u e 0 1 v b n R o b H l f S W 5 j b 2 1 l L D J 9 J n F 1 b 3 Q 7 L C Z x d W 9 0 O 1 N l Y 3 R p b 2 4 x L 0 h v d X N l a G 9 s Z F 9 F b m V y Z 3 k v Q X V 0 b 1 J l b W 9 2 Z W R D b 2 x 1 b W 5 z M S 5 7 R W x l Y 3 R y a W N p d H l f V X N h Z 2 U g K G t X a C k s M 3 0 m c X V v d D s s J n F 1 b 3 Q 7 U 2 V j d G l v b j E v S G 9 1 c 2 V o b 2 x k X 0 V u Z X J n e S 9 B d X R v U m V t b 3 Z l Z E N v b H V t b n M x L n t H Y X N f V X N h Z 2 U s N H 0 m c X V v d D s s J n F 1 b 3 Q 7 U 2 V j d G l v b j E v S G 9 1 c 2 V o b 2 x k X 0 V u Z X J n e S 9 B d X R v U m V t b 3 Z l Z E N v b H V t b n M x L n t B c H B s a W F u Y 2 V z X 0 N v d W 5 0 L D V 9 J n F 1 b 3 Q 7 L C Z x d W 9 0 O 1 N l Y 3 R p b 2 4 x L 0 h v d X N l a G 9 s Z F 9 F b m V y Z 3 k v Q X V 0 b 1 J l b W 9 2 Z W R D b 2 x 1 b W 5 z M S 5 7 T W 9 u d G g s N n 0 m c X V v d D t d L C Z x d W 9 0 O 1 J l b G F 0 a W 9 u c 2 h p c E l u Z m 8 m c X V v d D s 6 W 1 1 9 I i A v P j x F b n R y e S B U e X B l P S J M b 2 F k Z W R U b 0 F u Y W x 5 c 2 l z U 2 V y d m l j Z X M i I F Z h b H V l P S J s M C I g L z 4 8 L 1 N 0 Y W J s Z U V u d H J p Z X M + P C 9 J d G V t P j x J d G V t P j x J d G V t T G 9 j Y X R p b 2 4 + P E l 0 Z W 1 U e X B l P k Z v c m 1 1 b G E 8 L 0 l 0 Z W 1 U e X B l P j x J d G V t U G F 0 a D 5 T Z W N 0 a W 9 u M S 9 I b 3 V z Z W h v b G R f R W 5 l c m d 5 J T I w K D I p L 1 N v d X J j Z T w v S X R l b V B h d G g + P C 9 J d G V t T G 9 j Y X R p b 2 4 + P F N 0 Y W J s Z U V u d H J p Z X M g L z 4 8 L 0 l 0 Z W 0 + P E l 0 Z W 0 + P E l 0 Z W 1 M b 2 N h d G l v b j 4 8 S X R l b V R 5 c G U + R m 9 y b X V s Y T w v S X R l b V R 5 c G U + P E l 0 Z W 1 Q Y X R o P l N l Y 3 R p b 2 4 x L 0 h v d X N l a G 9 s Z F 9 F b m V y Z 3 k l M j A o M i k v U H J v b W 9 0 Z W Q l M j B I Z W F k Z X J z P C 9 J d G V t U G F 0 a D 4 8 L 0 l 0 Z W 1 M b 2 N h d G l v b j 4 8 U 3 R h Y m x l R W 5 0 c m l l c y A v P j w v S X R l b T 4 8 S X R l b T 4 8 S X R l b U x v Y 2 F 0 a W 9 u P j x J d G V t V H l w Z T 5 G b 3 J t d W x h P C 9 J d G V t V H l w Z T 4 8 S X R l b V B h d G g + U 2 V j d G l v b j E v S G 9 1 c 2 V o b 2 x k X 0 V u Z X J n e S U y M C g y K S 9 D a G F u Z 2 V k J T I w V H l w Z T w v S X R l b V B h d G g + P C 9 J d G V t T G 9 j Y X R p b 2 4 + P F N 0 Y W J s Z U V u d H J p Z X M g L z 4 8 L 0 l 0 Z W 0 + P C 9 J d G V t c z 4 8 L 0 x v Y 2 F s U G F j a 2 F n Z U 1 l d G F k Y X R h R m l s Z T 4 W A A A A U E s F B g A A A A A A A A A A A A A A A A A A A A A A A C Y B A A A B A A A A 0 I y d 3 w E V 0 R G M e g D A T 8 K X 6 w E A A A C 4 / i h 1 F F y 9 R 4 H 9 x 2 l / d z N 1 A A A A A A I A A A A A A B B m A A A A A Q A A I A A A A H C X M z A E + I a x W 2 f v E B 7 0 y O c x W t 5 9 n L Y 3 g e v m I c T W j l q M A A A A A A 6 A A A A A A g A A I A A A A L e D r I o P F g A g x R 1 l D 0 d 5 1 O 3 s L A h 1 q P x J T 0 e n V Z o W 1 2 M x U A A A A L M 4 + F T u t K 4 8 S z B p n d U d h Y p z / W v N k y K g 9 J c u b d 3 8 s N u P 4 Z E m B J 2 g v Q n L p g A K h T 9 9 n W j s l H g f i E p O S T k 8 g v + O 1 0 8 F g g H B O b 8 w T R F s k A j v y A Y 8 Q A A A A E k z M c 9 m 6 d T 2 q J r a K 9 o O N p C v p t 1 K A C r m T 3 M + T 0 + m e U 7 S D E f r h 7 G m D q c s X 6 k + 7 O J S / c P G O n f 0 g d P g i l f G N Q F 2 N 1 k = < / D a t a M a s h u p > 
</file>

<file path=customXml/itemProps1.xml><?xml version="1.0" encoding="utf-8"?>
<ds:datastoreItem xmlns:ds="http://schemas.openxmlformats.org/officeDocument/2006/customXml" ds:itemID="{3FC1571E-FBCA-4FA9-9C72-CBFD98540A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Household_Energy</vt:lpstr>
      <vt:lpstr>analysis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kanaka raviteja</dc:creator>
  <cp:lastModifiedBy>kanaka raviteja</cp:lastModifiedBy>
  <dcterms:created xsi:type="dcterms:W3CDTF">2025-09-17T02:24:29Z</dcterms:created>
  <dcterms:modified xsi:type="dcterms:W3CDTF">2025-09-17T17:51:46Z</dcterms:modified>
</cp:coreProperties>
</file>