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kanak\Downloads\"/>
    </mc:Choice>
  </mc:AlternateContent>
  <xr:revisionPtr revIDLastSave="0" documentId="8_{56B9C609-1E1E-4CC0-A81E-B72B58F5EBFD}" xr6:coauthVersionLast="47" xr6:coauthVersionMax="47" xr10:uidLastSave="{00000000-0000-0000-0000-000000000000}"/>
  <bookViews>
    <workbookView xWindow="-110" yWindow="-110" windowWidth="19420" windowHeight="10300" activeTab="2" xr2:uid="{9ED40B2B-8732-43FC-9CFF-EA171829110F}"/>
  </bookViews>
  <sheets>
    <sheet name="pivot tables" sheetId="3" r:id="rId1"/>
    <sheet name="student_screen_time_raw" sheetId="2" r:id="rId2"/>
    <sheet name="Dash Board" sheetId="1" r:id="rId3"/>
  </sheets>
  <definedNames>
    <definedName name="_xlcn.WorksheetConnection_Book1student_screen_time_raw1" hidden="1">student_screen_time_raw[]</definedName>
    <definedName name="ExternalData_1" localSheetId="1" hidden="1">student_screen_time_raw!$A$1:$F$201</definedName>
    <definedName name="Slicer_Age_group">#N/A</definedName>
    <definedName name="Slicer_Red_flag">#N/A</definedName>
  </definedNames>
  <calcPr calcId="191029"/>
  <pivotCaches>
    <pivotCache cacheId="680" r:id="rId4"/>
    <pivotCache cacheId="683" r:id="rId5"/>
    <pivotCache cacheId="686" r:id="rId6"/>
    <pivotCache cacheId="689" r:id="rId7"/>
    <pivotCache cacheId="692" r:id="rId8"/>
    <pivotCache cacheId="695" r:id="rId9"/>
    <pivotCache cacheId="698" r:id="rId10"/>
  </pivotCaches>
  <extLst>
    <ext xmlns:x14="http://schemas.microsoft.com/office/spreadsheetml/2009/9/main" uri="{876F7934-8845-4945-9796-88D515C7AA90}">
      <x14:pivotCaches>
        <pivotCache cacheId="209"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screen_time_raw" name="student_screen_time_raw" connection="WorksheetConnection_Book1!student_screen_time_ra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C4" i="1"/>
  <c r="J6" i="2"/>
  <c r="J2" i="2"/>
  <c r="J3" i="2"/>
  <c r="J4" i="2"/>
  <c r="J5"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L10" i="2"/>
  <c r="L6" i="2"/>
  <c r="N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4E6A93-373E-428A-9A0E-53C3BAB704FD}" keepAlive="1" name="Query - student_screen_time_raw" description="Connection to the 'student_screen_time_raw' query in the workbook." type="5" refreshedVersion="8" background="1" saveData="1">
    <dbPr connection="Provider=Microsoft.Mashup.OleDb.1;Data Source=$Workbook$;Location=student_screen_time_raw;Extended Properties=&quot;&quot;" command="SELECT * FROM [student_screen_time_raw]"/>
  </connection>
  <connection id="2" xr16:uid="{9B402102-6434-4537-82DA-EF45C84F63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E892F39-87A5-45C9-9E4F-931A92926B7F}" name="WorksheetConnection_Book1!student_screen_time_raw" type="102" refreshedVersion="8" minRefreshableVersion="5">
    <extLst>
      <ext xmlns:x15="http://schemas.microsoft.com/office/spreadsheetml/2010/11/main" uri="{DE250136-89BD-433C-8126-D09CA5730AF9}">
        <x15:connection id="student_screen_time_raw" autoDelete="1">
          <x15:rangePr sourceName="_xlcn.WorksheetConnection_Book1student_screen_time_raw1"/>
        </x15:connection>
      </ext>
    </extLst>
  </connection>
</connections>
</file>

<file path=xl/sharedStrings.xml><?xml version="1.0" encoding="utf-8"?>
<sst xmlns="http://schemas.openxmlformats.org/spreadsheetml/2006/main" count="52" uniqueCount="29">
  <si>
    <t>Student_ID</t>
  </si>
  <si>
    <t>Age</t>
  </si>
  <si>
    <t>Study_Hours</t>
  </si>
  <si>
    <t>Screen_Time</t>
  </si>
  <si>
    <t>Test_Scores</t>
  </si>
  <si>
    <t>Extra_Curricular_Hours</t>
  </si>
  <si>
    <t>mode study hour</t>
  </si>
  <si>
    <t>mode screen time</t>
  </si>
  <si>
    <t>avg score</t>
  </si>
  <si>
    <t>Red flag</t>
  </si>
  <si>
    <t>screen time category</t>
  </si>
  <si>
    <t>Age group</t>
  </si>
  <si>
    <t>Study efficiency</t>
  </si>
  <si>
    <t>Row Labels</t>
  </si>
  <si>
    <t>High (4-6)</t>
  </si>
  <si>
    <t>Low (0-2)</t>
  </si>
  <si>
    <t>Moderate (2-4)</t>
  </si>
  <si>
    <t>Grand Total</t>
  </si>
  <si>
    <t>Average of Test_Scores</t>
  </si>
  <si>
    <t>Average of Extra_Curricular_Hours</t>
  </si>
  <si>
    <t>Early Teens</t>
  </si>
  <si>
    <t>Late Teens</t>
  </si>
  <si>
    <t>Mid Teens</t>
  </si>
  <si>
    <t>Screen time</t>
  </si>
  <si>
    <t>Distinct Count of Test_Scores</t>
  </si>
  <si>
    <t>Total Students</t>
  </si>
  <si>
    <t>Avg Screen time</t>
  </si>
  <si>
    <t>Distinct Count of Student_ID</t>
  </si>
  <si>
    <t>STUDENT SCREEN TIME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</si>
</sst>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theme="1"/>
      <name val="Calibri"/>
      <family val="2"/>
      <scheme val="minor"/>
    </font>
    <font>
      <b/>
      <sz val="28"/>
      <color theme="1"/>
      <name val="Calibri"/>
      <family val="2"/>
      <scheme val="minor"/>
    </font>
    <font>
      <b/>
      <sz val="48"/>
      <color theme="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applyAlignment="1">
      <alignment horizontal="center"/>
    </xf>
    <xf numFmtId="0" fontId="0" fillId="2" borderId="1" xfId="0" applyFill="1" applyBorder="1" applyAlignment="1">
      <alignment horizontal="center"/>
    </xf>
    <xf numFmtId="2" fontId="0" fillId="0" borderId="0" xfId="0" applyNumberFormat="1"/>
    <xf numFmtId="0" fontId="0" fillId="0" borderId="0" xfId="0"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center"/>
    </xf>
    <xf numFmtId="0" fontId="0" fillId="3" borderId="0" xfId="0" applyFill="1" applyAlignment="1">
      <alignment horizontal="center"/>
    </xf>
    <xf numFmtId="0" fontId="3" fillId="3" borderId="0" xfId="0" applyFont="1" applyFill="1" applyAlignment="1">
      <alignment horizontal="center"/>
    </xf>
    <xf numFmtId="0" fontId="1" fillId="4" borderId="0" xfId="0" applyFont="1" applyFill="1"/>
    <xf numFmtId="0" fontId="1" fillId="4" borderId="0" xfId="0" applyFont="1" applyFill="1" applyAlignment="1">
      <alignment horizontal="center"/>
    </xf>
    <xf numFmtId="0" fontId="0" fillId="4" borderId="0" xfId="0" applyFill="1"/>
    <xf numFmtId="0" fontId="2" fillId="5" borderId="0" xfId="0" applyFont="1" applyFill="1" applyAlignment="1">
      <alignment horizontal="center"/>
    </xf>
    <xf numFmtId="2" fontId="2" fillId="5" borderId="0" xfId="0" applyNumberFormat="1" applyFont="1" applyFill="1" applyAlignment="1">
      <alignment horizontal="center"/>
    </xf>
    <xf numFmtId="0" fontId="0" fillId="5" borderId="0" xfId="0" applyFill="1"/>
  </cellXfs>
  <cellStyles count="1">
    <cellStyle name="Normal" xfId="0" builtinId="0"/>
  </cellStyles>
  <dxfs count="312">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81782633420822393"/>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yVal>
            <c:numRef>
              <c:f>student_screen_time_raw!$D$2:$D$201</c:f>
              <c:numCache>
                <c:formatCode>General</c:formatCode>
                <c:ptCount val="200"/>
                <c:pt idx="0">
                  <c:v>2.7</c:v>
                </c:pt>
                <c:pt idx="1">
                  <c:v>4</c:v>
                </c:pt>
                <c:pt idx="2">
                  <c:v>4.3</c:v>
                </c:pt>
                <c:pt idx="3">
                  <c:v>2.8</c:v>
                </c:pt>
                <c:pt idx="4">
                  <c:v>1.8</c:v>
                </c:pt>
                <c:pt idx="5">
                  <c:v>4.4000000000000004</c:v>
                </c:pt>
                <c:pt idx="6">
                  <c:v>6.7</c:v>
                </c:pt>
                <c:pt idx="7">
                  <c:v>4.5999999999999996</c:v>
                </c:pt>
                <c:pt idx="8">
                  <c:v>4.0999999999999996</c:v>
                </c:pt>
                <c:pt idx="9">
                  <c:v>4.0999999999999996</c:v>
                </c:pt>
                <c:pt idx="10">
                  <c:v>3.6</c:v>
                </c:pt>
                <c:pt idx="11">
                  <c:v>5.8</c:v>
                </c:pt>
                <c:pt idx="12">
                  <c:v>4.3</c:v>
                </c:pt>
                <c:pt idx="13">
                  <c:v>2</c:v>
                </c:pt>
                <c:pt idx="14">
                  <c:v>1.6</c:v>
                </c:pt>
                <c:pt idx="15">
                  <c:v>4.0999999999999996</c:v>
                </c:pt>
                <c:pt idx="16">
                  <c:v>5.6</c:v>
                </c:pt>
                <c:pt idx="17">
                  <c:v>4.4000000000000004</c:v>
                </c:pt>
                <c:pt idx="18">
                  <c:v>3.5</c:v>
                </c:pt>
                <c:pt idx="19">
                  <c:v>4.7</c:v>
                </c:pt>
                <c:pt idx="20">
                  <c:v>4.3</c:v>
                </c:pt>
                <c:pt idx="21">
                  <c:v>5.2</c:v>
                </c:pt>
                <c:pt idx="22">
                  <c:v>6</c:v>
                </c:pt>
                <c:pt idx="23">
                  <c:v>2.6</c:v>
                </c:pt>
                <c:pt idx="24">
                  <c:v>0.5</c:v>
                </c:pt>
                <c:pt idx="25">
                  <c:v>3.5</c:v>
                </c:pt>
                <c:pt idx="26">
                  <c:v>2.5</c:v>
                </c:pt>
                <c:pt idx="27">
                  <c:v>5.2</c:v>
                </c:pt>
                <c:pt idx="28">
                  <c:v>2.9</c:v>
                </c:pt>
                <c:pt idx="29">
                  <c:v>1.2</c:v>
                </c:pt>
                <c:pt idx="30">
                  <c:v>3.1</c:v>
                </c:pt>
                <c:pt idx="31">
                  <c:v>1.8</c:v>
                </c:pt>
                <c:pt idx="32">
                  <c:v>6.4</c:v>
                </c:pt>
                <c:pt idx="33">
                  <c:v>4.7</c:v>
                </c:pt>
                <c:pt idx="34">
                  <c:v>5</c:v>
                </c:pt>
                <c:pt idx="35">
                  <c:v>4.8</c:v>
                </c:pt>
                <c:pt idx="36">
                  <c:v>5.3</c:v>
                </c:pt>
                <c:pt idx="37">
                  <c:v>5.7</c:v>
                </c:pt>
                <c:pt idx="38">
                  <c:v>3.2</c:v>
                </c:pt>
                <c:pt idx="39">
                  <c:v>1.9</c:v>
                </c:pt>
                <c:pt idx="40">
                  <c:v>2.7</c:v>
                </c:pt>
                <c:pt idx="41">
                  <c:v>3.9</c:v>
                </c:pt>
                <c:pt idx="42">
                  <c:v>0.2</c:v>
                </c:pt>
                <c:pt idx="43">
                  <c:v>5.7</c:v>
                </c:pt>
                <c:pt idx="44">
                  <c:v>1.2</c:v>
                </c:pt>
                <c:pt idx="45">
                  <c:v>4.9000000000000004</c:v>
                </c:pt>
                <c:pt idx="46">
                  <c:v>3.7</c:v>
                </c:pt>
                <c:pt idx="47">
                  <c:v>4.4000000000000004</c:v>
                </c:pt>
                <c:pt idx="48">
                  <c:v>3.3</c:v>
                </c:pt>
                <c:pt idx="49">
                  <c:v>4.3</c:v>
                </c:pt>
                <c:pt idx="50">
                  <c:v>3.3</c:v>
                </c:pt>
                <c:pt idx="51">
                  <c:v>3.2</c:v>
                </c:pt>
                <c:pt idx="52">
                  <c:v>2.7</c:v>
                </c:pt>
                <c:pt idx="53">
                  <c:v>4.3</c:v>
                </c:pt>
                <c:pt idx="54">
                  <c:v>4.5999999999999996</c:v>
                </c:pt>
                <c:pt idx="55">
                  <c:v>4.3</c:v>
                </c:pt>
                <c:pt idx="56">
                  <c:v>2.7</c:v>
                </c:pt>
                <c:pt idx="57">
                  <c:v>3.6</c:v>
                </c:pt>
                <c:pt idx="58">
                  <c:v>2.5</c:v>
                </c:pt>
                <c:pt idx="59">
                  <c:v>3.3</c:v>
                </c:pt>
                <c:pt idx="60">
                  <c:v>2.2000000000000002</c:v>
                </c:pt>
                <c:pt idx="61">
                  <c:v>6.4</c:v>
                </c:pt>
                <c:pt idx="62">
                  <c:v>4.3</c:v>
                </c:pt>
                <c:pt idx="63">
                  <c:v>2.7</c:v>
                </c:pt>
                <c:pt idx="64">
                  <c:v>2</c:v>
                </c:pt>
                <c:pt idx="65">
                  <c:v>2.8</c:v>
                </c:pt>
                <c:pt idx="66">
                  <c:v>3.3</c:v>
                </c:pt>
                <c:pt idx="67">
                  <c:v>3.9</c:v>
                </c:pt>
                <c:pt idx="68">
                  <c:v>3</c:v>
                </c:pt>
                <c:pt idx="69">
                  <c:v>1.6</c:v>
                </c:pt>
                <c:pt idx="70">
                  <c:v>1.7</c:v>
                </c:pt>
                <c:pt idx="71">
                  <c:v>5</c:v>
                </c:pt>
                <c:pt idx="72">
                  <c:v>3.8</c:v>
                </c:pt>
                <c:pt idx="73">
                  <c:v>5</c:v>
                </c:pt>
                <c:pt idx="74">
                  <c:v>5.2</c:v>
                </c:pt>
                <c:pt idx="75">
                  <c:v>4.2</c:v>
                </c:pt>
                <c:pt idx="76">
                  <c:v>2.2000000000000002</c:v>
                </c:pt>
                <c:pt idx="77">
                  <c:v>4.3</c:v>
                </c:pt>
                <c:pt idx="78">
                  <c:v>6.1</c:v>
                </c:pt>
                <c:pt idx="79">
                  <c:v>3.3</c:v>
                </c:pt>
                <c:pt idx="80">
                  <c:v>4.5</c:v>
                </c:pt>
                <c:pt idx="81">
                  <c:v>4</c:v>
                </c:pt>
                <c:pt idx="82">
                  <c:v>6.1</c:v>
                </c:pt>
                <c:pt idx="83">
                  <c:v>3</c:v>
                </c:pt>
                <c:pt idx="84">
                  <c:v>5.7</c:v>
                </c:pt>
                <c:pt idx="85">
                  <c:v>3.4</c:v>
                </c:pt>
                <c:pt idx="86">
                  <c:v>3</c:v>
                </c:pt>
                <c:pt idx="87">
                  <c:v>4.2</c:v>
                </c:pt>
                <c:pt idx="88">
                  <c:v>4.5</c:v>
                </c:pt>
                <c:pt idx="89">
                  <c:v>6.9</c:v>
                </c:pt>
                <c:pt idx="90">
                  <c:v>4.5</c:v>
                </c:pt>
                <c:pt idx="91">
                  <c:v>4.3</c:v>
                </c:pt>
                <c:pt idx="92">
                  <c:v>6.4</c:v>
                </c:pt>
                <c:pt idx="93">
                  <c:v>4.9000000000000004</c:v>
                </c:pt>
                <c:pt idx="94">
                  <c:v>3</c:v>
                </c:pt>
                <c:pt idx="95">
                  <c:v>6</c:v>
                </c:pt>
                <c:pt idx="96">
                  <c:v>2.9</c:v>
                </c:pt>
                <c:pt idx="97">
                  <c:v>3</c:v>
                </c:pt>
                <c:pt idx="98">
                  <c:v>2.7</c:v>
                </c:pt>
                <c:pt idx="99">
                  <c:v>2.6</c:v>
                </c:pt>
                <c:pt idx="100">
                  <c:v>4.5</c:v>
                </c:pt>
                <c:pt idx="101">
                  <c:v>3.6</c:v>
                </c:pt>
                <c:pt idx="102">
                  <c:v>0</c:v>
                </c:pt>
                <c:pt idx="103">
                  <c:v>3.6</c:v>
                </c:pt>
                <c:pt idx="104">
                  <c:v>3.2</c:v>
                </c:pt>
                <c:pt idx="105">
                  <c:v>5.3</c:v>
                </c:pt>
                <c:pt idx="106">
                  <c:v>3.2</c:v>
                </c:pt>
                <c:pt idx="107">
                  <c:v>7.8</c:v>
                </c:pt>
                <c:pt idx="108">
                  <c:v>6.1</c:v>
                </c:pt>
                <c:pt idx="109">
                  <c:v>3.4</c:v>
                </c:pt>
                <c:pt idx="110">
                  <c:v>5.7</c:v>
                </c:pt>
                <c:pt idx="111">
                  <c:v>4.3</c:v>
                </c:pt>
                <c:pt idx="112">
                  <c:v>4.4000000000000004</c:v>
                </c:pt>
                <c:pt idx="113">
                  <c:v>5.2</c:v>
                </c:pt>
                <c:pt idx="114">
                  <c:v>4.0999999999999996</c:v>
                </c:pt>
                <c:pt idx="115">
                  <c:v>4.4000000000000004</c:v>
                </c:pt>
                <c:pt idx="116">
                  <c:v>5.2</c:v>
                </c:pt>
                <c:pt idx="117">
                  <c:v>7.1</c:v>
                </c:pt>
                <c:pt idx="118">
                  <c:v>4.4000000000000004</c:v>
                </c:pt>
                <c:pt idx="119">
                  <c:v>3.3</c:v>
                </c:pt>
                <c:pt idx="120">
                  <c:v>1</c:v>
                </c:pt>
                <c:pt idx="121">
                  <c:v>6.9</c:v>
                </c:pt>
                <c:pt idx="122">
                  <c:v>3.6</c:v>
                </c:pt>
                <c:pt idx="123">
                  <c:v>4.8</c:v>
                </c:pt>
                <c:pt idx="124">
                  <c:v>6.9</c:v>
                </c:pt>
                <c:pt idx="125">
                  <c:v>4.3</c:v>
                </c:pt>
                <c:pt idx="126">
                  <c:v>3.7</c:v>
                </c:pt>
                <c:pt idx="127">
                  <c:v>6.1</c:v>
                </c:pt>
                <c:pt idx="128">
                  <c:v>4.7</c:v>
                </c:pt>
                <c:pt idx="129">
                  <c:v>4.9000000000000004</c:v>
                </c:pt>
                <c:pt idx="130">
                  <c:v>1.7</c:v>
                </c:pt>
                <c:pt idx="131">
                  <c:v>5.8</c:v>
                </c:pt>
                <c:pt idx="132">
                  <c:v>4.5999999999999996</c:v>
                </c:pt>
                <c:pt idx="133">
                  <c:v>1.9</c:v>
                </c:pt>
                <c:pt idx="134">
                  <c:v>4.7</c:v>
                </c:pt>
                <c:pt idx="135">
                  <c:v>0.9</c:v>
                </c:pt>
                <c:pt idx="136">
                  <c:v>7.5</c:v>
                </c:pt>
                <c:pt idx="137">
                  <c:v>2.2999999999999998</c:v>
                </c:pt>
                <c:pt idx="138">
                  <c:v>6.4</c:v>
                </c:pt>
                <c:pt idx="139">
                  <c:v>2.8</c:v>
                </c:pt>
                <c:pt idx="140">
                  <c:v>4.8</c:v>
                </c:pt>
                <c:pt idx="141">
                  <c:v>2.6</c:v>
                </c:pt>
                <c:pt idx="142">
                  <c:v>5.5</c:v>
                </c:pt>
                <c:pt idx="143">
                  <c:v>3.6</c:v>
                </c:pt>
                <c:pt idx="144">
                  <c:v>4.7</c:v>
                </c:pt>
                <c:pt idx="145">
                  <c:v>4</c:v>
                </c:pt>
                <c:pt idx="146">
                  <c:v>2</c:v>
                </c:pt>
                <c:pt idx="147">
                  <c:v>4.8</c:v>
                </c:pt>
                <c:pt idx="148">
                  <c:v>3.2</c:v>
                </c:pt>
                <c:pt idx="149">
                  <c:v>5.6</c:v>
                </c:pt>
                <c:pt idx="150">
                  <c:v>3.6</c:v>
                </c:pt>
                <c:pt idx="151">
                  <c:v>3.9</c:v>
                </c:pt>
                <c:pt idx="152">
                  <c:v>6.5</c:v>
                </c:pt>
                <c:pt idx="153">
                  <c:v>7.6</c:v>
                </c:pt>
                <c:pt idx="154">
                  <c:v>5.2</c:v>
                </c:pt>
                <c:pt idx="155">
                  <c:v>3.6</c:v>
                </c:pt>
                <c:pt idx="156">
                  <c:v>3.4</c:v>
                </c:pt>
                <c:pt idx="157">
                  <c:v>2.8</c:v>
                </c:pt>
                <c:pt idx="158">
                  <c:v>3.1</c:v>
                </c:pt>
                <c:pt idx="159">
                  <c:v>3.6</c:v>
                </c:pt>
                <c:pt idx="160">
                  <c:v>6.9</c:v>
                </c:pt>
                <c:pt idx="161">
                  <c:v>3.7</c:v>
                </c:pt>
                <c:pt idx="162">
                  <c:v>2.2000000000000002</c:v>
                </c:pt>
                <c:pt idx="163">
                  <c:v>4.0999999999999996</c:v>
                </c:pt>
                <c:pt idx="164">
                  <c:v>4.3</c:v>
                </c:pt>
                <c:pt idx="165">
                  <c:v>4.0999999999999996</c:v>
                </c:pt>
                <c:pt idx="166">
                  <c:v>5.2</c:v>
                </c:pt>
                <c:pt idx="167">
                  <c:v>4.0999999999999996</c:v>
                </c:pt>
                <c:pt idx="168">
                  <c:v>5.2</c:v>
                </c:pt>
                <c:pt idx="169">
                  <c:v>2.8</c:v>
                </c:pt>
                <c:pt idx="170">
                  <c:v>4.3</c:v>
                </c:pt>
                <c:pt idx="171">
                  <c:v>4.4000000000000004</c:v>
                </c:pt>
                <c:pt idx="172">
                  <c:v>4.5999999999999996</c:v>
                </c:pt>
                <c:pt idx="173">
                  <c:v>2.8</c:v>
                </c:pt>
                <c:pt idx="174">
                  <c:v>4.7</c:v>
                </c:pt>
                <c:pt idx="175">
                  <c:v>5</c:v>
                </c:pt>
                <c:pt idx="176">
                  <c:v>2.2000000000000002</c:v>
                </c:pt>
                <c:pt idx="177">
                  <c:v>1.5</c:v>
                </c:pt>
                <c:pt idx="178">
                  <c:v>4.4000000000000004</c:v>
                </c:pt>
                <c:pt idx="179">
                  <c:v>3.3</c:v>
                </c:pt>
                <c:pt idx="180">
                  <c:v>4.4000000000000004</c:v>
                </c:pt>
                <c:pt idx="181">
                  <c:v>2.1</c:v>
                </c:pt>
                <c:pt idx="182">
                  <c:v>1.7</c:v>
                </c:pt>
                <c:pt idx="183">
                  <c:v>4.3</c:v>
                </c:pt>
                <c:pt idx="184">
                  <c:v>3.5</c:v>
                </c:pt>
                <c:pt idx="185">
                  <c:v>4.3</c:v>
                </c:pt>
                <c:pt idx="186">
                  <c:v>6</c:v>
                </c:pt>
                <c:pt idx="187">
                  <c:v>2</c:v>
                </c:pt>
                <c:pt idx="188">
                  <c:v>7.9</c:v>
                </c:pt>
                <c:pt idx="189">
                  <c:v>3.1</c:v>
                </c:pt>
                <c:pt idx="190">
                  <c:v>4.5999999999999996</c:v>
                </c:pt>
                <c:pt idx="191">
                  <c:v>6.5</c:v>
                </c:pt>
                <c:pt idx="192">
                  <c:v>6.2</c:v>
                </c:pt>
                <c:pt idx="193">
                  <c:v>7</c:v>
                </c:pt>
                <c:pt idx="194">
                  <c:v>1.7</c:v>
                </c:pt>
                <c:pt idx="195">
                  <c:v>2.2999999999999998</c:v>
                </c:pt>
                <c:pt idx="196">
                  <c:v>4.3</c:v>
                </c:pt>
                <c:pt idx="197">
                  <c:v>5.3</c:v>
                </c:pt>
                <c:pt idx="198">
                  <c:v>4</c:v>
                </c:pt>
                <c:pt idx="199">
                  <c:v>1.5</c:v>
                </c:pt>
              </c:numCache>
            </c:numRef>
          </c:yVal>
          <c:smooth val="0"/>
          <c:extLst>
            <c:ext xmlns:c16="http://schemas.microsoft.com/office/drawing/2014/chart" uri="{C3380CC4-5D6E-409C-BE32-E72D297353CC}">
              <c16:uniqueId val="{00000000-9679-4FA5-AE58-6BF4EBFFCD53}"/>
            </c:ext>
          </c:extLst>
        </c:ser>
        <c:dLbls>
          <c:showLegendKey val="0"/>
          <c:showVal val="0"/>
          <c:showCatName val="0"/>
          <c:showSerName val="0"/>
          <c:showPercent val="0"/>
          <c:showBubbleSize val="0"/>
        </c:dLbls>
        <c:axId val="1860332112"/>
        <c:axId val="1860312432"/>
      </c:scatterChart>
      <c:valAx>
        <c:axId val="186033211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60312432"/>
        <c:crosses val="autoZero"/>
        <c:crossBetween val="midCat"/>
      </c:valAx>
      <c:valAx>
        <c:axId val="18603124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86033211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 DASH BOARD.xlsx]pivot tables!PivotTable4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TEST_SCORE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tables'!$F$10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tables'!$E$11:$E$42</c:f>
              <c:strCache>
                <c:ptCount val="31"/>
                <c:pt idx="0">
                  <c:v>0</c:v>
                </c:pt>
                <c:pt idx="1">
                  <c:v>0.2</c:v>
                </c:pt>
                <c:pt idx="2">
                  <c:v>0.5</c:v>
                </c:pt>
                <c:pt idx="3">
                  <c:v>0.9</c:v>
                </c:pt>
                <c:pt idx="4">
                  <c:v>1</c:v>
                </c:pt>
                <c:pt idx="5">
                  <c:v>1.2</c:v>
                </c:pt>
                <c:pt idx="6">
                  <c:v>1.5</c:v>
                </c:pt>
                <c:pt idx="7">
                  <c:v>1.6</c:v>
                </c:pt>
                <c:pt idx="8">
                  <c:v>1.7</c:v>
                </c:pt>
                <c:pt idx="9">
                  <c:v>1.8</c:v>
                </c:pt>
                <c:pt idx="10">
                  <c:v>1.9</c:v>
                </c:pt>
                <c:pt idx="11">
                  <c:v>2</c:v>
                </c:pt>
                <c:pt idx="12">
                  <c:v>2.1</c:v>
                </c:pt>
                <c:pt idx="13">
                  <c:v>2.2</c:v>
                </c:pt>
                <c:pt idx="14">
                  <c:v>2.3</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strCache>
            </c:strRef>
          </c:cat>
          <c:val>
            <c:numRef>
              <c:f>'pivot tables'!$F$11:$F$42</c:f>
              <c:numCache>
                <c:formatCode>0.00</c:formatCode>
                <c:ptCount val="31"/>
                <c:pt idx="0">
                  <c:v>64</c:v>
                </c:pt>
                <c:pt idx="1">
                  <c:v>77.599999999999994</c:v>
                </c:pt>
                <c:pt idx="2">
                  <c:v>62.5</c:v>
                </c:pt>
                <c:pt idx="3">
                  <c:v>70.099999999999994</c:v>
                </c:pt>
                <c:pt idx="4">
                  <c:v>69.3</c:v>
                </c:pt>
                <c:pt idx="5">
                  <c:v>62.75</c:v>
                </c:pt>
                <c:pt idx="6">
                  <c:v>75.45</c:v>
                </c:pt>
                <c:pt idx="7">
                  <c:v>78.45</c:v>
                </c:pt>
                <c:pt idx="8">
                  <c:v>68.775000000000006</c:v>
                </c:pt>
                <c:pt idx="9">
                  <c:v>71</c:v>
                </c:pt>
                <c:pt idx="10">
                  <c:v>67.16</c:v>
                </c:pt>
                <c:pt idx="11">
                  <c:v>75.525000000000006</c:v>
                </c:pt>
                <c:pt idx="12">
                  <c:v>61</c:v>
                </c:pt>
                <c:pt idx="13">
                  <c:v>71.674999999999997</c:v>
                </c:pt>
                <c:pt idx="14">
                  <c:v>75.56</c:v>
                </c:pt>
                <c:pt idx="15">
                  <c:v>70.7</c:v>
                </c:pt>
                <c:pt idx="16">
                  <c:v>58.233333333333327</c:v>
                </c:pt>
                <c:pt idx="17">
                  <c:v>72.47</c:v>
                </c:pt>
                <c:pt idx="18">
                  <c:v>56.5</c:v>
                </c:pt>
                <c:pt idx="19">
                  <c:v>76.95</c:v>
                </c:pt>
                <c:pt idx="20">
                  <c:v>60.04</c:v>
                </c:pt>
                <c:pt idx="21">
                  <c:v>79.266666666666666</c:v>
                </c:pt>
                <c:pt idx="22">
                  <c:v>69.7</c:v>
                </c:pt>
                <c:pt idx="23">
                  <c:v>72.328571428571436</c:v>
                </c:pt>
                <c:pt idx="24">
                  <c:v>65.066666666666663</c:v>
                </c:pt>
                <c:pt idx="25">
                  <c:v>64.466666666666669</c:v>
                </c:pt>
                <c:pt idx="26">
                  <c:v>71.73555555555555</c:v>
                </c:pt>
                <c:pt idx="27">
                  <c:v>70.8</c:v>
                </c:pt>
                <c:pt idx="28">
                  <c:v>79.7</c:v>
                </c:pt>
                <c:pt idx="29">
                  <c:v>77.266666666666666</c:v>
                </c:pt>
                <c:pt idx="30">
                  <c:v>69.474999999999994</c:v>
                </c:pt>
              </c:numCache>
            </c:numRef>
          </c:val>
          <c:extLst>
            <c:ext xmlns:c16="http://schemas.microsoft.com/office/drawing/2014/chart" uri="{C3380CC4-5D6E-409C-BE32-E72D297353CC}">
              <c16:uniqueId val="{00000000-6B55-4136-BFC8-7CF1ACAC4CC3}"/>
            </c:ext>
          </c:extLst>
        </c:ser>
        <c:dLbls>
          <c:showLegendKey val="0"/>
          <c:showVal val="0"/>
          <c:showCatName val="0"/>
          <c:showSerName val="0"/>
          <c:showPercent val="0"/>
          <c:showBubbleSize val="0"/>
        </c:dLbls>
        <c:gapWidth val="65"/>
        <c:shape val="box"/>
        <c:axId val="1814520384"/>
        <c:axId val="1814534784"/>
        <c:axId val="0"/>
      </c:bar3DChart>
      <c:catAx>
        <c:axId val="1814520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4534784"/>
        <c:crosses val="autoZero"/>
        <c:auto val="1"/>
        <c:lblAlgn val="ctr"/>
        <c:lblOffset val="100"/>
        <c:noMultiLvlLbl val="0"/>
      </c:catAx>
      <c:valAx>
        <c:axId val="1814534784"/>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45203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SCORE vs SCREEN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yVal>
            <c:numRef>
              <c:f>student_screen_time_raw!$H$186</c:f>
              <c:numCache>
                <c:formatCode>General</c:formatCode>
                <c:ptCount val="1"/>
                <c:pt idx="0">
                  <c:v>0</c:v>
                </c:pt>
              </c:numCache>
            </c:numRef>
          </c:yVal>
          <c:smooth val="0"/>
          <c:extLst>
            <c:ext xmlns:c16="http://schemas.microsoft.com/office/drawing/2014/chart" uri="{C3380CC4-5D6E-409C-BE32-E72D297353CC}">
              <c16:uniqueId val="{00000000-7AC3-4CD1-827C-34F7B233FCAA}"/>
            </c:ext>
          </c:extLst>
        </c:ser>
        <c:ser>
          <c:idx val="1"/>
          <c:order val="1"/>
          <c:tx>
            <c:v>screen time</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yVal>
            <c:numRef>
              <c:f>student_screen_time_raw!$D$1:$D$206</c:f>
              <c:numCache>
                <c:formatCode>General</c:formatCode>
                <c:ptCount val="206"/>
                <c:pt idx="0">
                  <c:v>0</c:v>
                </c:pt>
                <c:pt idx="1">
                  <c:v>2.7</c:v>
                </c:pt>
                <c:pt idx="2">
                  <c:v>4</c:v>
                </c:pt>
                <c:pt idx="3">
                  <c:v>4.3</c:v>
                </c:pt>
                <c:pt idx="4">
                  <c:v>2.8</c:v>
                </c:pt>
                <c:pt idx="5">
                  <c:v>1.8</c:v>
                </c:pt>
                <c:pt idx="6">
                  <c:v>4.4000000000000004</c:v>
                </c:pt>
                <c:pt idx="7">
                  <c:v>6.7</c:v>
                </c:pt>
                <c:pt idx="8">
                  <c:v>4.5999999999999996</c:v>
                </c:pt>
                <c:pt idx="9">
                  <c:v>4.0999999999999996</c:v>
                </c:pt>
                <c:pt idx="10">
                  <c:v>4.0999999999999996</c:v>
                </c:pt>
                <c:pt idx="11">
                  <c:v>3.6</c:v>
                </c:pt>
                <c:pt idx="12">
                  <c:v>5.8</c:v>
                </c:pt>
                <c:pt idx="13">
                  <c:v>4.3</c:v>
                </c:pt>
                <c:pt idx="14">
                  <c:v>2</c:v>
                </c:pt>
                <c:pt idx="15">
                  <c:v>1.6</c:v>
                </c:pt>
                <c:pt idx="16">
                  <c:v>4.0999999999999996</c:v>
                </c:pt>
                <c:pt idx="17">
                  <c:v>5.6</c:v>
                </c:pt>
                <c:pt idx="18">
                  <c:v>4.4000000000000004</c:v>
                </c:pt>
                <c:pt idx="19">
                  <c:v>3.5</c:v>
                </c:pt>
                <c:pt idx="20">
                  <c:v>4.7</c:v>
                </c:pt>
                <c:pt idx="21">
                  <c:v>4.3</c:v>
                </c:pt>
                <c:pt idx="22">
                  <c:v>5.2</c:v>
                </c:pt>
                <c:pt idx="23">
                  <c:v>6</c:v>
                </c:pt>
                <c:pt idx="24">
                  <c:v>2.6</c:v>
                </c:pt>
                <c:pt idx="25">
                  <c:v>0.5</c:v>
                </c:pt>
                <c:pt idx="26">
                  <c:v>3.5</c:v>
                </c:pt>
                <c:pt idx="27">
                  <c:v>2.5</c:v>
                </c:pt>
                <c:pt idx="28">
                  <c:v>5.2</c:v>
                </c:pt>
                <c:pt idx="29">
                  <c:v>2.9</c:v>
                </c:pt>
                <c:pt idx="30">
                  <c:v>1.2</c:v>
                </c:pt>
                <c:pt idx="31">
                  <c:v>3.1</c:v>
                </c:pt>
                <c:pt idx="32">
                  <c:v>1.8</c:v>
                </c:pt>
                <c:pt idx="33">
                  <c:v>6.4</c:v>
                </c:pt>
                <c:pt idx="34">
                  <c:v>4.7</c:v>
                </c:pt>
                <c:pt idx="35">
                  <c:v>5</c:v>
                </c:pt>
                <c:pt idx="36">
                  <c:v>4.8</c:v>
                </c:pt>
                <c:pt idx="37">
                  <c:v>5.3</c:v>
                </c:pt>
                <c:pt idx="38">
                  <c:v>5.7</c:v>
                </c:pt>
                <c:pt idx="39">
                  <c:v>3.2</c:v>
                </c:pt>
                <c:pt idx="40">
                  <c:v>1.9</c:v>
                </c:pt>
                <c:pt idx="41">
                  <c:v>2.7</c:v>
                </c:pt>
                <c:pt idx="42">
                  <c:v>3.9</c:v>
                </c:pt>
                <c:pt idx="43">
                  <c:v>0.2</c:v>
                </c:pt>
                <c:pt idx="44">
                  <c:v>5.7</c:v>
                </c:pt>
                <c:pt idx="45">
                  <c:v>1.2</c:v>
                </c:pt>
                <c:pt idx="46">
                  <c:v>4.9000000000000004</c:v>
                </c:pt>
                <c:pt idx="47">
                  <c:v>3.7</c:v>
                </c:pt>
                <c:pt idx="48">
                  <c:v>4.4000000000000004</c:v>
                </c:pt>
                <c:pt idx="49">
                  <c:v>3.3</c:v>
                </c:pt>
                <c:pt idx="50">
                  <c:v>4.3</c:v>
                </c:pt>
                <c:pt idx="51">
                  <c:v>3.3</c:v>
                </c:pt>
                <c:pt idx="52">
                  <c:v>3.2</c:v>
                </c:pt>
                <c:pt idx="53">
                  <c:v>2.7</c:v>
                </c:pt>
                <c:pt idx="54">
                  <c:v>4.3</c:v>
                </c:pt>
                <c:pt idx="55">
                  <c:v>4.5999999999999996</c:v>
                </c:pt>
                <c:pt idx="56">
                  <c:v>4.3</c:v>
                </c:pt>
                <c:pt idx="57">
                  <c:v>2.7</c:v>
                </c:pt>
                <c:pt idx="58">
                  <c:v>3.6</c:v>
                </c:pt>
                <c:pt idx="59">
                  <c:v>2.5</c:v>
                </c:pt>
                <c:pt idx="60">
                  <c:v>3.3</c:v>
                </c:pt>
                <c:pt idx="61">
                  <c:v>2.2000000000000002</c:v>
                </c:pt>
                <c:pt idx="62">
                  <c:v>6.4</c:v>
                </c:pt>
                <c:pt idx="63">
                  <c:v>4.3</c:v>
                </c:pt>
                <c:pt idx="64">
                  <c:v>2.7</c:v>
                </c:pt>
                <c:pt idx="65">
                  <c:v>2</c:v>
                </c:pt>
                <c:pt idx="66">
                  <c:v>2.8</c:v>
                </c:pt>
                <c:pt idx="67">
                  <c:v>3.3</c:v>
                </c:pt>
                <c:pt idx="68">
                  <c:v>3.9</c:v>
                </c:pt>
                <c:pt idx="69">
                  <c:v>3</c:v>
                </c:pt>
                <c:pt idx="70">
                  <c:v>1.6</c:v>
                </c:pt>
                <c:pt idx="71">
                  <c:v>1.7</c:v>
                </c:pt>
                <c:pt idx="72">
                  <c:v>5</c:v>
                </c:pt>
                <c:pt idx="73">
                  <c:v>3.8</c:v>
                </c:pt>
                <c:pt idx="74">
                  <c:v>5</c:v>
                </c:pt>
                <c:pt idx="75">
                  <c:v>5.2</c:v>
                </c:pt>
                <c:pt idx="76">
                  <c:v>4.2</c:v>
                </c:pt>
                <c:pt idx="77">
                  <c:v>2.2000000000000002</c:v>
                </c:pt>
                <c:pt idx="78">
                  <c:v>4.3</c:v>
                </c:pt>
                <c:pt idx="79">
                  <c:v>6.1</c:v>
                </c:pt>
                <c:pt idx="80">
                  <c:v>3.3</c:v>
                </c:pt>
                <c:pt idx="81">
                  <c:v>4.5</c:v>
                </c:pt>
                <c:pt idx="82">
                  <c:v>4</c:v>
                </c:pt>
                <c:pt idx="83">
                  <c:v>6.1</c:v>
                </c:pt>
                <c:pt idx="84">
                  <c:v>3</c:v>
                </c:pt>
                <c:pt idx="85">
                  <c:v>5.7</c:v>
                </c:pt>
                <c:pt idx="86">
                  <c:v>3.4</c:v>
                </c:pt>
                <c:pt idx="87">
                  <c:v>3</c:v>
                </c:pt>
                <c:pt idx="88">
                  <c:v>4.2</c:v>
                </c:pt>
                <c:pt idx="89">
                  <c:v>4.5</c:v>
                </c:pt>
                <c:pt idx="90">
                  <c:v>6.9</c:v>
                </c:pt>
                <c:pt idx="91">
                  <c:v>4.5</c:v>
                </c:pt>
                <c:pt idx="92">
                  <c:v>4.3</c:v>
                </c:pt>
                <c:pt idx="93">
                  <c:v>6.4</c:v>
                </c:pt>
                <c:pt idx="94">
                  <c:v>4.9000000000000004</c:v>
                </c:pt>
                <c:pt idx="95">
                  <c:v>3</c:v>
                </c:pt>
                <c:pt idx="96">
                  <c:v>6</c:v>
                </c:pt>
                <c:pt idx="97">
                  <c:v>2.9</c:v>
                </c:pt>
                <c:pt idx="98">
                  <c:v>3</c:v>
                </c:pt>
                <c:pt idx="99">
                  <c:v>2.7</c:v>
                </c:pt>
                <c:pt idx="100">
                  <c:v>2.6</c:v>
                </c:pt>
                <c:pt idx="101">
                  <c:v>4.5</c:v>
                </c:pt>
                <c:pt idx="102">
                  <c:v>3.6</c:v>
                </c:pt>
                <c:pt idx="103">
                  <c:v>0</c:v>
                </c:pt>
                <c:pt idx="104">
                  <c:v>3.6</c:v>
                </c:pt>
                <c:pt idx="105">
                  <c:v>3.2</c:v>
                </c:pt>
                <c:pt idx="106">
                  <c:v>5.3</c:v>
                </c:pt>
                <c:pt idx="107">
                  <c:v>3.2</c:v>
                </c:pt>
                <c:pt idx="108">
                  <c:v>7.8</c:v>
                </c:pt>
                <c:pt idx="109">
                  <c:v>6.1</c:v>
                </c:pt>
                <c:pt idx="110">
                  <c:v>3.4</c:v>
                </c:pt>
                <c:pt idx="111">
                  <c:v>5.7</c:v>
                </c:pt>
                <c:pt idx="112">
                  <c:v>4.3</c:v>
                </c:pt>
                <c:pt idx="113">
                  <c:v>4.4000000000000004</c:v>
                </c:pt>
                <c:pt idx="114">
                  <c:v>5.2</c:v>
                </c:pt>
                <c:pt idx="115">
                  <c:v>4.0999999999999996</c:v>
                </c:pt>
                <c:pt idx="116">
                  <c:v>4.4000000000000004</c:v>
                </c:pt>
                <c:pt idx="117">
                  <c:v>5.2</c:v>
                </c:pt>
                <c:pt idx="118">
                  <c:v>7.1</c:v>
                </c:pt>
                <c:pt idx="119">
                  <c:v>4.4000000000000004</c:v>
                </c:pt>
                <c:pt idx="120">
                  <c:v>3.3</c:v>
                </c:pt>
                <c:pt idx="121">
                  <c:v>1</c:v>
                </c:pt>
                <c:pt idx="122">
                  <c:v>6.9</c:v>
                </c:pt>
                <c:pt idx="123">
                  <c:v>3.6</c:v>
                </c:pt>
                <c:pt idx="124">
                  <c:v>4.8</c:v>
                </c:pt>
                <c:pt idx="125">
                  <c:v>6.9</c:v>
                </c:pt>
                <c:pt idx="126">
                  <c:v>4.3</c:v>
                </c:pt>
                <c:pt idx="127">
                  <c:v>3.7</c:v>
                </c:pt>
                <c:pt idx="128">
                  <c:v>6.1</c:v>
                </c:pt>
                <c:pt idx="129">
                  <c:v>4.7</c:v>
                </c:pt>
                <c:pt idx="130">
                  <c:v>4.9000000000000004</c:v>
                </c:pt>
                <c:pt idx="131">
                  <c:v>1.7</c:v>
                </c:pt>
                <c:pt idx="132">
                  <c:v>5.8</c:v>
                </c:pt>
                <c:pt idx="133">
                  <c:v>4.5999999999999996</c:v>
                </c:pt>
                <c:pt idx="134">
                  <c:v>1.9</c:v>
                </c:pt>
                <c:pt idx="135">
                  <c:v>4.7</c:v>
                </c:pt>
                <c:pt idx="136">
                  <c:v>0.9</c:v>
                </c:pt>
                <c:pt idx="137">
                  <c:v>7.5</c:v>
                </c:pt>
                <c:pt idx="138">
                  <c:v>2.2999999999999998</c:v>
                </c:pt>
                <c:pt idx="139">
                  <c:v>6.4</c:v>
                </c:pt>
                <c:pt idx="140">
                  <c:v>2.8</c:v>
                </c:pt>
                <c:pt idx="141">
                  <c:v>4.8</c:v>
                </c:pt>
                <c:pt idx="142">
                  <c:v>2.6</c:v>
                </c:pt>
                <c:pt idx="143">
                  <c:v>5.5</c:v>
                </c:pt>
                <c:pt idx="144">
                  <c:v>3.6</c:v>
                </c:pt>
                <c:pt idx="145">
                  <c:v>4.7</c:v>
                </c:pt>
                <c:pt idx="146">
                  <c:v>4</c:v>
                </c:pt>
                <c:pt idx="147">
                  <c:v>2</c:v>
                </c:pt>
                <c:pt idx="148">
                  <c:v>4.8</c:v>
                </c:pt>
                <c:pt idx="149">
                  <c:v>3.2</c:v>
                </c:pt>
                <c:pt idx="150">
                  <c:v>5.6</c:v>
                </c:pt>
                <c:pt idx="151">
                  <c:v>3.6</c:v>
                </c:pt>
                <c:pt idx="152">
                  <c:v>3.9</c:v>
                </c:pt>
                <c:pt idx="153">
                  <c:v>6.5</c:v>
                </c:pt>
                <c:pt idx="154">
                  <c:v>7.6</c:v>
                </c:pt>
                <c:pt idx="155">
                  <c:v>5.2</c:v>
                </c:pt>
                <c:pt idx="156">
                  <c:v>3.6</c:v>
                </c:pt>
                <c:pt idx="157">
                  <c:v>3.4</c:v>
                </c:pt>
                <c:pt idx="158">
                  <c:v>2.8</c:v>
                </c:pt>
                <c:pt idx="159">
                  <c:v>3.1</c:v>
                </c:pt>
                <c:pt idx="160">
                  <c:v>3.6</c:v>
                </c:pt>
                <c:pt idx="161">
                  <c:v>6.9</c:v>
                </c:pt>
                <c:pt idx="162">
                  <c:v>3.7</c:v>
                </c:pt>
                <c:pt idx="163">
                  <c:v>2.2000000000000002</c:v>
                </c:pt>
                <c:pt idx="164">
                  <c:v>4.0999999999999996</c:v>
                </c:pt>
                <c:pt idx="165">
                  <c:v>4.3</c:v>
                </c:pt>
                <c:pt idx="166">
                  <c:v>4.0999999999999996</c:v>
                </c:pt>
                <c:pt idx="167">
                  <c:v>5.2</c:v>
                </c:pt>
                <c:pt idx="168">
                  <c:v>4.0999999999999996</c:v>
                </c:pt>
                <c:pt idx="169">
                  <c:v>5.2</c:v>
                </c:pt>
                <c:pt idx="170">
                  <c:v>2.8</c:v>
                </c:pt>
                <c:pt idx="171">
                  <c:v>4.3</c:v>
                </c:pt>
                <c:pt idx="172">
                  <c:v>4.4000000000000004</c:v>
                </c:pt>
                <c:pt idx="173">
                  <c:v>4.5999999999999996</c:v>
                </c:pt>
                <c:pt idx="174">
                  <c:v>2.8</c:v>
                </c:pt>
                <c:pt idx="175">
                  <c:v>4.7</c:v>
                </c:pt>
                <c:pt idx="176">
                  <c:v>5</c:v>
                </c:pt>
                <c:pt idx="177">
                  <c:v>2.2000000000000002</c:v>
                </c:pt>
                <c:pt idx="178">
                  <c:v>1.5</c:v>
                </c:pt>
                <c:pt idx="179">
                  <c:v>4.4000000000000004</c:v>
                </c:pt>
                <c:pt idx="180">
                  <c:v>3.3</c:v>
                </c:pt>
                <c:pt idx="181">
                  <c:v>4.4000000000000004</c:v>
                </c:pt>
                <c:pt idx="182">
                  <c:v>2.1</c:v>
                </c:pt>
                <c:pt idx="183">
                  <c:v>1.7</c:v>
                </c:pt>
                <c:pt idx="184">
                  <c:v>4.3</c:v>
                </c:pt>
                <c:pt idx="185">
                  <c:v>3.5</c:v>
                </c:pt>
                <c:pt idx="186">
                  <c:v>4.3</c:v>
                </c:pt>
                <c:pt idx="187">
                  <c:v>6</c:v>
                </c:pt>
                <c:pt idx="188">
                  <c:v>2</c:v>
                </c:pt>
                <c:pt idx="189">
                  <c:v>7.9</c:v>
                </c:pt>
                <c:pt idx="190">
                  <c:v>3.1</c:v>
                </c:pt>
                <c:pt idx="191">
                  <c:v>4.5999999999999996</c:v>
                </c:pt>
                <c:pt idx="192">
                  <c:v>6.5</c:v>
                </c:pt>
                <c:pt idx="193">
                  <c:v>6.2</c:v>
                </c:pt>
                <c:pt idx="194">
                  <c:v>7</c:v>
                </c:pt>
                <c:pt idx="195">
                  <c:v>1.7</c:v>
                </c:pt>
                <c:pt idx="196">
                  <c:v>2.2999999999999998</c:v>
                </c:pt>
                <c:pt idx="197">
                  <c:v>4.3</c:v>
                </c:pt>
                <c:pt idx="198">
                  <c:v>5.3</c:v>
                </c:pt>
                <c:pt idx="199">
                  <c:v>4</c:v>
                </c:pt>
                <c:pt idx="200">
                  <c:v>1.5</c:v>
                </c:pt>
              </c:numCache>
            </c:numRef>
          </c:yVal>
          <c:smooth val="0"/>
          <c:extLst>
            <c:ext xmlns:c16="http://schemas.microsoft.com/office/drawing/2014/chart" uri="{C3380CC4-5D6E-409C-BE32-E72D297353CC}">
              <c16:uniqueId val="{00000001-7AC3-4CD1-827C-34F7B233FCAA}"/>
            </c:ext>
          </c:extLst>
        </c:ser>
        <c:ser>
          <c:idx val="2"/>
          <c:order val="2"/>
          <c:tx>
            <c:v>score</c:v>
          </c:tx>
          <c:spPr>
            <a:ln w="25400" cap="rnd">
              <a:no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trendline>
            <c:spPr>
              <a:ln w="9525" cap="rnd">
                <a:solidFill>
                  <a:schemeClr val="accent3"/>
                </a:solidFill>
              </a:ln>
              <a:effectLst/>
            </c:spPr>
            <c:trendlineType val="linear"/>
            <c:forward val="2"/>
            <c:dispRSqr val="0"/>
            <c:dispEq val="0"/>
          </c:trendline>
          <c:yVal>
            <c:numRef>
              <c:f>student_screen_time_raw!$E$1:$E$206</c:f>
              <c:numCache>
                <c:formatCode>General</c:formatCode>
                <c:ptCount val="206"/>
                <c:pt idx="0">
                  <c:v>0</c:v>
                </c:pt>
                <c:pt idx="1">
                  <c:v>75</c:v>
                </c:pt>
                <c:pt idx="2">
                  <c:v>68.099999999999994</c:v>
                </c:pt>
                <c:pt idx="3">
                  <c:v>67.900000000000006</c:v>
                </c:pt>
                <c:pt idx="4">
                  <c:v>47.2</c:v>
                </c:pt>
                <c:pt idx="5">
                  <c:v>78</c:v>
                </c:pt>
                <c:pt idx="6">
                  <c:v>71.5</c:v>
                </c:pt>
                <c:pt idx="7">
                  <c:v>88</c:v>
                </c:pt>
                <c:pt idx="8">
                  <c:v>69.3</c:v>
                </c:pt>
                <c:pt idx="9">
                  <c:v>75.7</c:v>
                </c:pt>
                <c:pt idx="10">
                  <c:v>78.3</c:v>
                </c:pt>
                <c:pt idx="11">
                  <c:v>52.5</c:v>
                </c:pt>
                <c:pt idx="12">
                  <c:v>96.2</c:v>
                </c:pt>
                <c:pt idx="13">
                  <c:v>65.7</c:v>
                </c:pt>
                <c:pt idx="14">
                  <c:v>74.900000000000006</c:v>
                </c:pt>
                <c:pt idx="15">
                  <c:v>76.400000000000006</c:v>
                </c:pt>
                <c:pt idx="16">
                  <c:v>61.9</c:v>
                </c:pt>
                <c:pt idx="17">
                  <c:v>88.5</c:v>
                </c:pt>
                <c:pt idx="18">
                  <c:v>72.7</c:v>
                </c:pt>
                <c:pt idx="19">
                  <c:v>67.900000000000006</c:v>
                </c:pt>
                <c:pt idx="20">
                  <c:v>71.400000000000006</c:v>
                </c:pt>
                <c:pt idx="21">
                  <c:v>77.599999999999994</c:v>
                </c:pt>
                <c:pt idx="22">
                  <c:v>70.099999999999994</c:v>
                </c:pt>
                <c:pt idx="23">
                  <c:v>78.8</c:v>
                </c:pt>
                <c:pt idx="24">
                  <c:v>53.2</c:v>
                </c:pt>
                <c:pt idx="25">
                  <c:v>62.5</c:v>
                </c:pt>
                <c:pt idx="26">
                  <c:v>48.6</c:v>
                </c:pt>
                <c:pt idx="27">
                  <c:v>90</c:v>
                </c:pt>
                <c:pt idx="28">
                  <c:v>89.8</c:v>
                </c:pt>
                <c:pt idx="29">
                  <c:v>76.3</c:v>
                </c:pt>
                <c:pt idx="30">
                  <c:v>59.9</c:v>
                </c:pt>
                <c:pt idx="31">
                  <c:v>93.9</c:v>
                </c:pt>
                <c:pt idx="32">
                  <c:v>64</c:v>
                </c:pt>
                <c:pt idx="33">
                  <c:v>67.900000000000006</c:v>
                </c:pt>
                <c:pt idx="34">
                  <c:v>71.599999999999994</c:v>
                </c:pt>
                <c:pt idx="35">
                  <c:v>74.5</c:v>
                </c:pt>
                <c:pt idx="36">
                  <c:v>76.400000000000006</c:v>
                </c:pt>
                <c:pt idx="37">
                  <c:v>76.8</c:v>
                </c:pt>
                <c:pt idx="38">
                  <c:v>70.92</c:v>
                </c:pt>
                <c:pt idx="39">
                  <c:v>76.7</c:v>
                </c:pt>
                <c:pt idx="40">
                  <c:v>70.92</c:v>
                </c:pt>
                <c:pt idx="41">
                  <c:v>75.8</c:v>
                </c:pt>
                <c:pt idx="42">
                  <c:v>75</c:v>
                </c:pt>
                <c:pt idx="43">
                  <c:v>77.599999999999994</c:v>
                </c:pt>
                <c:pt idx="44">
                  <c:v>76.400000000000006</c:v>
                </c:pt>
                <c:pt idx="45">
                  <c:v>65.599999999999994</c:v>
                </c:pt>
                <c:pt idx="46">
                  <c:v>74.599999999999994</c:v>
                </c:pt>
                <c:pt idx="47">
                  <c:v>76.5</c:v>
                </c:pt>
                <c:pt idx="48">
                  <c:v>57.1</c:v>
                </c:pt>
                <c:pt idx="49">
                  <c:v>67.3</c:v>
                </c:pt>
                <c:pt idx="50">
                  <c:v>76.099999999999994</c:v>
                </c:pt>
                <c:pt idx="51">
                  <c:v>87.1</c:v>
                </c:pt>
                <c:pt idx="52">
                  <c:v>78.2</c:v>
                </c:pt>
                <c:pt idx="53">
                  <c:v>87.7</c:v>
                </c:pt>
                <c:pt idx="54">
                  <c:v>66</c:v>
                </c:pt>
                <c:pt idx="55">
                  <c:v>72.5</c:v>
                </c:pt>
                <c:pt idx="56">
                  <c:v>78.099999999999994</c:v>
                </c:pt>
                <c:pt idx="57">
                  <c:v>46.7</c:v>
                </c:pt>
                <c:pt idx="58">
                  <c:v>70.92</c:v>
                </c:pt>
                <c:pt idx="59">
                  <c:v>51.4</c:v>
                </c:pt>
                <c:pt idx="60">
                  <c:v>80</c:v>
                </c:pt>
                <c:pt idx="61">
                  <c:v>76.900000000000006</c:v>
                </c:pt>
                <c:pt idx="62">
                  <c:v>46.6</c:v>
                </c:pt>
                <c:pt idx="63">
                  <c:v>47.1</c:v>
                </c:pt>
                <c:pt idx="64">
                  <c:v>70.92</c:v>
                </c:pt>
                <c:pt idx="65">
                  <c:v>82.1</c:v>
                </c:pt>
                <c:pt idx="66">
                  <c:v>61.2</c:v>
                </c:pt>
                <c:pt idx="67">
                  <c:v>61.2</c:v>
                </c:pt>
                <c:pt idx="68">
                  <c:v>75.099999999999994</c:v>
                </c:pt>
                <c:pt idx="69">
                  <c:v>69.900000000000006</c:v>
                </c:pt>
                <c:pt idx="70">
                  <c:v>80.5</c:v>
                </c:pt>
                <c:pt idx="71">
                  <c:v>74.8</c:v>
                </c:pt>
                <c:pt idx="72">
                  <c:v>85.8</c:v>
                </c:pt>
                <c:pt idx="73">
                  <c:v>79.7</c:v>
                </c:pt>
                <c:pt idx="74">
                  <c:v>77.2</c:v>
                </c:pt>
                <c:pt idx="75">
                  <c:v>66.5</c:v>
                </c:pt>
                <c:pt idx="76">
                  <c:v>65.7</c:v>
                </c:pt>
                <c:pt idx="77">
                  <c:v>69.5</c:v>
                </c:pt>
                <c:pt idx="78">
                  <c:v>88.4</c:v>
                </c:pt>
                <c:pt idx="79">
                  <c:v>65.900000000000006</c:v>
                </c:pt>
                <c:pt idx="80">
                  <c:v>72.599999999999994</c:v>
                </c:pt>
                <c:pt idx="81">
                  <c:v>47.6</c:v>
                </c:pt>
                <c:pt idx="82">
                  <c:v>76.8</c:v>
                </c:pt>
                <c:pt idx="83">
                  <c:v>92.6</c:v>
                </c:pt>
                <c:pt idx="84">
                  <c:v>60.7</c:v>
                </c:pt>
                <c:pt idx="85">
                  <c:v>100</c:v>
                </c:pt>
                <c:pt idx="86">
                  <c:v>71.8</c:v>
                </c:pt>
                <c:pt idx="87">
                  <c:v>44.3</c:v>
                </c:pt>
                <c:pt idx="88">
                  <c:v>66.099999999999994</c:v>
                </c:pt>
                <c:pt idx="89">
                  <c:v>83.3</c:v>
                </c:pt>
                <c:pt idx="90">
                  <c:v>90</c:v>
                </c:pt>
                <c:pt idx="91">
                  <c:v>77.2</c:v>
                </c:pt>
                <c:pt idx="92">
                  <c:v>85.7</c:v>
                </c:pt>
                <c:pt idx="93">
                  <c:v>58.2</c:v>
                </c:pt>
                <c:pt idx="94">
                  <c:v>63.2</c:v>
                </c:pt>
                <c:pt idx="95">
                  <c:v>53.2</c:v>
                </c:pt>
                <c:pt idx="96">
                  <c:v>63.9</c:v>
                </c:pt>
                <c:pt idx="97">
                  <c:v>77.599999999999994</c:v>
                </c:pt>
                <c:pt idx="98">
                  <c:v>72.099999999999994</c:v>
                </c:pt>
                <c:pt idx="99">
                  <c:v>78.7</c:v>
                </c:pt>
                <c:pt idx="100">
                  <c:v>60.6</c:v>
                </c:pt>
                <c:pt idx="101">
                  <c:v>61.2</c:v>
                </c:pt>
                <c:pt idx="102">
                  <c:v>72</c:v>
                </c:pt>
                <c:pt idx="103">
                  <c:v>64</c:v>
                </c:pt>
                <c:pt idx="104">
                  <c:v>83</c:v>
                </c:pt>
                <c:pt idx="105">
                  <c:v>63.7</c:v>
                </c:pt>
                <c:pt idx="106">
                  <c:v>65</c:v>
                </c:pt>
                <c:pt idx="107">
                  <c:v>74.2</c:v>
                </c:pt>
                <c:pt idx="108">
                  <c:v>66.099999999999994</c:v>
                </c:pt>
                <c:pt idx="109">
                  <c:v>57.7</c:v>
                </c:pt>
                <c:pt idx="110">
                  <c:v>59</c:v>
                </c:pt>
                <c:pt idx="111">
                  <c:v>75.400000000000006</c:v>
                </c:pt>
                <c:pt idx="112">
                  <c:v>56.4</c:v>
                </c:pt>
                <c:pt idx="113">
                  <c:v>84</c:v>
                </c:pt>
                <c:pt idx="114">
                  <c:v>63.1</c:v>
                </c:pt>
                <c:pt idx="115">
                  <c:v>76.2</c:v>
                </c:pt>
                <c:pt idx="116">
                  <c:v>63.7</c:v>
                </c:pt>
                <c:pt idx="117">
                  <c:v>60.8</c:v>
                </c:pt>
                <c:pt idx="118">
                  <c:v>72.5</c:v>
                </c:pt>
                <c:pt idx="119">
                  <c:v>80.5</c:v>
                </c:pt>
                <c:pt idx="120">
                  <c:v>67.5</c:v>
                </c:pt>
                <c:pt idx="121">
                  <c:v>69.3</c:v>
                </c:pt>
                <c:pt idx="122">
                  <c:v>78.099999999999994</c:v>
                </c:pt>
                <c:pt idx="123">
                  <c:v>78.400000000000006</c:v>
                </c:pt>
                <c:pt idx="124">
                  <c:v>69.599999999999994</c:v>
                </c:pt>
                <c:pt idx="125">
                  <c:v>65.599999999999994</c:v>
                </c:pt>
                <c:pt idx="126">
                  <c:v>70.8</c:v>
                </c:pt>
                <c:pt idx="127">
                  <c:v>68.099999999999994</c:v>
                </c:pt>
                <c:pt idx="128">
                  <c:v>73.099999999999994</c:v>
                </c:pt>
                <c:pt idx="129">
                  <c:v>58.1</c:v>
                </c:pt>
                <c:pt idx="130">
                  <c:v>72.8</c:v>
                </c:pt>
                <c:pt idx="131">
                  <c:v>62.8</c:v>
                </c:pt>
                <c:pt idx="132">
                  <c:v>79.099999999999994</c:v>
                </c:pt>
                <c:pt idx="133">
                  <c:v>63.3</c:v>
                </c:pt>
                <c:pt idx="134">
                  <c:v>63.4</c:v>
                </c:pt>
                <c:pt idx="135">
                  <c:v>74.5</c:v>
                </c:pt>
                <c:pt idx="136">
                  <c:v>70.099999999999994</c:v>
                </c:pt>
                <c:pt idx="137">
                  <c:v>92.8</c:v>
                </c:pt>
                <c:pt idx="138">
                  <c:v>70.92</c:v>
                </c:pt>
                <c:pt idx="139">
                  <c:v>71.099999999999994</c:v>
                </c:pt>
                <c:pt idx="140">
                  <c:v>81.3</c:v>
                </c:pt>
                <c:pt idx="141">
                  <c:v>64.2</c:v>
                </c:pt>
                <c:pt idx="142">
                  <c:v>60.9</c:v>
                </c:pt>
                <c:pt idx="143">
                  <c:v>61.3</c:v>
                </c:pt>
                <c:pt idx="144">
                  <c:v>53.9</c:v>
                </c:pt>
                <c:pt idx="145">
                  <c:v>83.5</c:v>
                </c:pt>
                <c:pt idx="146">
                  <c:v>66.7</c:v>
                </c:pt>
                <c:pt idx="147">
                  <c:v>65.5</c:v>
                </c:pt>
                <c:pt idx="148">
                  <c:v>48.8</c:v>
                </c:pt>
                <c:pt idx="149">
                  <c:v>55.7</c:v>
                </c:pt>
                <c:pt idx="150">
                  <c:v>84.7</c:v>
                </c:pt>
                <c:pt idx="151">
                  <c:v>73</c:v>
                </c:pt>
                <c:pt idx="152">
                  <c:v>81.7</c:v>
                </c:pt>
                <c:pt idx="153">
                  <c:v>80.400000000000006</c:v>
                </c:pt>
                <c:pt idx="154">
                  <c:v>60</c:v>
                </c:pt>
                <c:pt idx="155">
                  <c:v>94.3</c:v>
                </c:pt>
                <c:pt idx="156">
                  <c:v>89.5</c:v>
                </c:pt>
                <c:pt idx="157">
                  <c:v>64.400000000000006</c:v>
                </c:pt>
                <c:pt idx="158">
                  <c:v>34.299999999999997</c:v>
                </c:pt>
                <c:pt idx="159">
                  <c:v>66.400000000000006</c:v>
                </c:pt>
                <c:pt idx="160">
                  <c:v>72.400000000000006</c:v>
                </c:pt>
                <c:pt idx="161">
                  <c:v>64.3</c:v>
                </c:pt>
                <c:pt idx="162">
                  <c:v>67.8</c:v>
                </c:pt>
                <c:pt idx="163">
                  <c:v>61.7</c:v>
                </c:pt>
                <c:pt idx="164">
                  <c:v>79.2</c:v>
                </c:pt>
                <c:pt idx="165">
                  <c:v>70.599999999999994</c:v>
                </c:pt>
                <c:pt idx="166">
                  <c:v>79.5</c:v>
                </c:pt>
                <c:pt idx="167">
                  <c:v>82.2</c:v>
                </c:pt>
                <c:pt idx="168">
                  <c:v>48.3</c:v>
                </c:pt>
                <c:pt idx="169">
                  <c:v>62.3</c:v>
                </c:pt>
                <c:pt idx="170">
                  <c:v>63.8</c:v>
                </c:pt>
                <c:pt idx="171">
                  <c:v>95.7</c:v>
                </c:pt>
                <c:pt idx="172">
                  <c:v>71.5</c:v>
                </c:pt>
                <c:pt idx="173">
                  <c:v>70.92</c:v>
                </c:pt>
                <c:pt idx="174">
                  <c:v>51.2</c:v>
                </c:pt>
                <c:pt idx="175">
                  <c:v>71.400000000000006</c:v>
                </c:pt>
                <c:pt idx="176">
                  <c:v>79.8</c:v>
                </c:pt>
                <c:pt idx="177">
                  <c:v>78.599999999999994</c:v>
                </c:pt>
                <c:pt idx="178">
                  <c:v>76.2</c:v>
                </c:pt>
                <c:pt idx="179">
                  <c:v>70.099999999999994</c:v>
                </c:pt>
                <c:pt idx="180">
                  <c:v>70.599999999999994</c:v>
                </c:pt>
                <c:pt idx="181">
                  <c:v>53.1</c:v>
                </c:pt>
                <c:pt idx="182">
                  <c:v>61</c:v>
                </c:pt>
                <c:pt idx="183">
                  <c:v>72.3</c:v>
                </c:pt>
                <c:pt idx="184">
                  <c:v>62.8</c:v>
                </c:pt>
                <c:pt idx="185">
                  <c:v>76.900000000000006</c:v>
                </c:pt>
                <c:pt idx="186">
                  <c:v>74.7</c:v>
                </c:pt>
                <c:pt idx="187">
                  <c:v>83.7</c:v>
                </c:pt>
                <c:pt idx="188">
                  <c:v>79.599999999999994</c:v>
                </c:pt>
                <c:pt idx="189">
                  <c:v>72.3</c:v>
                </c:pt>
                <c:pt idx="190">
                  <c:v>77.5</c:v>
                </c:pt>
                <c:pt idx="191">
                  <c:v>80.099999999999994</c:v>
                </c:pt>
                <c:pt idx="192">
                  <c:v>64.900000000000006</c:v>
                </c:pt>
                <c:pt idx="193">
                  <c:v>66.7</c:v>
                </c:pt>
                <c:pt idx="194">
                  <c:v>69</c:v>
                </c:pt>
                <c:pt idx="195">
                  <c:v>65.2</c:v>
                </c:pt>
                <c:pt idx="196">
                  <c:v>80.2</c:v>
                </c:pt>
                <c:pt idx="197">
                  <c:v>63.7</c:v>
                </c:pt>
                <c:pt idx="198">
                  <c:v>82.5</c:v>
                </c:pt>
                <c:pt idx="199">
                  <c:v>66.3</c:v>
                </c:pt>
                <c:pt idx="200">
                  <c:v>74.7</c:v>
                </c:pt>
              </c:numCache>
            </c:numRef>
          </c:yVal>
          <c:smooth val="0"/>
          <c:extLst>
            <c:ext xmlns:c16="http://schemas.microsoft.com/office/drawing/2014/chart" uri="{C3380CC4-5D6E-409C-BE32-E72D297353CC}">
              <c16:uniqueId val="{00000002-7AC3-4CD1-827C-34F7B233FCAA}"/>
            </c:ext>
          </c:extLst>
        </c:ser>
        <c:dLbls>
          <c:showLegendKey val="0"/>
          <c:showVal val="0"/>
          <c:showCatName val="0"/>
          <c:showSerName val="0"/>
          <c:showPercent val="0"/>
          <c:showBubbleSize val="0"/>
        </c:dLbls>
        <c:axId val="1860313392"/>
        <c:axId val="1860319632"/>
      </c:scatterChart>
      <c:valAx>
        <c:axId val="1860313392"/>
        <c:scaling>
          <c:orientation val="minMax"/>
        </c:scaling>
        <c:delete val="0"/>
        <c:axPos val="b"/>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0319632"/>
        <c:crosses val="autoZero"/>
        <c:crossBetween val="midCat"/>
      </c:valAx>
      <c:valAx>
        <c:axId val="1860319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0313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[DAY2 DASH BOARD.xlsx]pivot tables!PivotTable1</c:name>
    <c:fmtId val="1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Screen</a:t>
            </a:r>
            <a:r>
              <a:rPr lang="en-US" sz="1800" b="1" baseline="0"/>
              <a:t> time category vs Score</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High (4-6)</c:v>
                </c:pt>
                <c:pt idx="1">
                  <c:v>Low (0-2)</c:v>
                </c:pt>
                <c:pt idx="2">
                  <c:v>Moderate (2-4)</c:v>
                </c:pt>
              </c:strCache>
            </c:strRef>
          </c:cat>
          <c:val>
            <c:numRef>
              <c:f>'pivot tables'!$B$4:$B$7</c:f>
              <c:numCache>
                <c:formatCode>0.00</c:formatCode>
                <c:ptCount val="3"/>
                <c:pt idx="0">
                  <c:v>69.474999999999994</c:v>
                </c:pt>
                <c:pt idx="1">
                  <c:v>69.90631578947368</c:v>
                </c:pt>
                <c:pt idx="2">
                  <c:v>69.384166666666658</c:v>
                </c:pt>
              </c:numCache>
            </c:numRef>
          </c:val>
          <c:extLst>
            <c:ext xmlns:c16="http://schemas.microsoft.com/office/drawing/2014/chart" uri="{C3380CC4-5D6E-409C-BE32-E72D297353CC}">
              <c16:uniqueId val="{00000000-3113-4557-9D98-611960153222}"/>
            </c:ext>
          </c:extLst>
        </c:ser>
        <c:dLbls>
          <c:dLblPos val="inEnd"/>
          <c:showLegendKey val="0"/>
          <c:showVal val="1"/>
          <c:showCatName val="0"/>
          <c:showSerName val="0"/>
          <c:showPercent val="0"/>
          <c:showBubbleSize val="0"/>
        </c:dLbls>
        <c:gapWidth val="150"/>
        <c:overlap val="100"/>
        <c:axId val="1860300912"/>
        <c:axId val="1860301872"/>
      </c:barChart>
      <c:catAx>
        <c:axId val="186030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301872"/>
        <c:crosses val="autoZero"/>
        <c:auto val="1"/>
        <c:lblAlgn val="ctr"/>
        <c:lblOffset val="100"/>
        <c:noMultiLvlLbl val="0"/>
      </c:catAx>
      <c:valAx>
        <c:axId val="1860301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30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 DASH BOARD.xlsx]pivot tables!PivotTable3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manualLayout>
          <c:layoutTarget val="inner"/>
          <c:xMode val="edge"/>
          <c:yMode val="edge"/>
          <c:x val="0.21212151603057297"/>
          <c:y val="0.23583028902987119"/>
          <c:w val="0.35719910750938"/>
          <c:h val="0.63378535830572125"/>
        </c:manualLayout>
      </c:layout>
      <c:pieChart>
        <c:varyColors val="1"/>
        <c:ser>
          <c:idx val="0"/>
          <c:order val="0"/>
          <c:tx>
            <c:strRef>
              <c:f>'pivot tables'!$C$10</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9112-43DA-AAB4-E7E770356D1C}"/>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9112-43DA-AAB4-E7E770356D1C}"/>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9112-43DA-AAB4-E7E770356D1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tables'!$B$11:$B$14</c:f>
              <c:strCache>
                <c:ptCount val="3"/>
                <c:pt idx="0">
                  <c:v>Early Teens</c:v>
                </c:pt>
                <c:pt idx="1">
                  <c:v>Late Teens</c:v>
                </c:pt>
                <c:pt idx="2">
                  <c:v>Mid Teens</c:v>
                </c:pt>
              </c:strCache>
            </c:strRef>
          </c:cat>
          <c:val>
            <c:numRef>
              <c:f>'pivot tables'!$C$11:$C$14</c:f>
              <c:numCache>
                <c:formatCode>0.00</c:formatCode>
                <c:ptCount val="3"/>
                <c:pt idx="0">
                  <c:v>70.827441860465115</c:v>
                </c:pt>
                <c:pt idx="1">
                  <c:v>66.121428571428581</c:v>
                </c:pt>
                <c:pt idx="2">
                  <c:v>69.223684210526315</c:v>
                </c:pt>
              </c:numCache>
            </c:numRef>
          </c:val>
          <c:extLst>
            <c:ext xmlns:c16="http://schemas.microsoft.com/office/drawing/2014/chart" uri="{C3380CC4-5D6E-409C-BE32-E72D297353CC}">
              <c16:uniqueId val="{00000006-9112-43DA-AAB4-E7E770356D1C}"/>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8302132098914292"/>
          <c:y val="0.4432570548775383"/>
          <c:w val="0.20697868584881771"/>
          <c:h val="0.321655583420385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 DASH BOARD.xlsx]pivot tables!PivotTable13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Students Age Group</a:t>
            </a:r>
          </a:p>
        </c:rich>
      </c:tx>
      <c:layout>
        <c:manualLayout>
          <c:xMode val="edge"/>
          <c:yMode val="edge"/>
          <c:x val="0.48035179078629248"/>
          <c:y val="0.1138131859411604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1364359803216066E-2"/>
          <c:y val="0.22624781277340328"/>
          <c:w val="0.5011137385493315"/>
          <c:h val="0.71356700204141144"/>
        </c:manualLayout>
      </c:layout>
      <c:doughnutChart>
        <c:varyColors val="1"/>
        <c:ser>
          <c:idx val="0"/>
          <c:order val="0"/>
          <c:tx>
            <c:strRef>
              <c:f>'pivot tables'!$P$5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4EC-47A5-849C-360DE4E7D0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4EC-47A5-849C-360DE4E7D0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4EC-47A5-849C-360DE4E7D0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tables'!$O$6:$O$9</c:f>
              <c:strCache>
                <c:ptCount val="3"/>
                <c:pt idx="0">
                  <c:v>Early Teens</c:v>
                </c:pt>
                <c:pt idx="1">
                  <c:v>Late Teens</c:v>
                </c:pt>
                <c:pt idx="2">
                  <c:v>Mid Teens</c:v>
                </c:pt>
              </c:strCache>
            </c:strRef>
          </c:cat>
          <c:val>
            <c:numRef>
              <c:f>'pivot tables'!$P$6:$P$9</c:f>
              <c:numCache>
                <c:formatCode>General</c:formatCode>
                <c:ptCount val="3"/>
                <c:pt idx="0">
                  <c:v>43</c:v>
                </c:pt>
                <c:pt idx="1">
                  <c:v>14</c:v>
                </c:pt>
                <c:pt idx="2">
                  <c:v>38</c:v>
                </c:pt>
              </c:numCache>
            </c:numRef>
          </c:val>
          <c:extLst>
            <c:ext xmlns:c16="http://schemas.microsoft.com/office/drawing/2014/chart" uri="{C3380CC4-5D6E-409C-BE32-E72D297353CC}">
              <c16:uniqueId val="{00000006-94EC-47A5-849C-360DE4E7D0B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
          <c:y val="0.45535797608632256"/>
          <c:w val="0.21388888888888888"/>
          <c:h val="0.301642971711869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727075</xdr:colOff>
      <xdr:row>185</xdr:row>
      <xdr:rowOff>82550</xdr:rowOff>
    </xdr:from>
    <xdr:to>
      <xdr:col>7</xdr:col>
      <xdr:colOff>149225</xdr:colOff>
      <xdr:row>200</xdr:row>
      <xdr:rowOff>63500</xdr:rowOff>
    </xdr:to>
    <xdr:graphicFrame macro="">
      <xdr:nvGraphicFramePr>
        <xdr:cNvPr id="5" name="Chart 4">
          <a:extLst>
            <a:ext uri="{FF2B5EF4-FFF2-40B4-BE49-F238E27FC236}">
              <a16:creationId xmlns:a16="http://schemas.microsoft.com/office/drawing/2014/main" id="{220F6CAC-DDA0-DBBE-C88D-719E84EEF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520700</xdr:colOff>
      <xdr:row>4</xdr:row>
      <xdr:rowOff>31750</xdr:rowOff>
    </xdr:from>
    <xdr:to>
      <xdr:col>6</xdr:col>
      <xdr:colOff>50800</xdr:colOff>
      <xdr:row>16</xdr:row>
      <xdr:rowOff>25400</xdr:rowOff>
    </xdr:to>
    <xdr:graphicFrame macro="">
      <xdr:nvGraphicFramePr>
        <xdr:cNvPr id="2" name="Chart 1">
          <a:extLst>
            <a:ext uri="{FF2B5EF4-FFF2-40B4-BE49-F238E27FC236}">
              <a16:creationId xmlns:a16="http://schemas.microsoft.com/office/drawing/2014/main" id="{078B62C5-D543-43A2-8D19-54972B73F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xdr:row>
      <xdr:rowOff>0</xdr:rowOff>
    </xdr:from>
    <xdr:to>
      <xdr:col>13</xdr:col>
      <xdr:colOff>384848</xdr:colOff>
      <xdr:row>16</xdr:row>
      <xdr:rowOff>57150</xdr:rowOff>
    </xdr:to>
    <xdr:graphicFrame macro="">
      <xdr:nvGraphicFramePr>
        <xdr:cNvPr id="4" name="Chart 3">
          <a:extLst>
            <a:ext uri="{FF2B5EF4-FFF2-40B4-BE49-F238E27FC236}">
              <a16:creationId xmlns:a16="http://schemas.microsoft.com/office/drawing/2014/main" id="{E0512016-BAA1-4CB4-8BF8-3CF85F58C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498522</xdr:colOff>
      <xdr:row>16</xdr:row>
      <xdr:rowOff>15678</xdr:rowOff>
    </xdr:from>
    <xdr:to>
      <xdr:col>6</xdr:col>
      <xdr:colOff>442577</xdr:colOff>
      <xdr:row>30</xdr:row>
      <xdr:rowOff>19242</xdr:rowOff>
    </xdr:to>
    <xdr:graphicFrame macro="">
      <xdr:nvGraphicFramePr>
        <xdr:cNvPr id="5" name="Chart 4">
          <a:extLst>
            <a:ext uri="{FF2B5EF4-FFF2-40B4-BE49-F238E27FC236}">
              <a16:creationId xmlns:a16="http://schemas.microsoft.com/office/drawing/2014/main" id="{FFCE0EDC-E24D-440B-A8FE-6FF04DB5E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355985</xdr:colOff>
      <xdr:row>16</xdr:row>
      <xdr:rowOff>86591</xdr:rowOff>
    </xdr:from>
    <xdr:to>
      <xdr:col>13</xdr:col>
      <xdr:colOff>211666</xdr:colOff>
      <xdr:row>30</xdr:row>
      <xdr:rowOff>0</xdr:rowOff>
    </xdr:to>
    <xdr:graphicFrame macro="">
      <xdr:nvGraphicFramePr>
        <xdr:cNvPr id="6" name="Chart 5">
          <a:extLst>
            <a:ext uri="{FF2B5EF4-FFF2-40B4-BE49-F238E27FC236}">
              <a16:creationId xmlns:a16="http://schemas.microsoft.com/office/drawing/2014/main" id="{FFBC2225-50C2-439C-B07F-459ADA542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230908</xdr:colOff>
      <xdr:row>16</xdr:row>
      <xdr:rowOff>115452</xdr:rowOff>
    </xdr:from>
    <xdr:to>
      <xdr:col>20</xdr:col>
      <xdr:colOff>0</xdr:colOff>
      <xdr:row>29</xdr:row>
      <xdr:rowOff>163560</xdr:rowOff>
    </xdr:to>
    <xdr:graphicFrame macro="">
      <xdr:nvGraphicFramePr>
        <xdr:cNvPr id="7" name="Chart 6">
          <a:extLst>
            <a:ext uri="{FF2B5EF4-FFF2-40B4-BE49-F238E27FC236}">
              <a16:creationId xmlns:a16="http://schemas.microsoft.com/office/drawing/2014/main" id="{0F772DDB-8D76-45FC-931D-2DC21D610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384849</xdr:colOff>
      <xdr:row>11</xdr:row>
      <xdr:rowOff>2503</xdr:rowOff>
    </xdr:from>
    <xdr:to>
      <xdr:col>20</xdr:col>
      <xdr:colOff>1</xdr:colOff>
      <xdr:row>16</xdr:row>
      <xdr:rowOff>38485</xdr:rowOff>
    </xdr:to>
    <mc:AlternateContent xmlns:mc="http://schemas.openxmlformats.org/markup-compatibility/2006">
      <mc:Choice xmlns:a14="http://schemas.microsoft.com/office/drawing/2010/main" Requires="a14">
        <xdr:graphicFrame macro="">
          <xdr:nvGraphicFramePr>
            <xdr:cNvPr id="8" name="Red flag">
              <a:extLst>
                <a:ext uri="{FF2B5EF4-FFF2-40B4-BE49-F238E27FC236}">
                  <a16:creationId xmlns:a16="http://schemas.microsoft.com/office/drawing/2014/main" id="{F4DB4FA6-D0F4-6F93-FC0E-F4C2C8B2DC72}"/>
                </a:ext>
              </a:extLst>
            </xdr:cNvPr>
            <xdr:cNvGraphicFramePr/>
          </xdr:nvGraphicFramePr>
          <xdr:xfrm>
            <a:off x="0" y="0"/>
            <a:ext cx="0" cy="0"/>
          </xdr:xfrm>
          <a:graphic>
            <a:graphicData uri="http://schemas.microsoft.com/office/drawing/2010/slicer">
              <sle:slicer xmlns:sle="http://schemas.microsoft.com/office/drawing/2010/slicer" name="Red flag"/>
            </a:graphicData>
          </a:graphic>
        </xdr:graphicFrame>
      </mc:Choice>
      <mc:Fallback>
        <xdr:sp macro="" textlink="">
          <xdr:nvSpPr>
            <xdr:cNvPr id="0" name=""/>
            <xdr:cNvSpPr>
              <a:spLocks noTextEdit="1"/>
            </xdr:cNvSpPr>
          </xdr:nvSpPr>
          <xdr:spPr>
            <a:xfrm>
              <a:off x="9765531" y="2378942"/>
              <a:ext cx="3858106" cy="949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375228</xdr:colOff>
      <xdr:row>4</xdr:row>
      <xdr:rowOff>45799</xdr:rowOff>
    </xdr:from>
    <xdr:to>
      <xdr:col>20</xdr:col>
      <xdr:colOff>0</xdr:colOff>
      <xdr:row>10</xdr:row>
      <xdr:rowOff>134697</xdr:rowOff>
    </xdr:to>
    <mc:AlternateContent xmlns:mc="http://schemas.openxmlformats.org/markup-compatibility/2006">
      <mc:Choice xmlns:a14="http://schemas.microsoft.com/office/drawing/2010/main" Requires="a14">
        <xdr:graphicFrame macro="">
          <xdr:nvGraphicFramePr>
            <xdr:cNvPr id="9" name="Age group">
              <a:extLst>
                <a:ext uri="{FF2B5EF4-FFF2-40B4-BE49-F238E27FC236}">
                  <a16:creationId xmlns:a16="http://schemas.microsoft.com/office/drawing/2014/main" id="{2E4F64AE-59D4-D3E6-30BE-155A6DC984BD}"/>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9755910" y="1142617"/>
              <a:ext cx="3867726" cy="1185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8.46237523148" backgroundQuery="1" createdVersion="8" refreshedVersion="8" minRefreshableVersion="3" recordCount="0" supportSubquery="1" supportAdvancedDrill="1" xr:uid="{D7810F76-4A74-4F75-97EF-86093714F5A6}">
  <cacheSource type="external" connectionId="2"/>
  <cacheFields count="3">
    <cacheField name="[student_screen_time_raw].[Age group].[Age group]" caption="Age group" numFmtId="0" hierarchy="8" level="1">
      <sharedItems count="3">
        <s v="Early Teens"/>
        <s v="Late Teens"/>
        <s v="Mid Teens"/>
      </sharedItems>
    </cacheField>
    <cacheField name="[Measures].[Distinct Count of Student_ID]" caption="Distinct Count of Student_ID" numFmtId="0" hierarchy="22" level="32767"/>
    <cacheField name="[student_screen_time_raw].[Red flag].[Red flag]" caption="Red flag" numFmtId="0" hierarchy="6" level="1">
      <sharedItems containsSemiMixedTypes="0" containsNonDate="0" containsString="0"/>
    </cacheField>
  </cacheFields>
  <cacheHierarchies count="23">
    <cacheHierarchy uniqueName="[student_screen_time_raw].[Student_ID]" caption="Student_ID" attribute="1" defaultMemberUniqueName="[student_screen_time_raw].[Student_ID].[All]" allUniqueName="[student_screen_time_raw].[Student_ID].[All]" dimensionUniqueName="[student_screen_time_raw]" displayFolder="" count="2" memberValueDatatype="20" unbalanced="0"/>
    <cacheHierarchy uniqueName="[student_screen_time_raw].[Age]" caption="Age" attribute="1" defaultMemberUniqueName="[student_screen_time_raw].[Age].[All]" allUniqueName="[student_screen_time_raw].[Age].[All]" dimensionUniqueName="[student_screen_time_raw]" displayFolder="" count="2" memberValueDatatype="20" unbalanced="0"/>
    <cacheHierarchy uniqueName="[student_screen_time_raw].[Study_Hours]" caption="Study_Hours" attribute="1" defaultMemberUniqueName="[student_screen_time_raw].[Study_Hours].[All]" allUniqueName="[student_screen_time_raw].[Study_Hours].[All]" dimensionUniqueName="[student_screen_time_raw]" displayFolder="" count="2" memberValueDatatype="5" unbalanced="0"/>
    <cacheHierarchy uniqueName="[student_screen_time_raw].[Screen_Time]" caption="Screen_Time" attribute="1" defaultMemberUniqueName="[student_screen_time_raw].[Screen_Time].[All]" allUniqueName="[student_screen_time_raw].[Screen_Time].[All]" dimensionUniqueName="[student_screen_time_raw]" displayFolder="" count="2" memberValueDatatype="5" unbalanced="0"/>
    <cacheHierarchy uniqueName="[student_screen_time_raw].[Test_Scores]" caption="Test_Scores" attribute="1" defaultMemberUniqueName="[student_screen_time_raw].[Test_Scores].[All]" allUniqueName="[student_screen_time_raw].[Test_Scores].[All]" dimensionUniqueName="[student_screen_time_raw]" displayFolder="" count="2" memberValueDatatype="5" unbalanced="0"/>
    <cacheHierarchy uniqueName="[student_screen_time_raw].[Extra_Curricular_Hours]" caption="Extra_Curricular_Hours" attribute="1" defaultMemberUniqueName="[student_screen_time_raw].[Extra_Curricular_Hours].[All]" allUniqueName="[student_screen_time_raw].[Extra_Curricular_Hours].[All]" dimensionUniqueName="[student_screen_time_raw]" displayFolder="" count="2" memberValueDatatype="5" unbalanced="0"/>
    <cacheHierarchy uniqueName="[student_screen_time_raw].[Red flag]" caption="Red flag" attribute="1" defaultMemberUniqueName="[student_screen_time_raw].[Red flag].[All]" allUniqueName="[student_screen_time_raw].[Red flag].[All]" dimensionUniqueName="[student_screen_time_raw]" displayFolder="" count="2" memberValueDatatype="130" unbalanced="0">
      <fieldsUsage count="2">
        <fieldUsage x="-1"/>
        <fieldUsage x="2"/>
      </fieldsUsage>
    </cacheHierarchy>
    <cacheHierarchy uniqueName="[student_screen_time_raw].[screen time category]" caption="screen time category" attribute="1" defaultMemberUniqueName="[student_screen_time_raw].[screen time category].[All]" allUniqueName="[student_screen_time_raw].[screen time category].[All]" dimensionUniqueName="[student_screen_time_raw]" displayFolder="" count="2" memberValueDatatype="130" unbalanced="0"/>
    <cacheHierarchy uniqueName="[student_screen_time_raw].[Age group]" caption="Age group" attribute="1" defaultMemberUniqueName="[student_screen_time_raw].[Age group].[All]" allUniqueName="[student_screen_time_raw].[Age group].[All]" dimensionUniqueName="[student_screen_time_raw]" displayFolder="" count="2" memberValueDatatype="130" unbalanced="0">
      <fieldsUsage count="2">
        <fieldUsage x="-1"/>
        <fieldUsage x="0"/>
      </fieldsUsage>
    </cacheHierarchy>
    <cacheHierarchy uniqueName="[student_screen_time_raw].[Study efficiency]" caption="Study efficiency" attribute="1" defaultMemberUniqueName="[student_screen_time_raw].[Study efficiency].[All]" allUniqueName="[student_screen_time_raw].[Study efficiency].[All]" dimensionUniqueName="[student_screen_time_raw]" displayFolder="" count="2" memberValueDatatype="130" unbalanced="0"/>
    <cacheHierarchy uniqueName="[Measures].[__XL_Count student_screen_time_raw]" caption="__XL_Count student_screen_time_raw" measure="1" displayFolder="" measureGroup="student_screen_time_raw" count="0" hidden="1"/>
    <cacheHierarchy uniqueName="[Measures].[__No measures defined]" caption="__No measures defined" measure="1" displayFolder="" count="0" hidden="1"/>
    <cacheHierarchy uniqueName="[Measures].[Sum of Test_Scores]" caption="Sum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Average of Test_Scores]" caption="Average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Extra_Curricular_Hours]" caption="Sum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Average of Extra_Curricular_Hours]" caption="Average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Sum of Screen_Time]" caption="Sum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Average of Screen_Time]" caption="Average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Screen_Time]" caption="Distinct Count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Test_Scores]" caption="Distinct Count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udent_screen_time_raw" count="0" hidden="1">
      <extLst>
        <ext xmlns:x15="http://schemas.microsoft.com/office/spreadsheetml/2010/11/main" uri="{B97F6D7D-B522-45F9-BDA1-12C45D357490}">
          <x15:cacheHierarchy aggregatedColumn="1"/>
        </ext>
      </extLst>
    </cacheHierarchy>
    <cacheHierarchy uniqueName="[Measures].[Sum of Student_ID]" caption="Sum of Student_ID" measure="1" displayFolder="" measureGroup="student_screen_time_raw"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student_screen_time_raw"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tudent_screen_time_raw" uniqueName="[student_screen_time_raw]" caption="student_screen_time_raw"/>
  </dimensions>
  <measureGroups count="1">
    <measureGroup name="student_screen_time_raw" caption="student_screen_time_ra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8.462375810188" backgroundQuery="1" createdVersion="8" refreshedVersion="8" minRefreshableVersion="3" recordCount="0" supportSubquery="1" supportAdvancedDrill="1" xr:uid="{D0D358A1-F052-45EC-9988-061D9BCF2055}">
  <cacheSource type="external" connectionId="2"/>
  <cacheFields count="4">
    <cacheField name="[student_screen_time_raw].[screen time category].[screen time category]" caption="screen time category" numFmtId="0" hierarchy="7" level="1">
      <sharedItems count="3">
        <s v="High (4-6)"/>
        <s v="Low (0-2)"/>
        <s v="Moderate (2-4)"/>
      </sharedItems>
    </cacheField>
    <cacheField name="[Measures].[Average of Test_Scores]" caption="Average of Test_Scores" numFmtId="0" hierarchy="13" level="32767"/>
    <cacheField name="[student_screen_time_raw].[Red flag].[Red flag]" caption="Red flag" numFmtId="0" hierarchy="6" level="1">
      <sharedItems containsSemiMixedTypes="0" containsNonDate="0" containsString="0"/>
    </cacheField>
    <cacheField name="[student_screen_time_raw].[Age group].[Age group]" caption="Age group" numFmtId="0" hierarchy="8" level="1">
      <sharedItems containsSemiMixedTypes="0" containsNonDate="0" containsString="0"/>
    </cacheField>
  </cacheFields>
  <cacheHierarchies count="23">
    <cacheHierarchy uniqueName="[student_screen_time_raw].[Student_ID]" caption="Student_ID" attribute="1" defaultMemberUniqueName="[student_screen_time_raw].[Student_ID].[All]" allUniqueName="[student_screen_time_raw].[Student_ID].[All]" dimensionUniqueName="[student_screen_time_raw]" displayFolder="" count="0" memberValueDatatype="20" unbalanced="0"/>
    <cacheHierarchy uniqueName="[student_screen_time_raw].[Age]" caption="Age" attribute="1" defaultMemberUniqueName="[student_screen_time_raw].[Age].[All]" allUniqueName="[student_screen_time_raw].[Age].[All]" dimensionUniqueName="[student_screen_time_raw]" displayFolder="" count="0" memberValueDatatype="20" unbalanced="0"/>
    <cacheHierarchy uniqueName="[student_screen_time_raw].[Study_Hours]" caption="Study_Hours" attribute="1" defaultMemberUniqueName="[student_screen_time_raw].[Study_Hours].[All]" allUniqueName="[student_screen_time_raw].[Study_Hours].[All]" dimensionUniqueName="[student_screen_time_raw]" displayFolder="" count="0" memberValueDatatype="5" unbalanced="0"/>
    <cacheHierarchy uniqueName="[student_screen_time_raw].[Screen_Time]" caption="Screen_Time" attribute="1" defaultMemberUniqueName="[student_screen_time_raw].[Screen_Time].[All]" allUniqueName="[student_screen_time_raw].[Screen_Time].[All]" dimensionUniqueName="[student_screen_time_raw]" displayFolder="" count="0" memberValueDatatype="5" unbalanced="0"/>
    <cacheHierarchy uniqueName="[student_screen_time_raw].[Test_Scores]" caption="Test_Scores" attribute="1" defaultMemberUniqueName="[student_screen_time_raw].[Test_Scores].[All]" allUniqueName="[student_screen_time_raw].[Test_Scores].[All]" dimensionUniqueName="[student_screen_time_raw]" displayFolder="" count="0" memberValueDatatype="5" unbalanced="0"/>
    <cacheHierarchy uniqueName="[student_screen_time_raw].[Extra_Curricular_Hours]" caption="Extra_Curricular_Hours" attribute="1" defaultMemberUniqueName="[student_screen_time_raw].[Extra_Curricular_Hours].[All]" allUniqueName="[student_screen_time_raw].[Extra_Curricular_Hours].[All]" dimensionUniqueName="[student_screen_time_raw]" displayFolder="" count="0" memberValueDatatype="5" unbalanced="0"/>
    <cacheHierarchy uniqueName="[student_screen_time_raw].[Red flag]" caption="Red flag" attribute="1" defaultMemberUniqueName="[student_screen_time_raw].[Red flag].[All]" allUniqueName="[student_screen_time_raw].[Red flag].[All]" dimensionUniqueName="[student_screen_time_raw]" displayFolder="" count="2" memberValueDatatype="130" unbalanced="0">
      <fieldsUsage count="2">
        <fieldUsage x="-1"/>
        <fieldUsage x="2"/>
      </fieldsUsage>
    </cacheHierarchy>
    <cacheHierarchy uniqueName="[student_screen_time_raw].[screen time category]" caption="screen time category" attribute="1" defaultMemberUniqueName="[student_screen_time_raw].[screen time category].[All]" allUniqueName="[student_screen_time_raw].[screen time category].[All]" dimensionUniqueName="[student_screen_time_raw]" displayFolder="" count="2" memberValueDatatype="130" unbalanced="0">
      <fieldsUsage count="2">
        <fieldUsage x="-1"/>
        <fieldUsage x="0"/>
      </fieldsUsage>
    </cacheHierarchy>
    <cacheHierarchy uniqueName="[student_screen_time_raw].[Age group]" caption="Age group" attribute="1" defaultMemberUniqueName="[student_screen_time_raw].[Age group].[All]" allUniqueName="[student_screen_time_raw].[Age group].[All]" dimensionUniqueName="[student_screen_time_raw]" displayFolder="" count="2" memberValueDatatype="130" unbalanced="0">
      <fieldsUsage count="2">
        <fieldUsage x="-1"/>
        <fieldUsage x="3"/>
      </fieldsUsage>
    </cacheHierarchy>
    <cacheHierarchy uniqueName="[student_screen_time_raw].[Study efficiency]" caption="Study efficiency" attribute="1" defaultMemberUniqueName="[student_screen_time_raw].[Study efficiency].[All]" allUniqueName="[student_screen_time_raw].[Study efficiency].[All]" dimensionUniqueName="[student_screen_time_raw]" displayFolder="" count="0" memberValueDatatype="130" unbalanced="0"/>
    <cacheHierarchy uniqueName="[Measures].[__XL_Count student_screen_time_raw]" caption="__XL_Count student_screen_time_raw" measure="1" displayFolder="" measureGroup="student_screen_time_raw" count="0" hidden="1"/>
    <cacheHierarchy uniqueName="[Measures].[__No measures defined]" caption="__No measures defined" measure="1" displayFolder="" count="0" hidden="1"/>
    <cacheHierarchy uniqueName="[Measures].[Sum of Test_Scores]" caption="Sum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Average of Test_Scores]" caption="Average of Test_Scores" measure="1" displayFolder="" measureGroup="student_screen_time_raw"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xtra_Curricular_Hours]" caption="Sum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Average of Extra_Curricular_Hours]" caption="Average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Sum of Screen_Time]" caption="Sum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Average of Screen_Time]" caption="Average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Screen_Time]" caption="Distinct Count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Test_Scores]" caption="Distinct Count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udent_screen_time_raw" count="0" hidden="1">
      <extLst>
        <ext xmlns:x15="http://schemas.microsoft.com/office/spreadsheetml/2010/11/main" uri="{B97F6D7D-B522-45F9-BDA1-12C45D357490}">
          <x15:cacheHierarchy aggregatedColumn="1"/>
        </ext>
      </extLst>
    </cacheHierarchy>
    <cacheHierarchy uniqueName="[Measures].[Sum of Student_ID]" caption="Sum of Student_ID" measure="1" displayFolder="" measureGroup="student_screen_time_raw"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student_screen_time_raw"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tudent_screen_time_raw" uniqueName="[student_screen_time_raw]" caption="student_screen_time_raw"/>
  </dimensions>
  <measureGroups count="1">
    <measureGroup name="student_screen_time_raw" caption="student_screen_time_ra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8.462376504627" backgroundQuery="1" createdVersion="8" refreshedVersion="8" minRefreshableVersion="3" recordCount="0" supportSubquery="1" supportAdvancedDrill="1" xr:uid="{89E386CF-5C2F-4032-988A-C9E8834CA0B6}">
  <cacheSource type="external" connectionId="2"/>
  <cacheFields count="3">
    <cacheField name="[student_screen_time_raw].[Age group].[Age group]" caption="Age group" numFmtId="0" hierarchy="8" level="1">
      <sharedItems count="3">
        <s v="Early Teens"/>
        <s v="Late Teens"/>
        <s v="Mid Teens"/>
      </sharedItems>
    </cacheField>
    <cacheField name="[Measures].[Average of Test_Scores]" caption="Average of Test_Scores" numFmtId="0" hierarchy="13" level="32767"/>
    <cacheField name="[student_screen_time_raw].[Red flag].[Red flag]" caption="Red flag" numFmtId="0" hierarchy="6" level="1">
      <sharedItems containsSemiMixedTypes="0" containsNonDate="0" containsString="0"/>
    </cacheField>
  </cacheFields>
  <cacheHierarchies count="23">
    <cacheHierarchy uniqueName="[student_screen_time_raw].[Student_ID]" caption="Student_ID" attribute="1" defaultMemberUniqueName="[student_screen_time_raw].[Student_ID].[All]" allUniqueName="[student_screen_time_raw].[Student_ID].[All]" dimensionUniqueName="[student_screen_time_raw]" displayFolder="" count="0" memberValueDatatype="20" unbalanced="0"/>
    <cacheHierarchy uniqueName="[student_screen_time_raw].[Age]" caption="Age" attribute="1" defaultMemberUniqueName="[student_screen_time_raw].[Age].[All]" allUniqueName="[student_screen_time_raw].[Age].[All]" dimensionUniqueName="[student_screen_time_raw]" displayFolder="" count="0" memberValueDatatype="20" unbalanced="0"/>
    <cacheHierarchy uniqueName="[student_screen_time_raw].[Study_Hours]" caption="Study_Hours" attribute="1" defaultMemberUniqueName="[student_screen_time_raw].[Study_Hours].[All]" allUniqueName="[student_screen_time_raw].[Study_Hours].[All]" dimensionUniqueName="[student_screen_time_raw]" displayFolder="" count="0" memberValueDatatype="5" unbalanced="0"/>
    <cacheHierarchy uniqueName="[student_screen_time_raw].[Screen_Time]" caption="Screen_Time" attribute="1" defaultMemberUniqueName="[student_screen_time_raw].[Screen_Time].[All]" allUniqueName="[student_screen_time_raw].[Screen_Time].[All]" dimensionUniqueName="[student_screen_time_raw]" displayFolder="" count="0" memberValueDatatype="5" unbalanced="0"/>
    <cacheHierarchy uniqueName="[student_screen_time_raw].[Test_Scores]" caption="Test_Scores" attribute="1" defaultMemberUniqueName="[student_screen_time_raw].[Test_Scores].[All]" allUniqueName="[student_screen_time_raw].[Test_Scores].[All]" dimensionUniqueName="[student_screen_time_raw]" displayFolder="" count="0" memberValueDatatype="5" unbalanced="0"/>
    <cacheHierarchy uniqueName="[student_screen_time_raw].[Extra_Curricular_Hours]" caption="Extra_Curricular_Hours" attribute="1" defaultMemberUniqueName="[student_screen_time_raw].[Extra_Curricular_Hours].[All]" allUniqueName="[student_screen_time_raw].[Extra_Curricular_Hours].[All]" dimensionUniqueName="[student_screen_time_raw]" displayFolder="" count="0" memberValueDatatype="5" unbalanced="0"/>
    <cacheHierarchy uniqueName="[student_screen_time_raw].[Red flag]" caption="Red flag" attribute="1" defaultMemberUniqueName="[student_screen_time_raw].[Red flag].[All]" allUniqueName="[student_screen_time_raw].[Red flag].[All]" dimensionUniqueName="[student_screen_time_raw]" displayFolder="" count="2" memberValueDatatype="130" unbalanced="0">
      <fieldsUsage count="2">
        <fieldUsage x="-1"/>
        <fieldUsage x="2"/>
      </fieldsUsage>
    </cacheHierarchy>
    <cacheHierarchy uniqueName="[student_screen_time_raw].[screen time category]" caption="screen time category" attribute="1" defaultMemberUniqueName="[student_screen_time_raw].[screen time category].[All]" allUniqueName="[student_screen_time_raw].[screen time category].[All]" dimensionUniqueName="[student_screen_time_raw]" displayFolder="" count="0" memberValueDatatype="130" unbalanced="0"/>
    <cacheHierarchy uniqueName="[student_screen_time_raw].[Age group]" caption="Age group" attribute="1" defaultMemberUniqueName="[student_screen_time_raw].[Age group].[All]" allUniqueName="[student_screen_time_raw].[Age group].[All]" dimensionUniqueName="[student_screen_time_raw]" displayFolder="" count="2" memberValueDatatype="130" unbalanced="0">
      <fieldsUsage count="2">
        <fieldUsage x="-1"/>
        <fieldUsage x="0"/>
      </fieldsUsage>
    </cacheHierarchy>
    <cacheHierarchy uniqueName="[student_screen_time_raw].[Study efficiency]" caption="Study efficiency" attribute="1" defaultMemberUniqueName="[student_screen_time_raw].[Study efficiency].[All]" allUniqueName="[student_screen_time_raw].[Study efficiency].[All]" dimensionUniqueName="[student_screen_time_raw]" displayFolder="" count="0" memberValueDatatype="130" unbalanced="0"/>
    <cacheHierarchy uniqueName="[Measures].[__XL_Count student_screen_time_raw]" caption="__XL_Count student_screen_time_raw" measure="1" displayFolder="" measureGroup="student_screen_time_raw" count="0" hidden="1"/>
    <cacheHierarchy uniqueName="[Measures].[__No measures defined]" caption="__No measures defined" measure="1" displayFolder="" count="0" hidden="1"/>
    <cacheHierarchy uniqueName="[Measures].[Sum of Test_Scores]" caption="Sum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Average of Test_Scores]" caption="Average of Test_Scores" measure="1" displayFolder="" measureGroup="student_screen_time_raw"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xtra_Curricular_Hours]" caption="Sum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Average of Extra_Curricular_Hours]" caption="Average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Sum of Screen_Time]" caption="Sum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Average of Screen_Time]" caption="Average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Screen_Time]" caption="Distinct Count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Test_Scores]" caption="Distinct Count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udent_screen_time_raw" count="0" hidden="1">
      <extLst>
        <ext xmlns:x15="http://schemas.microsoft.com/office/spreadsheetml/2010/11/main" uri="{B97F6D7D-B522-45F9-BDA1-12C45D357490}">
          <x15:cacheHierarchy aggregatedColumn="1"/>
        </ext>
      </extLst>
    </cacheHierarchy>
    <cacheHierarchy uniqueName="[Measures].[Sum of Student_ID]" caption="Sum of Student_ID" measure="1" displayFolder="" measureGroup="student_screen_time_raw"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student_screen_time_raw"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tudent_screen_time_raw" uniqueName="[student_screen_time_raw]" caption="student_screen_time_raw"/>
  </dimensions>
  <measureGroups count="1">
    <measureGroup name="student_screen_time_raw" caption="student_screen_time_ra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8.46237685185" backgroundQuery="1" createdVersion="8" refreshedVersion="8" minRefreshableVersion="3" recordCount="0" supportSubquery="1" supportAdvancedDrill="1" xr:uid="{591BE182-0F74-4C12-8188-2E334987C0C6}">
  <cacheSource type="external" connectionId="2"/>
  <cacheFields count="4">
    <cacheField name="[student_screen_time_raw].[screen time category].[screen time category]" caption="screen time category" numFmtId="0" hierarchy="7" level="1">
      <sharedItems count="3">
        <s v="High (4-6)"/>
        <s v="Low (0-2)"/>
        <s v="Moderate (2-4)"/>
      </sharedItems>
    </cacheField>
    <cacheField name="[Measures].[Average of Extra_Curricular_Hours]" caption="Average of Extra_Curricular_Hours" numFmtId="0" hierarchy="15" level="32767"/>
    <cacheField name="[student_screen_time_raw].[Red flag].[Red flag]" caption="Red flag" numFmtId="0" hierarchy="6" level="1">
      <sharedItems containsSemiMixedTypes="0" containsNonDate="0" containsString="0"/>
    </cacheField>
    <cacheField name="[student_screen_time_raw].[Age group].[Age group]" caption="Age group" numFmtId="0" hierarchy="8" level="1">
      <sharedItems containsSemiMixedTypes="0" containsNonDate="0" containsString="0"/>
    </cacheField>
  </cacheFields>
  <cacheHierarchies count="23">
    <cacheHierarchy uniqueName="[student_screen_time_raw].[Student_ID]" caption="Student_ID" attribute="1" defaultMemberUniqueName="[student_screen_time_raw].[Student_ID].[All]" allUniqueName="[student_screen_time_raw].[Student_ID].[All]" dimensionUniqueName="[student_screen_time_raw]" displayFolder="" count="0" memberValueDatatype="20" unbalanced="0"/>
    <cacheHierarchy uniqueName="[student_screen_time_raw].[Age]" caption="Age" attribute="1" defaultMemberUniqueName="[student_screen_time_raw].[Age].[All]" allUniqueName="[student_screen_time_raw].[Age].[All]" dimensionUniqueName="[student_screen_time_raw]" displayFolder="" count="0" memberValueDatatype="20" unbalanced="0"/>
    <cacheHierarchy uniqueName="[student_screen_time_raw].[Study_Hours]" caption="Study_Hours" attribute="1" defaultMemberUniqueName="[student_screen_time_raw].[Study_Hours].[All]" allUniqueName="[student_screen_time_raw].[Study_Hours].[All]" dimensionUniqueName="[student_screen_time_raw]" displayFolder="" count="0" memberValueDatatype="5" unbalanced="0"/>
    <cacheHierarchy uniqueName="[student_screen_time_raw].[Screen_Time]" caption="Screen_Time" attribute="1" defaultMemberUniqueName="[student_screen_time_raw].[Screen_Time].[All]" allUniqueName="[student_screen_time_raw].[Screen_Time].[All]" dimensionUniqueName="[student_screen_time_raw]" displayFolder="" count="0" memberValueDatatype="5" unbalanced="0"/>
    <cacheHierarchy uniqueName="[student_screen_time_raw].[Test_Scores]" caption="Test_Scores" attribute="1" defaultMemberUniqueName="[student_screen_time_raw].[Test_Scores].[All]" allUniqueName="[student_screen_time_raw].[Test_Scores].[All]" dimensionUniqueName="[student_screen_time_raw]" displayFolder="" count="0" memberValueDatatype="5" unbalanced="0"/>
    <cacheHierarchy uniqueName="[student_screen_time_raw].[Extra_Curricular_Hours]" caption="Extra_Curricular_Hours" attribute="1" defaultMemberUniqueName="[student_screen_time_raw].[Extra_Curricular_Hours].[All]" allUniqueName="[student_screen_time_raw].[Extra_Curricular_Hours].[All]" dimensionUniqueName="[student_screen_time_raw]" displayFolder="" count="0" memberValueDatatype="5" unbalanced="0"/>
    <cacheHierarchy uniqueName="[student_screen_time_raw].[Red flag]" caption="Red flag" attribute="1" defaultMemberUniqueName="[student_screen_time_raw].[Red flag].[All]" allUniqueName="[student_screen_time_raw].[Red flag].[All]" dimensionUniqueName="[student_screen_time_raw]" displayFolder="" count="2" memberValueDatatype="130" unbalanced="0">
      <fieldsUsage count="2">
        <fieldUsage x="-1"/>
        <fieldUsage x="2"/>
      </fieldsUsage>
    </cacheHierarchy>
    <cacheHierarchy uniqueName="[student_screen_time_raw].[screen time category]" caption="screen time category" attribute="1" defaultMemberUniqueName="[student_screen_time_raw].[screen time category].[All]" allUniqueName="[student_screen_time_raw].[screen time category].[All]" dimensionUniqueName="[student_screen_time_raw]" displayFolder="" count="2" memberValueDatatype="130" unbalanced="0">
      <fieldsUsage count="2">
        <fieldUsage x="-1"/>
        <fieldUsage x="0"/>
      </fieldsUsage>
    </cacheHierarchy>
    <cacheHierarchy uniqueName="[student_screen_time_raw].[Age group]" caption="Age group" attribute="1" defaultMemberUniqueName="[student_screen_time_raw].[Age group].[All]" allUniqueName="[student_screen_time_raw].[Age group].[All]" dimensionUniqueName="[student_screen_time_raw]" displayFolder="" count="2" memberValueDatatype="130" unbalanced="0">
      <fieldsUsage count="2">
        <fieldUsage x="-1"/>
        <fieldUsage x="3"/>
      </fieldsUsage>
    </cacheHierarchy>
    <cacheHierarchy uniqueName="[student_screen_time_raw].[Study efficiency]" caption="Study efficiency" attribute="1" defaultMemberUniqueName="[student_screen_time_raw].[Study efficiency].[All]" allUniqueName="[student_screen_time_raw].[Study efficiency].[All]" dimensionUniqueName="[student_screen_time_raw]" displayFolder="" count="0" memberValueDatatype="130" unbalanced="0"/>
    <cacheHierarchy uniqueName="[Measures].[__XL_Count student_screen_time_raw]" caption="__XL_Count student_screen_time_raw" measure="1" displayFolder="" measureGroup="student_screen_time_raw" count="0" hidden="1"/>
    <cacheHierarchy uniqueName="[Measures].[__No measures defined]" caption="__No measures defined" measure="1" displayFolder="" count="0" hidden="1"/>
    <cacheHierarchy uniqueName="[Measures].[Sum of Test_Scores]" caption="Sum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Average of Test_Scores]" caption="Average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Extra_Curricular_Hours]" caption="Sum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Average of Extra_Curricular_Hours]" caption="Average of Extra_Curricular_Hours" measure="1" displayFolder="" measureGroup="student_screen_time_raw"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creen_Time]" caption="Sum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Average of Screen_Time]" caption="Average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Screen_Time]" caption="Distinct Count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Test_Scores]" caption="Distinct Count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udent_screen_time_raw" count="0" hidden="1">
      <extLst>
        <ext xmlns:x15="http://schemas.microsoft.com/office/spreadsheetml/2010/11/main" uri="{B97F6D7D-B522-45F9-BDA1-12C45D357490}">
          <x15:cacheHierarchy aggregatedColumn="1"/>
        </ext>
      </extLst>
    </cacheHierarchy>
    <cacheHierarchy uniqueName="[Measures].[Sum of Student_ID]" caption="Sum of Student_ID" measure="1" displayFolder="" measureGroup="student_screen_time_raw"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student_screen_time_raw"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tudent_screen_time_raw" uniqueName="[student_screen_time_raw]" caption="student_screen_time_raw"/>
  </dimensions>
  <measureGroups count="1">
    <measureGroup name="student_screen_time_raw" caption="student_screen_time_ra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8.462377430558" backgroundQuery="1" createdVersion="8" refreshedVersion="8" minRefreshableVersion="3" recordCount="0" supportSubquery="1" supportAdvancedDrill="1" xr:uid="{DE5238B6-1A5D-47F0-BB29-CDB1EE6B8EE6}">
  <cacheSource type="external" connectionId="2"/>
  <cacheFields count="3">
    <cacheField name="[student_screen_time_raw].[Age group].[Age group]" caption="Age group" numFmtId="0" hierarchy="8" level="1">
      <sharedItems count="3">
        <s v="Early Teens"/>
        <s v="Late Teens"/>
        <s v="Mid Teens"/>
      </sharedItems>
    </cacheField>
    <cacheField name="[Measures].[Average of Test_Scores]" caption="Average of Test_Scores" numFmtId="0" hierarchy="13" level="32767"/>
    <cacheField name="[student_screen_time_raw].[Red flag].[Red flag]" caption="Red flag" numFmtId="0" hierarchy="6" level="1">
      <sharedItems containsSemiMixedTypes="0" containsNonDate="0" containsString="0"/>
    </cacheField>
  </cacheFields>
  <cacheHierarchies count="23">
    <cacheHierarchy uniqueName="[student_screen_time_raw].[Student_ID]" caption="Student_ID" attribute="1" defaultMemberUniqueName="[student_screen_time_raw].[Student_ID].[All]" allUniqueName="[student_screen_time_raw].[Student_ID].[All]" dimensionUniqueName="[student_screen_time_raw]" displayFolder="" count="0" memberValueDatatype="20" unbalanced="0"/>
    <cacheHierarchy uniqueName="[student_screen_time_raw].[Age]" caption="Age" attribute="1" defaultMemberUniqueName="[student_screen_time_raw].[Age].[All]" allUniqueName="[student_screen_time_raw].[Age].[All]" dimensionUniqueName="[student_screen_time_raw]" displayFolder="" count="0" memberValueDatatype="20" unbalanced="0"/>
    <cacheHierarchy uniqueName="[student_screen_time_raw].[Study_Hours]" caption="Study_Hours" attribute="1" defaultMemberUniqueName="[student_screen_time_raw].[Study_Hours].[All]" allUniqueName="[student_screen_time_raw].[Study_Hours].[All]" dimensionUniqueName="[student_screen_time_raw]" displayFolder="" count="0" memberValueDatatype="5" unbalanced="0"/>
    <cacheHierarchy uniqueName="[student_screen_time_raw].[Screen_Time]" caption="Screen_Time" attribute="1" defaultMemberUniqueName="[student_screen_time_raw].[Screen_Time].[All]" allUniqueName="[student_screen_time_raw].[Screen_Time].[All]" dimensionUniqueName="[student_screen_time_raw]" displayFolder="" count="0" memberValueDatatype="5" unbalanced="0"/>
    <cacheHierarchy uniqueName="[student_screen_time_raw].[Test_Scores]" caption="Test_Scores" attribute="1" defaultMemberUniqueName="[student_screen_time_raw].[Test_Scores].[All]" allUniqueName="[student_screen_time_raw].[Test_Scores].[All]" dimensionUniqueName="[student_screen_time_raw]" displayFolder="" count="0" memberValueDatatype="5" unbalanced="0"/>
    <cacheHierarchy uniqueName="[student_screen_time_raw].[Extra_Curricular_Hours]" caption="Extra_Curricular_Hours" attribute="1" defaultMemberUniqueName="[student_screen_time_raw].[Extra_Curricular_Hours].[All]" allUniqueName="[student_screen_time_raw].[Extra_Curricular_Hours].[All]" dimensionUniqueName="[student_screen_time_raw]" displayFolder="" count="0" memberValueDatatype="5" unbalanced="0"/>
    <cacheHierarchy uniqueName="[student_screen_time_raw].[Red flag]" caption="Red flag" attribute="1" defaultMemberUniqueName="[student_screen_time_raw].[Red flag].[All]" allUniqueName="[student_screen_time_raw].[Red flag].[All]" dimensionUniqueName="[student_screen_time_raw]" displayFolder="" count="2" memberValueDatatype="130" unbalanced="0">
      <fieldsUsage count="2">
        <fieldUsage x="-1"/>
        <fieldUsage x="2"/>
      </fieldsUsage>
    </cacheHierarchy>
    <cacheHierarchy uniqueName="[student_screen_time_raw].[screen time category]" caption="screen time category" attribute="1" defaultMemberUniqueName="[student_screen_time_raw].[screen time category].[All]" allUniqueName="[student_screen_time_raw].[screen time category].[All]" dimensionUniqueName="[student_screen_time_raw]" displayFolder="" count="0" memberValueDatatype="130" unbalanced="0"/>
    <cacheHierarchy uniqueName="[student_screen_time_raw].[Age group]" caption="Age group" attribute="1" defaultMemberUniqueName="[student_screen_time_raw].[Age group].[All]" allUniqueName="[student_screen_time_raw].[Age group].[All]" dimensionUniqueName="[student_screen_time_raw]" displayFolder="" count="2" memberValueDatatype="130" unbalanced="0">
      <fieldsUsage count="2">
        <fieldUsage x="-1"/>
        <fieldUsage x="0"/>
      </fieldsUsage>
    </cacheHierarchy>
    <cacheHierarchy uniqueName="[student_screen_time_raw].[Study efficiency]" caption="Study efficiency" attribute="1" defaultMemberUniqueName="[student_screen_time_raw].[Study efficiency].[All]" allUniqueName="[student_screen_time_raw].[Study efficiency].[All]" dimensionUniqueName="[student_screen_time_raw]" displayFolder="" count="0" memberValueDatatype="130" unbalanced="0"/>
    <cacheHierarchy uniqueName="[Measures].[__XL_Count student_screen_time_raw]" caption="__XL_Count student_screen_time_raw" measure="1" displayFolder="" measureGroup="student_screen_time_raw" count="0" hidden="1"/>
    <cacheHierarchy uniqueName="[Measures].[__No measures defined]" caption="__No measures defined" measure="1" displayFolder="" count="0" hidden="1"/>
    <cacheHierarchy uniqueName="[Measures].[Sum of Test_Scores]" caption="Sum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Average of Test_Scores]" caption="Average of Test_Scores" measure="1" displayFolder="" measureGroup="student_screen_time_raw"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xtra_Curricular_Hours]" caption="Sum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Average of Extra_Curricular_Hours]" caption="Average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Sum of Screen_Time]" caption="Sum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Average of Screen_Time]" caption="Average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Screen_Time]" caption="Distinct Count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Test_Scores]" caption="Distinct Count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udent_screen_time_raw" count="0" hidden="1">
      <extLst>
        <ext xmlns:x15="http://schemas.microsoft.com/office/spreadsheetml/2010/11/main" uri="{B97F6D7D-B522-45F9-BDA1-12C45D357490}">
          <x15:cacheHierarchy aggregatedColumn="1"/>
        </ext>
      </extLst>
    </cacheHierarchy>
    <cacheHierarchy uniqueName="[Measures].[Sum of Student_ID]" caption="Sum of Student_ID" measure="1" displayFolder="" measureGroup="student_screen_time_raw"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student_screen_time_raw"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tudent_screen_time_raw" uniqueName="[student_screen_time_raw]" caption="student_screen_time_raw"/>
  </dimensions>
  <measureGroups count="1">
    <measureGroup name="student_screen_time_raw" caption="student_screen_time_ra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8.462378124997" backgroundQuery="1" createdVersion="8" refreshedVersion="8" minRefreshableVersion="3" recordCount="0" supportSubquery="1" supportAdvancedDrill="1" xr:uid="{EAC550BD-45C0-4388-90B3-6837371DFDC9}">
  <cacheSource type="external" connectionId="2"/>
  <cacheFields count="4">
    <cacheField name="[student_screen_time_raw].[Screen_Time].[Screen_Time]" caption="Screen_Time" numFmtId="0" hierarchy="3" level="1">
      <sharedItems containsSemiMixedTypes="0" containsString="0" containsNumber="1" minValue="0" maxValue="7.9" count="60">
        <n v="0"/>
        <n v="0.2"/>
        <n v="0.5"/>
        <n v="0.9"/>
        <n v="1"/>
        <n v="1.2"/>
        <n v="1.5"/>
        <n v="1.6"/>
        <n v="1.7"/>
        <n v="1.8"/>
        <n v="1.9"/>
        <n v="2"/>
        <n v="2.1"/>
        <n v="2.2000000000000002"/>
        <n v="2.2999999999999998"/>
        <n v="2.5"/>
        <n v="2.6"/>
        <n v="2.7"/>
        <n v="2.8"/>
        <n v="2.9"/>
        <n v="3"/>
        <n v="3.1"/>
        <n v="3.2"/>
        <n v="3.3"/>
        <n v="3.4"/>
        <n v="3.5"/>
        <n v="3.6"/>
        <n v="3.7"/>
        <n v="3.8"/>
        <n v="3.9"/>
        <n v="4"/>
        <n v="4.0999999999999996" u="1"/>
        <n v="4.2" u="1"/>
        <n v="4.3" u="1"/>
        <n v="4.4000000000000004" u="1"/>
        <n v="4.5" u="1"/>
        <n v="4.5999999999999996" u="1"/>
        <n v="4.7" u="1"/>
        <n v="4.8" u="1"/>
        <n v="4.9000000000000004" u="1"/>
        <n v="5" u="1"/>
        <n v="5.2" u="1"/>
        <n v="5.3" u="1"/>
        <n v="5.5" u="1"/>
        <n v="5.6" u="1"/>
        <n v="5.7" u="1"/>
        <n v="5.8" u="1"/>
        <n v="6" u="1"/>
        <n v="6.1" u="1"/>
        <n v="6.2" u="1"/>
        <n v="6.4" u="1"/>
        <n v="6.5" u="1"/>
        <n v="6.7" u="1"/>
        <n v="6.9" u="1"/>
        <n v="7" u="1"/>
        <n v="7.1" u="1"/>
        <n v="7.5" u="1"/>
        <n v="7.6" u="1"/>
        <n v="7.8" u="1"/>
        <n v="7.9" u="1"/>
      </sharedItems>
    </cacheField>
    <cacheField name="[Measures].[Average of Test_Scores]" caption="Average of Test_Scores" numFmtId="0" hierarchy="13" level="32767"/>
    <cacheField name="[student_screen_time_raw].[Red flag].[Red flag]" caption="Red flag" numFmtId="0" hierarchy="6" level="1">
      <sharedItems containsSemiMixedTypes="0" containsNonDate="0" containsString="0"/>
    </cacheField>
    <cacheField name="[student_screen_time_raw].[Age group].[Age group]" caption="Age group" numFmtId="0" hierarchy="8" level="1">
      <sharedItems containsSemiMixedTypes="0" containsNonDate="0" containsString="0"/>
    </cacheField>
  </cacheFields>
  <cacheHierarchies count="23">
    <cacheHierarchy uniqueName="[student_screen_time_raw].[Student_ID]" caption="Student_ID" attribute="1" defaultMemberUniqueName="[student_screen_time_raw].[Student_ID].[All]" allUniqueName="[student_screen_time_raw].[Student_ID].[All]" dimensionUniqueName="[student_screen_time_raw]" displayFolder="" count="0" memberValueDatatype="20" unbalanced="0"/>
    <cacheHierarchy uniqueName="[student_screen_time_raw].[Age]" caption="Age" attribute="1" defaultMemberUniqueName="[student_screen_time_raw].[Age].[All]" allUniqueName="[student_screen_time_raw].[Age].[All]" dimensionUniqueName="[student_screen_time_raw]" displayFolder="" count="0" memberValueDatatype="20" unbalanced="0"/>
    <cacheHierarchy uniqueName="[student_screen_time_raw].[Study_Hours]" caption="Study_Hours" attribute="1" defaultMemberUniqueName="[student_screen_time_raw].[Study_Hours].[All]" allUniqueName="[student_screen_time_raw].[Study_Hours].[All]" dimensionUniqueName="[student_screen_time_raw]" displayFolder="" count="0" memberValueDatatype="5" unbalanced="0"/>
    <cacheHierarchy uniqueName="[student_screen_time_raw].[Screen_Time]" caption="Screen_Time" attribute="1" defaultMemberUniqueName="[student_screen_time_raw].[Screen_Time].[All]" allUniqueName="[student_screen_time_raw].[Screen_Time].[All]" dimensionUniqueName="[student_screen_time_raw]" displayFolder="" count="2" memberValueDatatype="5" unbalanced="0">
      <fieldsUsage count="2">
        <fieldUsage x="-1"/>
        <fieldUsage x="0"/>
      </fieldsUsage>
    </cacheHierarchy>
    <cacheHierarchy uniqueName="[student_screen_time_raw].[Test_Scores]" caption="Test_Scores" attribute="1" defaultMemberUniqueName="[student_screen_time_raw].[Test_Scores].[All]" allUniqueName="[student_screen_time_raw].[Test_Scores].[All]" dimensionUniqueName="[student_screen_time_raw]" displayFolder="" count="0" memberValueDatatype="5" unbalanced="0"/>
    <cacheHierarchy uniqueName="[student_screen_time_raw].[Extra_Curricular_Hours]" caption="Extra_Curricular_Hours" attribute="1" defaultMemberUniqueName="[student_screen_time_raw].[Extra_Curricular_Hours].[All]" allUniqueName="[student_screen_time_raw].[Extra_Curricular_Hours].[All]" dimensionUniqueName="[student_screen_time_raw]" displayFolder="" count="0" memberValueDatatype="5" unbalanced="0"/>
    <cacheHierarchy uniqueName="[student_screen_time_raw].[Red flag]" caption="Red flag" attribute="1" defaultMemberUniqueName="[student_screen_time_raw].[Red flag].[All]" allUniqueName="[student_screen_time_raw].[Red flag].[All]" dimensionUniqueName="[student_screen_time_raw]" displayFolder="" count="2" memberValueDatatype="130" unbalanced="0">
      <fieldsUsage count="2">
        <fieldUsage x="-1"/>
        <fieldUsage x="2"/>
      </fieldsUsage>
    </cacheHierarchy>
    <cacheHierarchy uniqueName="[student_screen_time_raw].[screen time category]" caption="screen time category" attribute="1" defaultMemberUniqueName="[student_screen_time_raw].[screen time category].[All]" allUniqueName="[student_screen_time_raw].[screen time category].[All]" dimensionUniqueName="[student_screen_time_raw]" displayFolder="" count="0" memberValueDatatype="130" unbalanced="0"/>
    <cacheHierarchy uniqueName="[student_screen_time_raw].[Age group]" caption="Age group" attribute="1" defaultMemberUniqueName="[student_screen_time_raw].[Age group].[All]" allUniqueName="[student_screen_time_raw].[Age group].[All]" dimensionUniqueName="[student_screen_time_raw]" displayFolder="" count="2" memberValueDatatype="130" unbalanced="0">
      <fieldsUsage count="2">
        <fieldUsage x="-1"/>
        <fieldUsage x="3"/>
      </fieldsUsage>
    </cacheHierarchy>
    <cacheHierarchy uniqueName="[student_screen_time_raw].[Study efficiency]" caption="Study efficiency" attribute="1" defaultMemberUniqueName="[student_screen_time_raw].[Study efficiency].[All]" allUniqueName="[student_screen_time_raw].[Study efficiency].[All]" dimensionUniqueName="[student_screen_time_raw]" displayFolder="" count="0" memberValueDatatype="130" unbalanced="0"/>
    <cacheHierarchy uniqueName="[Measures].[__XL_Count student_screen_time_raw]" caption="__XL_Count student_screen_time_raw" measure="1" displayFolder="" measureGroup="student_screen_time_raw" count="0" hidden="1"/>
    <cacheHierarchy uniqueName="[Measures].[__No measures defined]" caption="__No measures defined" measure="1" displayFolder="" count="0" hidden="1"/>
    <cacheHierarchy uniqueName="[Measures].[Sum of Test_Scores]" caption="Sum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Average of Test_Scores]" caption="Average of Test_Scores" measure="1" displayFolder="" measureGroup="student_screen_time_raw"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xtra_Curricular_Hours]" caption="Sum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Average of Extra_Curricular_Hours]" caption="Average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Sum of Screen_Time]" caption="Sum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Average of Screen_Time]" caption="Average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Screen_Time]" caption="Distinct Count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Test_Scores]" caption="Distinct Count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udent_screen_time_raw" count="0" hidden="1">
      <extLst>
        <ext xmlns:x15="http://schemas.microsoft.com/office/spreadsheetml/2010/11/main" uri="{B97F6D7D-B522-45F9-BDA1-12C45D357490}">
          <x15:cacheHierarchy aggregatedColumn="1"/>
        </ext>
      </extLst>
    </cacheHierarchy>
    <cacheHierarchy uniqueName="[Measures].[Sum of Student_ID]" caption="Sum of Student_ID" measure="1" displayFolder="" measureGroup="student_screen_time_raw"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student_screen_time_raw"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tudent_screen_time_raw" uniqueName="[student_screen_time_raw]" caption="student_screen_time_raw"/>
  </dimensions>
  <measureGroups count="1">
    <measureGroup name="student_screen_time_raw" caption="student_screen_time_ra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8.462378472221" backgroundQuery="1" createdVersion="8" refreshedVersion="8" minRefreshableVersion="3" recordCount="0" supportSubquery="1" supportAdvancedDrill="1" xr:uid="{5A36EFAE-4DAB-417B-80A7-78DC7BB77BC1}">
  <cacheSource type="external" connectionId="2"/>
  <cacheFields count="4">
    <cacheField name="[student_screen_time_raw].[Screen_Time].[Screen_Time]" caption="Screen_Time" numFmtId="0" hierarchy="3" level="1">
      <sharedItems containsSemiMixedTypes="0" containsString="0" containsNumber="1" minValue="0" maxValue="4" count="31">
        <n v="0"/>
        <n v="0.2"/>
        <n v="0.5"/>
        <n v="0.9"/>
        <n v="1"/>
        <n v="1.2"/>
        <n v="1.5"/>
        <n v="1.6"/>
        <n v="1.7"/>
        <n v="1.8"/>
        <n v="1.9"/>
        <n v="2"/>
        <n v="2.1"/>
        <n v="2.2000000000000002"/>
        <n v="2.2999999999999998"/>
        <n v="2.5"/>
        <n v="2.6"/>
        <n v="2.7"/>
        <n v="2.8"/>
        <n v="2.9"/>
        <n v="3"/>
        <n v="3.1"/>
        <n v="3.2"/>
        <n v="3.3"/>
        <n v="3.4"/>
        <n v="3.5"/>
        <n v="3.6"/>
        <n v="3.7"/>
        <n v="3.8"/>
        <n v="3.9"/>
        <n v="4"/>
      </sharedItems>
    </cacheField>
    <cacheField name="[Measures].[Distinct Count of Test_Scores]" caption="Distinct Count of Test_Scores" numFmtId="0" hierarchy="19" level="32767"/>
    <cacheField name="[student_screen_time_raw].[Red flag].[Red flag]" caption="Red flag" numFmtId="0" hierarchy="6" level="1">
      <sharedItems containsSemiMixedTypes="0" containsNonDate="0" containsString="0"/>
    </cacheField>
    <cacheField name="[student_screen_time_raw].[Age group].[Age group]" caption="Age group" numFmtId="0" hierarchy="8" level="1">
      <sharedItems containsSemiMixedTypes="0" containsNonDate="0" containsString="0"/>
    </cacheField>
  </cacheFields>
  <cacheHierarchies count="23">
    <cacheHierarchy uniqueName="[student_screen_time_raw].[Student_ID]" caption="Student_ID" attribute="1" defaultMemberUniqueName="[student_screen_time_raw].[Student_ID].[All]" allUniqueName="[student_screen_time_raw].[Student_ID].[All]" dimensionUniqueName="[student_screen_time_raw]" displayFolder="" count="0" memberValueDatatype="20" unbalanced="0"/>
    <cacheHierarchy uniqueName="[student_screen_time_raw].[Age]" caption="Age" attribute="1" defaultMemberUniqueName="[student_screen_time_raw].[Age].[All]" allUniqueName="[student_screen_time_raw].[Age].[All]" dimensionUniqueName="[student_screen_time_raw]" displayFolder="" count="0" memberValueDatatype="20" unbalanced="0"/>
    <cacheHierarchy uniqueName="[student_screen_time_raw].[Study_Hours]" caption="Study_Hours" attribute="1" defaultMemberUniqueName="[student_screen_time_raw].[Study_Hours].[All]" allUniqueName="[student_screen_time_raw].[Study_Hours].[All]" dimensionUniqueName="[student_screen_time_raw]" displayFolder="" count="0" memberValueDatatype="5" unbalanced="0"/>
    <cacheHierarchy uniqueName="[student_screen_time_raw].[Screen_Time]" caption="Screen_Time" attribute="1" defaultMemberUniqueName="[student_screen_time_raw].[Screen_Time].[All]" allUniqueName="[student_screen_time_raw].[Screen_Time].[All]" dimensionUniqueName="[student_screen_time_raw]" displayFolder="" count="2" memberValueDatatype="5" unbalanced="0">
      <fieldsUsage count="2">
        <fieldUsage x="-1"/>
        <fieldUsage x="0"/>
      </fieldsUsage>
    </cacheHierarchy>
    <cacheHierarchy uniqueName="[student_screen_time_raw].[Test_Scores]" caption="Test_Scores" attribute="1" defaultMemberUniqueName="[student_screen_time_raw].[Test_Scores].[All]" allUniqueName="[student_screen_time_raw].[Test_Scores].[All]" dimensionUniqueName="[student_screen_time_raw]" displayFolder="" count="0" memberValueDatatype="5" unbalanced="0"/>
    <cacheHierarchy uniqueName="[student_screen_time_raw].[Extra_Curricular_Hours]" caption="Extra_Curricular_Hours" attribute="1" defaultMemberUniqueName="[student_screen_time_raw].[Extra_Curricular_Hours].[All]" allUniqueName="[student_screen_time_raw].[Extra_Curricular_Hours].[All]" dimensionUniqueName="[student_screen_time_raw]" displayFolder="" count="0" memberValueDatatype="5" unbalanced="0"/>
    <cacheHierarchy uniqueName="[student_screen_time_raw].[Red flag]" caption="Red flag" attribute="1" defaultMemberUniqueName="[student_screen_time_raw].[Red flag].[All]" allUniqueName="[student_screen_time_raw].[Red flag].[All]" dimensionUniqueName="[student_screen_time_raw]" displayFolder="" count="2" memberValueDatatype="130" unbalanced="0">
      <fieldsUsage count="2">
        <fieldUsage x="-1"/>
        <fieldUsage x="2"/>
      </fieldsUsage>
    </cacheHierarchy>
    <cacheHierarchy uniqueName="[student_screen_time_raw].[screen time category]" caption="screen time category" attribute="1" defaultMemberUniqueName="[student_screen_time_raw].[screen time category].[All]" allUniqueName="[student_screen_time_raw].[screen time category].[All]" dimensionUniqueName="[student_screen_time_raw]" displayFolder="" count="0" memberValueDatatype="130" unbalanced="0"/>
    <cacheHierarchy uniqueName="[student_screen_time_raw].[Age group]" caption="Age group" attribute="1" defaultMemberUniqueName="[student_screen_time_raw].[Age group].[All]" allUniqueName="[student_screen_time_raw].[Age group].[All]" dimensionUniqueName="[student_screen_time_raw]" displayFolder="" count="2" memberValueDatatype="130" unbalanced="0">
      <fieldsUsage count="2">
        <fieldUsage x="-1"/>
        <fieldUsage x="3"/>
      </fieldsUsage>
    </cacheHierarchy>
    <cacheHierarchy uniqueName="[student_screen_time_raw].[Study efficiency]" caption="Study efficiency" attribute="1" defaultMemberUniqueName="[student_screen_time_raw].[Study efficiency].[All]" allUniqueName="[student_screen_time_raw].[Study efficiency].[All]" dimensionUniqueName="[student_screen_time_raw]" displayFolder="" count="0" memberValueDatatype="130" unbalanced="0"/>
    <cacheHierarchy uniqueName="[Measures].[__XL_Count student_screen_time_raw]" caption="__XL_Count student_screen_time_raw" measure="1" displayFolder="" measureGroup="student_screen_time_raw" count="0" hidden="1"/>
    <cacheHierarchy uniqueName="[Measures].[__No measures defined]" caption="__No measures defined" measure="1" displayFolder="" count="0" hidden="1"/>
    <cacheHierarchy uniqueName="[Measures].[Sum of Test_Scores]" caption="Sum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Average of Test_Scores]" caption="Average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Extra_Curricular_Hours]" caption="Sum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Average of Extra_Curricular_Hours]" caption="Average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Sum of Screen_Time]" caption="Sum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Average of Screen_Time]" caption="Average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Screen_Time]" caption="Distinct Count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Test_Scores]" caption="Distinct Count of Test_Scores" measure="1" displayFolder="" measureGroup="student_screen_time_raw"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Age]" caption="Sum of Age" measure="1" displayFolder="" measureGroup="student_screen_time_raw" count="0" hidden="1">
      <extLst>
        <ext xmlns:x15="http://schemas.microsoft.com/office/spreadsheetml/2010/11/main" uri="{B97F6D7D-B522-45F9-BDA1-12C45D357490}">
          <x15:cacheHierarchy aggregatedColumn="1"/>
        </ext>
      </extLst>
    </cacheHierarchy>
    <cacheHierarchy uniqueName="[Measures].[Sum of Student_ID]" caption="Sum of Student_ID" measure="1" displayFolder="" measureGroup="student_screen_time_raw"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student_screen_time_raw"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student_screen_time_raw" uniqueName="[student_screen_time_raw]" caption="student_screen_time_raw"/>
  </dimensions>
  <measureGroups count="1">
    <measureGroup name="student_screen_time_raw" caption="student_screen_time_raw"/>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8.457805902777" backgroundQuery="1" createdVersion="3" refreshedVersion="8" minRefreshableVersion="3" recordCount="0" supportSubquery="1" supportAdvancedDrill="1" xr:uid="{C7670E06-22F5-4E2D-9EC4-79A0633C0401}">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student_screen_time_raw].[Student_ID]" caption="Student_ID" attribute="1" defaultMemberUniqueName="[student_screen_time_raw].[Student_ID].[All]" allUniqueName="[student_screen_time_raw].[Student_ID].[All]" dimensionUniqueName="[student_screen_time_raw]" displayFolder="" count="0" memberValueDatatype="20" unbalanced="0"/>
    <cacheHierarchy uniqueName="[student_screen_time_raw].[Age]" caption="Age" attribute="1" defaultMemberUniqueName="[student_screen_time_raw].[Age].[All]" allUniqueName="[student_screen_time_raw].[Age].[All]" dimensionUniqueName="[student_screen_time_raw]" displayFolder="" count="0" memberValueDatatype="20" unbalanced="0"/>
    <cacheHierarchy uniqueName="[student_screen_time_raw].[Study_Hours]" caption="Study_Hours" attribute="1" defaultMemberUniqueName="[student_screen_time_raw].[Study_Hours].[All]" allUniqueName="[student_screen_time_raw].[Study_Hours].[All]" dimensionUniqueName="[student_screen_time_raw]" displayFolder="" count="0" memberValueDatatype="5" unbalanced="0"/>
    <cacheHierarchy uniqueName="[student_screen_time_raw].[Screen_Time]" caption="Screen_Time" attribute="1" defaultMemberUniqueName="[student_screen_time_raw].[Screen_Time].[All]" allUniqueName="[student_screen_time_raw].[Screen_Time].[All]" dimensionUniqueName="[student_screen_time_raw]" displayFolder="" count="0" memberValueDatatype="5" unbalanced="0"/>
    <cacheHierarchy uniqueName="[student_screen_time_raw].[Test_Scores]" caption="Test_Scores" attribute="1" defaultMemberUniqueName="[student_screen_time_raw].[Test_Scores].[All]" allUniqueName="[student_screen_time_raw].[Test_Scores].[All]" dimensionUniqueName="[student_screen_time_raw]" displayFolder="" count="0" memberValueDatatype="5" unbalanced="0"/>
    <cacheHierarchy uniqueName="[student_screen_time_raw].[Extra_Curricular_Hours]" caption="Extra_Curricular_Hours" attribute="1" defaultMemberUniqueName="[student_screen_time_raw].[Extra_Curricular_Hours].[All]" allUniqueName="[student_screen_time_raw].[Extra_Curricular_Hours].[All]" dimensionUniqueName="[student_screen_time_raw]" displayFolder="" count="0" memberValueDatatype="5" unbalanced="0"/>
    <cacheHierarchy uniqueName="[student_screen_time_raw].[Red flag]" caption="Red flag" attribute="1" defaultMemberUniqueName="[student_screen_time_raw].[Red flag].[All]" allUniqueName="[student_screen_time_raw].[Red flag].[All]" dimensionUniqueName="[student_screen_time_raw]" displayFolder="" count="2" memberValueDatatype="130" unbalanced="0"/>
    <cacheHierarchy uniqueName="[student_screen_time_raw].[screen time category]" caption="screen time category" attribute="1" defaultMemberUniqueName="[student_screen_time_raw].[screen time category].[All]" allUniqueName="[student_screen_time_raw].[screen time category].[All]" dimensionUniqueName="[student_screen_time_raw]" displayFolder="" count="0" memberValueDatatype="130" unbalanced="0"/>
    <cacheHierarchy uniqueName="[student_screen_time_raw].[Age group]" caption="Age group" attribute="1" defaultMemberUniqueName="[student_screen_time_raw].[Age group].[All]" allUniqueName="[student_screen_time_raw].[Age group].[All]" dimensionUniqueName="[student_screen_time_raw]" displayFolder="" count="2" memberValueDatatype="130" unbalanced="0"/>
    <cacheHierarchy uniqueName="[student_screen_time_raw].[Study efficiency]" caption="Study efficiency" attribute="1" defaultMemberUniqueName="[student_screen_time_raw].[Study efficiency].[All]" allUniqueName="[student_screen_time_raw].[Study efficiency].[All]" dimensionUniqueName="[student_screen_time_raw]" displayFolder="" count="0" memberValueDatatype="130" unbalanced="0"/>
    <cacheHierarchy uniqueName="[Measures].[__XL_Count student_screen_time_raw]" caption="__XL_Count student_screen_time_raw" measure="1" displayFolder="" measureGroup="student_screen_time_raw" count="0" hidden="1"/>
    <cacheHierarchy uniqueName="[Measures].[__No measures defined]" caption="__No measures defined" measure="1" displayFolder="" count="0" hidden="1"/>
    <cacheHierarchy uniqueName="[Measures].[Sum of Test_Scores]" caption="Sum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Average of Test_Scores]" caption="Average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Extra_Curricular_Hours]" caption="Sum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Average of Extra_Curricular_Hours]" caption="Average of Extra_Curricular_Hours" measure="1" displayFolder="" measureGroup="student_screen_time_raw" count="0" hidden="1">
      <extLst>
        <ext xmlns:x15="http://schemas.microsoft.com/office/spreadsheetml/2010/11/main" uri="{B97F6D7D-B522-45F9-BDA1-12C45D357490}">
          <x15:cacheHierarchy aggregatedColumn="5"/>
        </ext>
      </extLst>
    </cacheHierarchy>
    <cacheHierarchy uniqueName="[Measures].[Sum of Screen_Time]" caption="Sum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Average of Screen_Time]" caption="Average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Screen_Time]" caption="Distinct Count of Screen_Time" measure="1" displayFolder="" measureGroup="student_screen_time_raw" count="0" hidden="1">
      <extLst>
        <ext xmlns:x15="http://schemas.microsoft.com/office/spreadsheetml/2010/11/main" uri="{B97F6D7D-B522-45F9-BDA1-12C45D357490}">
          <x15:cacheHierarchy aggregatedColumn="3"/>
        </ext>
      </extLst>
    </cacheHierarchy>
    <cacheHierarchy uniqueName="[Measures].[Distinct Count of Test_Scores]" caption="Distinct Count of Test_Scores" measure="1" displayFolder="" measureGroup="student_screen_time_raw"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student_screen_time_raw" count="0" hidden="1">
      <extLst>
        <ext xmlns:x15="http://schemas.microsoft.com/office/spreadsheetml/2010/11/main" uri="{B97F6D7D-B522-45F9-BDA1-12C45D357490}">
          <x15:cacheHierarchy aggregatedColumn="1"/>
        </ext>
      </extLst>
    </cacheHierarchy>
    <cacheHierarchy uniqueName="[Measures].[Sum of Student_ID]" caption="Sum of Student_ID" measure="1" displayFolder="" measureGroup="student_screen_time_raw" count="0" hidden="1">
      <extLst>
        <ext xmlns:x15="http://schemas.microsoft.com/office/spreadsheetml/2010/11/main" uri="{B97F6D7D-B522-45F9-BDA1-12C45D357490}">
          <x15:cacheHierarchy aggregatedColumn="0"/>
        </ext>
      </extLst>
    </cacheHierarchy>
    <cacheHierarchy uniqueName="[Measures].[Distinct Count of Student_ID]" caption="Distinct Count of Student_ID" measure="1" displayFolder="" measureGroup="student_screen_time_raw"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189109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E7B609-58BE-493C-A19B-320F12FC47F6}" name="PivotTable13" cacheId="6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5:P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Distinct Count of Student_ID" fld="1" subtotal="count" baseField="0" baseItem="0">
      <extLst>
        <ext xmlns:x15="http://schemas.microsoft.com/office/spreadsheetml/2010/11/main" uri="{FABC7310-3BB5-11E1-824E-6D434824019B}">
          <x15:dataField isCountDistinct="1"/>
        </ext>
      </extLst>
    </dataField>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members count="1" level="1">
        <member name="[student_screen_time_raw].[Red flag].&amp;[No]"/>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_screen_time_raw">
        <x15:activeTabTopLevelEntity name="[student_screen_time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B46FD-5423-4816-93B1-5160C738A86C}" name="PivotTable12" cacheId="6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18:C2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Test_Scores" fld="1" subtotal="average" baseField="0" baseItem="0"/>
  </dataFields>
  <formats count="1">
    <format dxfId="286">
      <pivotArea outline="0" collapsedLevelsAreSubtotals="1" fieldPosition="0"/>
    </format>
  </formats>
  <chartFormats count="5">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members count="1" level="1">
        <member name="[student_screen_time_raw].[Red flag].&amp;[No]"/>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Test_Scores"/>
    <pivotHierarchy dragToData="1"/>
    <pivotHierarchy dragToData="1" caption="Average of Extra_Curricular_Hou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_screen_time_raw">
        <x15:activeTabTopLevelEntity name="[student_screen_time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0CE03-27B8-452E-9864-8AFE358E655C}" name="PivotTable5" cacheId="6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Test_Scores" fld="1" subtotal="count" baseField="0" baseItem="0">
      <extLst>
        <ext xmlns:x15="http://schemas.microsoft.com/office/spreadsheetml/2010/11/main" uri="{FABC7310-3BB5-11E1-824E-6D434824019B}">
          <x15:dataField isCountDistinct="1"/>
        </ext>
      </extLst>
    </dataField>
  </dataFields>
  <formats count="1">
    <format dxfId="287">
      <pivotArea outline="0" collapsedLevelsAreSubtotals="1" fieldPosition="0"/>
    </format>
  </formats>
  <pivotHierarchies count="23">
    <pivotHierarchy dragToData="1"/>
    <pivotHierarchy dragToData="1"/>
    <pivotHierarchy dragToData="1"/>
    <pivotHierarchy dragToData="1"/>
    <pivotHierarchy dragToData="1"/>
    <pivotHierarchy dragToData="1"/>
    <pivotHierarchy multipleItemSelectionAllowed="1" dragToData="1">
      <members count="1" level="1">
        <member name="[student_screen_time_raw].[Red flag].&amp;[No]"/>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Test_Scores"/>
    <pivotHierarchy dragToData="1"/>
    <pivotHierarchy dragToData="1" caption="Average of Extra_Curricular_Hou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_screen_time_raw">
        <x15:activeTabTopLevelEntity name="[student_screen_time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758F9B-1548-4FB0-85C9-79604BA6CEF1}" name="PivotTable4" cacheId="6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creen time">
  <location ref="E10:F42" firstHeaderRow="1" firstDataRow="1" firstDataCol="1"/>
  <pivotFields count="4">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Test_Scores" fld="1" subtotal="average" baseField="0" baseItem="0"/>
  </dataFields>
  <formats count="8">
    <format dxfId="295">
      <pivotArea outline="0" collapsedLevelsAreSubtotals="1" fieldPosition="0"/>
    </format>
    <format dxfId="294">
      <pivotArea type="all" dataOnly="0" outline="0" fieldPosition="0"/>
    </format>
    <format dxfId="293">
      <pivotArea outline="0" collapsedLevelsAreSubtotals="1" fieldPosition="0"/>
    </format>
    <format dxfId="292">
      <pivotArea field="0" type="button" dataOnly="0" labelOnly="1" outline="0" axis="axisRow" fieldPosition="0"/>
    </format>
    <format dxfId="29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90">
      <pivotArea dataOnly="0" labelOnly="1" fieldPosition="0">
        <references count="1">
          <reference field="0" count="10">
            <x v="50"/>
            <x v="51"/>
            <x v="52"/>
            <x v="53"/>
            <x v="54"/>
            <x v="55"/>
            <x v="56"/>
            <x v="57"/>
            <x v="58"/>
            <x v="59"/>
          </reference>
        </references>
      </pivotArea>
    </format>
    <format dxfId="289">
      <pivotArea dataOnly="0" labelOnly="1" grandRow="1" outline="0" fieldPosition="0"/>
    </format>
    <format dxfId="288">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members count="1" level="1">
        <member name="[student_screen_time_raw].[Red flag].&amp;[No]"/>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Test_Scores"/>
    <pivotHierarchy dragToData="1"/>
    <pivotHierarchy dragToData="1" caption="Average of Extra_Curricular_Hours"/>
    <pivotHierarchy dragToData="1"/>
    <pivotHierarchy dragToData="1" caption="Average of Screen_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_screen_time_raw">
        <x15:activeTabTopLevelEntity name="[student_screen_time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8ED730-4083-4F85-B199-EFA53AE94E51}" name="PivotTable3" cacheId="6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10:C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Test_Scores" fld="1" subtotal="average" baseField="0" baseItem="0"/>
  </dataFields>
  <formats count="1">
    <format dxfId="296">
      <pivotArea outline="0" collapsedLevelsAreSubtotals="1" fieldPosition="0"/>
    </format>
  </format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members count="1" level="1">
        <member name="[student_screen_time_raw].[Red flag].&amp;[No]"/>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Test_Scores"/>
    <pivotHierarchy dragToData="1"/>
    <pivotHierarchy dragToData="1" caption="Average of Extra_Curricular_Hou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_screen_time_raw">
        <x15:activeTabTopLevelEntity name="[student_screen_time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F22F10-1A4A-4390-A0C7-5A58BB8A87A2}" name="PivotTable2" cacheId="6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Extra_Curricular_Hours" fld="1" subtotal="average" baseField="0" baseItem="0"/>
  </dataFields>
  <formats count="1">
    <format dxfId="297">
      <pivotArea outline="0" collapsedLevelsAreSubtotals="1" fieldPosition="0"/>
    </format>
  </formats>
  <pivotHierarchies count="23">
    <pivotHierarchy dragToData="1"/>
    <pivotHierarchy dragToData="1"/>
    <pivotHierarchy dragToData="1"/>
    <pivotHierarchy dragToData="1"/>
    <pivotHierarchy dragToData="1"/>
    <pivotHierarchy dragToData="1"/>
    <pivotHierarchy multipleItemSelectionAllowed="1" dragToData="1">
      <members count="1" level="1">
        <member name="[student_screen_time_raw].[Red flag].&amp;[No]"/>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Test_Scores"/>
    <pivotHierarchy dragToData="1"/>
    <pivotHierarchy dragToData="1" caption="Average of Extra_Curricular_Hou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_screen_time_raw">
        <x15:activeTabTopLevelEntity name="[student_screen_time_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E22A4A-E7B9-424E-8884-D430EC58BB83}" name="PivotTable1" cacheId="6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Test_Scores" fld="1" subtotal="average" baseField="0" baseItem="0" numFmtId="2"/>
  </dataFields>
  <formats count="1">
    <format dxfId="298">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members count="1" level="1">
        <member name="[student_screen_time_raw].[Red flag].&amp;[No]"/>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Test_Scor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tudent_screen_time_raw">
        <x15:activeTabTopLevelEntity name="[student_screen_time_raw]"/>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E07EFFC-2D4C-49E6-A77D-BA9F5F7D33AC}" autoFormatId="16" applyNumberFormats="0" applyBorderFormats="0" applyFontFormats="0" applyPatternFormats="0" applyAlignmentFormats="0" applyWidthHeightFormats="0">
  <queryTableRefresh nextId="11" unboundColumnsRight="4">
    <queryTableFields count="10">
      <queryTableField id="1" name="Student_ID" tableColumnId="1"/>
      <queryTableField id="2" name="Age" tableColumnId="2"/>
      <queryTableField id="3" name="Study_Hours" tableColumnId="3"/>
      <queryTableField id="4" name="Screen_Time" tableColumnId="4"/>
      <queryTableField id="5" name="Test_Scores" tableColumnId="5"/>
      <queryTableField id="6" name="Extra_Curricular_Hours" tableColumnId="6"/>
      <queryTableField id="7" dataBound="0" tableColumnId="7"/>
      <queryTableField id="8" dataBound="0"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d_flag" xr10:uid="{D91BF844-1487-47D7-8179-6F21CBED4E17}" sourceName="[student_screen_time_raw].[Red flag]">
  <pivotTables>
    <pivotTable tabId="3" name="PivotTable13"/>
    <pivotTable tabId="3" name="PivotTable1"/>
    <pivotTable tabId="3" name="PivotTable12"/>
    <pivotTable tabId="3" name="PivotTable2"/>
    <pivotTable tabId="3" name="PivotTable3"/>
    <pivotTable tabId="3" name="PivotTable4"/>
    <pivotTable tabId="3" name="PivotTable5"/>
  </pivotTables>
  <data>
    <olap pivotCacheId="218910965">
      <levels count="2">
        <level uniqueName="[student_screen_time_raw].[Red flag].[(All)]" sourceCaption="(All)" count="0"/>
        <level uniqueName="[student_screen_time_raw].[Red flag].[Red flag]" sourceCaption="Red flag" count="2">
          <ranges>
            <range startItem="0">
              <i n="[student_screen_time_raw].[Red flag].&amp;[No]" c="No"/>
              <i n="[student_screen_time_raw].[Red flag].&amp;[Yes]" c="Yes"/>
            </range>
          </ranges>
        </level>
      </levels>
      <selections count="1">
        <selection n="[student_screen_time_raw].[Red flag].&amp;[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45EF2A3-DDBD-4D83-8617-532B7DED1FB9}" sourceName="[student_screen_time_raw].[Age group]">
  <pivotTables>
    <pivotTable tabId="3" name="PivotTable13"/>
    <pivotTable tabId="3" name="PivotTable1"/>
    <pivotTable tabId="3" name="PivotTable12"/>
    <pivotTable tabId="3" name="PivotTable2"/>
    <pivotTable tabId="3" name="PivotTable3"/>
    <pivotTable tabId="3" name="PivotTable4"/>
    <pivotTable tabId="3" name="PivotTable5"/>
  </pivotTables>
  <data>
    <olap pivotCacheId="218910965">
      <levels count="2">
        <level uniqueName="[student_screen_time_raw].[Age group].[(All)]" sourceCaption="(All)" count="0"/>
        <level uniqueName="[student_screen_time_raw].[Age group].[Age group]" sourceCaption="Age group" count="3">
          <ranges>
            <range startItem="0">
              <i n="[student_screen_time_raw].[Age group].&amp;[Early Teens]" c="Early Teens"/>
              <i n="[student_screen_time_raw].[Age group].&amp;[Late Teens]" c="Late Teens"/>
              <i n="[student_screen_time_raw].[Age group].&amp;[Mid Teens]" c="Mid Teens"/>
            </range>
          </ranges>
        </level>
      </levels>
      <selections count="1">
        <selection n="[student_screen_time_raw].[Age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d flag" xr10:uid="{C98F518D-4F0A-44B5-9A60-D2E526B38F34}" cache="Slicer_Red_flag" caption="Red flag" level="1" style="SlicerStyleDark4" rowHeight="241300"/>
  <slicer name="Age group" xr10:uid="{74B7A086-03F4-463E-B349-37186B9496B0}" cache="Slicer_Age_group" caption="Age group" level="1"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6A19E-A943-44CE-B1C5-F563515E4378}" name="student_screen_time_raw" displayName="student_screen_time_raw" ref="A1:J201" tableType="queryTable" totalsRowShown="0" dataDxfId="303">
  <autoFilter ref="A1:J201" xr:uid="{EC66A19E-A943-44CE-B1C5-F563515E4378}"/>
  <tableColumns count="10">
    <tableColumn id="1" xr3:uid="{47DD70A4-7F03-46A9-9EC2-8F9662956495}" uniqueName="1" name="Student_ID" queryTableFieldId="1" dataDxfId="311"/>
    <tableColumn id="2" xr3:uid="{10612DCD-BB98-40E9-8AE2-276751299D06}" uniqueName="2" name="Age" queryTableFieldId="2" dataDxfId="310"/>
    <tableColumn id="3" xr3:uid="{AE2F550A-609D-4196-A2F6-EF49C9183219}" uniqueName="3" name="Study_Hours" queryTableFieldId="3" dataDxfId="309"/>
    <tableColumn id="4" xr3:uid="{D9621C33-7CFD-4627-BC92-78B5F515FDBC}" uniqueName="4" name="Screen_Time" queryTableFieldId="4" dataDxfId="308"/>
    <tableColumn id="5" xr3:uid="{752B8FFC-3893-49B9-B02D-6AE9FA4C0E0F}" uniqueName="5" name="Test_Scores" queryTableFieldId="5" dataDxfId="307"/>
    <tableColumn id="6" xr3:uid="{EE3F038A-A7D0-4B05-A8F8-8948E8CE270F}" uniqueName="6" name="Extra_Curricular_Hours" queryTableFieldId="6" dataDxfId="306"/>
    <tableColumn id="7" xr3:uid="{2E967975-A539-4F7F-8E64-CC713B553197}" uniqueName="7" name="Red flag" queryTableFieldId="7" dataDxfId="305">
      <calculatedColumnFormula>IF(student_screen_time_raw[[#This Row],[Screen_Time]]&gt;4,"Yes","No")</calculatedColumnFormula>
    </tableColumn>
    <tableColumn id="8" xr3:uid="{12ADA2E7-AC58-43D0-A558-B10A3673682E}" uniqueName="8" name="screen time category" queryTableFieldId="8" dataDxfId="304">
      <calculatedColumnFormula>IF(student_screen_time_raw[[#This Row],[Screen_Time]]&lt;2,"Low (0-2)",
IF(student_screen_time_raw[[#This Row],[Screen_Time]]&lt;4,"Moderate (2-4)",
IF(student_screen_time_raw[[#This Row],[Screen_Time]]&lt;6,"High (4-6)","Very High (6-10)")))</calculatedColumnFormula>
    </tableColumn>
    <tableColumn id="9" xr3:uid="{BCA6603B-8FAB-492A-8416-5C2F77ED4C18}" uniqueName="9" name="Age group" queryTableFieldId="9" dataDxfId="300">
      <calculatedColumnFormula>IF(student_screen_time_raw[[#This Row],[Age]]&lt;=14,"Early Teens",
IF(student_screen_time_raw[[#This Row],[Age]]&lt;=16,"Mid Teens","Late Teens"))</calculatedColumnFormula>
    </tableColumn>
    <tableColumn id="10" xr3:uid="{83864631-D304-4416-8B02-1D64F4306B56}" uniqueName="10" name="Study efficiency" queryTableFieldId="10" dataDxfId="299">
      <calculatedColumnFormula>student_screen_time_raw[[#This Row],[Study_Hours]]/student_screen_time_raw[[#This Row],[Screen_Time]]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61B77-46DA-498E-ABD5-6C4368D4A335}">
  <dimension ref="A3:P42"/>
  <sheetViews>
    <sheetView zoomScale="58" workbookViewId="0">
      <selection activeCell="O5" sqref="O5:P9"/>
    </sheetView>
  </sheetViews>
  <sheetFormatPr defaultRowHeight="14.5" x14ac:dyDescent="0.35"/>
  <cols>
    <col min="1" max="2" width="14.54296875" bestFit="1" customWidth="1"/>
    <col min="3" max="3" width="21.08984375" bestFit="1" customWidth="1"/>
    <col min="4" max="4" width="14.54296875" bestFit="1" customWidth="1"/>
    <col min="5" max="5" width="19.1796875" bestFit="1" customWidth="1"/>
    <col min="6" max="6" width="21.08984375" bestFit="1" customWidth="1"/>
    <col min="7" max="7" width="17.1796875" bestFit="1" customWidth="1"/>
    <col min="8" max="8" width="14.54296875" bestFit="1" customWidth="1"/>
    <col min="9" max="9" width="26.26953125" bestFit="1" customWidth="1"/>
    <col min="10" max="14" width="4.81640625" bestFit="1" customWidth="1"/>
    <col min="15" max="15" width="14.54296875" bestFit="1" customWidth="1"/>
    <col min="16" max="16" width="25.81640625" bestFit="1" customWidth="1"/>
    <col min="17" max="17" width="17.1796875" bestFit="1" customWidth="1"/>
    <col min="18" max="30" width="4.81640625" bestFit="1" customWidth="1"/>
    <col min="31" max="31" width="2.81640625" bestFit="1" customWidth="1"/>
    <col min="32" max="32" width="4.81640625" bestFit="1" customWidth="1"/>
    <col min="33" max="33" width="2.81640625" bestFit="1" customWidth="1"/>
    <col min="34" max="37" width="4.81640625" bestFit="1" customWidth="1"/>
    <col min="38" max="38" width="2.81640625" bestFit="1" customWidth="1"/>
    <col min="39" max="52" width="4.81640625" bestFit="1" customWidth="1"/>
    <col min="53" max="53" width="2.81640625" bestFit="1" customWidth="1"/>
    <col min="54" max="57" width="4.81640625" bestFit="1" customWidth="1"/>
    <col min="58" max="58" width="2.81640625" bestFit="1" customWidth="1"/>
    <col min="59" max="63" width="4.81640625" bestFit="1" customWidth="1"/>
    <col min="64" max="64" width="2.81640625" bestFit="1" customWidth="1"/>
    <col min="65" max="74" width="4.81640625" bestFit="1" customWidth="1"/>
    <col min="75" max="75" width="2.81640625" bestFit="1" customWidth="1"/>
    <col min="76" max="82" width="4.81640625" bestFit="1" customWidth="1"/>
    <col min="83" max="83" width="5.81640625" bestFit="1" customWidth="1"/>
    <col min="84" max="88" width="4.81640625" bestFit="1" customWidth="1"/>
    <col min="89" max="89" width="2.81640625" bestFit="1" customWidth="1"/>
    <col min="90" max="96" width="4.81640625" bestFit="1" customWidth="1"/>
    <col min="97" max="97" width="2.81640625" bestFit="1" customWidth="1"/>
    <col min="98" max="104" width="4.81640625" bestFit="1" customWidth="1"/>
    <col min="105" max="105" width="2.81640625" bestFit="1" customWidth="1"/>
    <col min="106" max="120" width="4.81640625" bestFit="1" customWidth="1"/>
    <col min="121" max="121" width="2.81640625" bestFit="1" customWidth="1"/>
    <col min="122" max="134" width="4.81640625" bestFit="1" customWidth="1"/>
    <col min="135" max="135" width="2.81640625" bestFit="1" customWidth="1"/>
    <col min="136" max="144" width="4.81640625" bestFit="1" customWidth="1"/>
    <col min="145" max="145" width="2.81640625" bestFit="1" customWidth="1"/>
    <col min="146" max="148" width="4.81640625" bestFit="1" customWidth="1"/>
    <col min="149" max="149" width="2.81640625" bestFit="1" customWidth="1"/>
    <col min="150" max="154" width="4.81640625" bestFit="1" customWidth="1"/>
    <col min="155" max="155" width="2.81640625" bestFit="1" customWidth="1"/>
    <col min="156" max="159" width="4.81640625" bestFit="1" customWidth="1"/>
    <col min="160" max="160" width="2.81640625" bestFit="1" customWidth="1"/>
    <col min="161" max="166" width="4.81640625" bestFit="1" customWidth="1"/>
    <col min="167" max="167" width="3.81640625" bestFit="1" customWidth="1"/>
    <col min="168" max="168" width="10.7265625" bestFit="1" customWidth="1"/>
  </cols>
  <sheetData>
    <row r="3" spans="1:16" x14ac:dyDescent="0.35">
      <c r="A3" s="7" t="s">
        <v>13</v>
      </c>
      <c r="B3" t="s">
        <v>18</v>
      </c>
      <c r="D3" s="7" t="s">
        <v>13</v>
      </c>
      <c r="E3" t="s">
        <v>19</v>
      </c>
      <c r="H3" s="7" t="s">
        <v>13</v>
      </c>
      <c r="I3" t="s">
        <v>24</v>
      </c>
    </row>
    <row r="4" spans="1:16" x14ac:dyDescent="0.35">
      <c r="A4" s="8" t="s">
        <v>14</v>
      </c>
      <c r="B4" s="3">
        <v>69.474999999999994</v>
      </c>
      <c r="D4" s="8" t="s">
        <v>14</v>
      </c>
      <c r="E4" s="3">
        <v>0.75</v>
      </c>
      <c r="H4" s="8">
        <v>0</v>
      </c>
      <c r="I4" s="3">
        <v>1</v>
      </c>
    </row>
    <row r="5" spans="1:16" x14ac:dyDescent="0.35">
      <c r="A5" s="8" t="s">
        <v>15</v>
      </c>
      <c r="B5" s="3">
        <v>69.90631578947368</v>
      </c>
      <c r="D5" s="8" t="s">
        <v>15</v>
      </c>
      <c r="E5" s="3">
        <v>1.4684210526315788</v>
      </c>
      <c r="H5" s="8">
        <v>0.2</v>
      </c>
      <c r="I5" s="3">
        <v>1</v>
      </c>
      <c r="O5" s="7" t="s">
        <v>13</v>
      </c>
      <c r="P5" t="s">
        <v>27</v>
      </c>
    </row>
    <row r="6" spans="1:16" x14ac:dyDescent="0.35">
      <c r="A6" s="8" t="s">
        <v>16</v>
      </c>
      <c r="B6" s="3">
        <v>69.384166666666658</v>
      </c>
      <c r="D6" s="8" t="s">
        <v>16</v>
      </c>
      <c r="E6" s="3">
        <v>1.4972222222222222</v>
      </c>
      <c r="H6" s="8">
        <v>0.5</v>
      </c>
      <c r="I6" s="3">
        <v>1</v>
      </c>
      <c r="O6" s="8" t="s">
        <v>20</v>
      </c>
      <c r="P6" s="9">
        <v>43</v>
      </c>
    </row>
    <row r="7" spans="1:16" x14ac:dyDescent="0.35">
      <c r="A7" s="8" t="s">
        <v>17</v>
      </c>
      <c r="B7" s="3">
        <v>69.49242105263157</v>
      </c>
      <c r="D7" s="8" t="s">
        <v>17</v>
      </c>
      <c r="E7" s="3">
        <v>1.46</v>
      </c>
      <c r="H7" s="8">
        <v>0.9</v>
      </c>
      <c r="I7" s="3">
        <v>1</v>
      </c>
      <c r="O7" s="8" t="s">
        <v>21</v>
      </c>
      <c r="P7" s="9">
        <v>14</v>
      </c>
    </row>
    <row r="8" spans="1:16" x14ac:dyDescent="0.35">
      <c r="H8" s="8">
        <v>1</v>
      </c>
      <c r="I8" s="3">
        <v>1</v>
      </c>
      <c r="O8" s="8" t="s">
        <v>22</v>
      </c>
      <c r="P8" s="9">
        <v>38</v>
      </c>
    </row>
    <row r="9" spans="1:16" x14ac:dyDescent="0.35">
      <c r="H9" s="8">
        <v>1.2</v>
      </c>
      <c r="I9" s="3">
        <v>2</v>
      </c>
      <c r="O9" s="8" t="s">
        <v>17</v>
      </c>
      <c r="P9" s="9">
        <v>95</v>
      </c>
    </row>
    <row r="10" spans="1:16" x14ac:dyDescent="0.35">
      <c r="B10" s="7" t="s">
        <v>13</v>
      </c>
      <c r="C10" t="s">
        <v>18</v>
      </c>
      <c r="E10" s="10" t="s">
        <v>23</v>
      </c>
      <c r="F10" s="4" t="s">
        <v>18</v>
      </c>
      <c r="H10" s="8">
        <v>1.5</v>
      </c>
      <c r="I10" s="3">
        <v>2</v>
      </c>
    </row>
    <row r="11" spans="1:16" x14ac:dyDescent="0.35">
      <c r="B11" s="8" t="s">
        <v>20</v>
      </c>
      <c r="C11" s="3">
        <v>70.827441860465115</v>
      </c>
      <c r="E11" s="4">
        <v>0</v>
      </c>
      <c r="F11" s="5">
        <v>64</v>
      </c>
      <c r="H11" s="8">
        <v>1.6</v>
      </c>
      <c r="I11" s="3">
        <v>2</v>
      </c>
    </row>
    <row r="12" spans="1:16" x14ac:dyDescent="0.35">
      <c r="B12" s="8" t="s">
        <v>21</v>
      </c>
      <c r="C12" s="3">
        <v>66.121428571428581</v>
      </c>
      <c r="E12" s="4">
        <v>0.2</v>
      </c>
      <c r="F12" s="5">
        <v>77.599999999999994</v>
      </c>
      <c r="H12" s="8">
        <v>1.7</v>
      </c>
      <c r="I12" s="3">
        <v>4</v>
      </c>
    </row>
    <row r="13" spans="1:16" x14ac:dyDescent="0.35">
      <c r="B13" s="8" t="s">
        <v>22</v>
      </c>
      <c r="C13" s="3">
        <v>69.223684210526315</v>
      </c>
      <c r="E13" s="4">
        <v>0.5</v>
      </c>
      <c r="F13" s="5">
        <v>62.5</v>
      </c>
      <c r="H13" s="8">
        <v>1.8</v>
      </c>
      <c r="I13" s="3">
        <v>2</v>
      </c>
    </row>
    <row r="14" spans="1:16" x14ac:dyDescent="0.35">
      <c r="B14" s="8" t="s">
        <v>17</v>
      </c>
      <c r="C14" s="3">
        <v>69.49242105263157</v>
      </c>
      <c r="E14" s="4">
        <v>0.9</v>
      </c>
      <c r="F14" s="5">
        <v>70.099999999999994</v>
      </c>
      <c r="H14" s="8">
        <v>1.9</v>
      </c>
      <c r="I14" s="3">
        <v>2</v>
      </c>
    </row>
    <row r="15" spans="1:16" x14ac:dyDescent="0.35">
      <c r="E15" s="4">
        <v>1</v>
      </c>
      <c r="F15" s="5">
        <v>69.3</v>
      </c>
      <c r="H15" s="8">
        <v>2</v>
      </c>
      <c r="I15" s="3">
        <v>4</v>
      </c>
    </row>
    <row r="16" spans="1:16" x14ac:dyDescent="0.35">
      <c r="E16" s="4">
        <v>1.2</v>
      </c>
      <c r="F16" s="5">
        <v>62.75</v>
      </c>
      <c r="H16" s="8">
        <v>2.1</v>
      </c>
      <c r="I16" s="3">
        <v>1</v>
      </c>
    </row>
    <row r="17" spans="2:9" x14ac:dyDescent="0.35">
      <c r="E17" s="4">
        <v>1.5</v>
      </c>
      <c r="F17" s="5">
        <v>75.45</v>
      </c>
      <c r="H17" s="8">
        <v>2.2000000000000002</v>
      </c>
      <c r="I17" s="3">
        <v>4</v>
      </c>
    </row>
    <row r="18" spans="2:9" x14ac:dyDescent="0.35">
      <c r="B18" s="7" t="s">
        <v>13</v>
      </c>
      <c r="C18" t="s">
        <v>18</v>
      </c>
      <c r="E18" s="4">
        <v>1.6</v>
      </c>
      <c r="F18" s="5">
        <v>78.45</v>
      </c>
      <c r="H18" s="8">
        <v>2.2999999999999998</v>
      </c>
      <c r="I18" s="3">
        <v>2</v>
      </c>
    </row>
    <row r="19" spans="2:9" x14ac:dyDescent="0.35">
      <c r="B19" s="8" t="s">
        <v>20</v>
      </c>
      <c r="C19" s="3">
        <v>70.827441860465115</v>
      </c>
      <c r="E19" s="4">
        <v>1.7</v>
      </c>
      <c r="F19" s="5">
        <v>68.775000000000006</v>
      </c>
      <c r="H19" s="8">
        <v>2.5</v>
      </c>
      <c r="I19" s="3">
        <v>2</v>
      </c>
    </row>
    <row r="20" spans="2:9" x14ac:dyDescent="0.35">
      <c r="B20" s="8" t="s">
        <v>21</v>
      </c>
      <c r="C20" s="3">
        <v>66.121428571428581</v>
      </c>
      <c r="E20" s="4">
        <v>1.8</v>
      </c>
      <c r="F20" s="5">
        <v>71</v>
      </c>
      <c r="H20" s="8">
        <v>2.6</v>
      </c>
      <c r="I20" s="3">
        <v>3</v>
      </c>
    </row>
    <row r="21" spans="2:9" x14ac:dyDescent="0.35">
      <c r="B21" s="8" t="s">
        <v>22</v>
      </c>
      <c r="C21" s="3">
        <v>69.223684210526315</v>
      </c>
      <c r="E21" s="4">
        <v>1.9</v>
      </c>
      <c r="F21" s="5">
        <v>67.16</v>
      </c>
      <c r="H21" s="8">
        <v>2.7</v>
      </c>
      <c r="I21" s="3">
        <v>6</v>
      </c>
    </row>
    <row r="22" spans="2:9" x14ac:dyDescent="0.35">
      <c r="B22" s="8" t="s">
        <v>17</v>
      </c>
      <c r="C22" s="3">
        <v>69.49242105263157</v>
      </c>
      <c r="E22" s="4">
        <v>2</v>
      </c>
      <c r="F22" s="5">
        <v>75.525000000000006</v>
      </c>
      <c r="H22" s="8">
        <v>2.8</v>
      </c>
      <c r="I22" s="3">
        <v>6</v>
      </c>
    </row>
    <row r="23" spans="2:9" x14ac:dyDescent="0.35">
      <c r="E23" s="4">
        <v>2.1</v>
      </c>
      <c r="F23" s="5">
        <v>61</v>
      </c>
      <c r="H23" s="8">
        <v>2.9</v>
      </c>
      <c r="I23" s="3">
        <v>2</v>
      </c>
    </row>
    <row r="24" spans="2:9" x14ac:dyDescent="0.35">
      <c r="E24" s="4">
        <v>2.2000000000000002</v>
      </c>
      <c r="F24" s="5">
        <v>71.674999999999997</v>
      </c>
      <c r="H24" s="8">
        <v>3</v>
      </c>
      <c r="I24" s="3">
        <v>5</v>
      </c>
    </row>
    <row r="25" spans="2:9" x14ac:dyDescent="0.35">
      <c r="E25" s="4">
        <v>2.2999999999999998</v>
      </c>
      <c r="F25" s="5">
        <v>75.56</v>
      </c>
      <c r="H25" s="8">
        <v>3.1</v>
      </c>
      <c r="I25" s="3">
        <v>3</v>
      </c>
    </row>
    <row r="26" spans="2:9" x14ac:dyDescent="0.35">
      <c r="E26" s="4">
        <v>2.5</v>
      </c>
      <c r="F26" s="5">
        <v>70.7</v>
      </c>
      <c r="H26" s="8">
        <v>3.2</v>
      </c>
      <c r="I26" s="3">
        <v>5</v>
      </c>
    </row>
    <row r="27" spans="2:9" x14ac:dyDescent="0.35">
      <c r="E27" s="4">
        <v>2.6</v>
      </c>
      <c r="F27" s="5">
        <v>58.233333333333327</v>
      </c>
      <c r="H27" s="8">
        <v>3.3</v>
      </c>
      <c r="I27" s="3">
        <v>7</v>
      </c>
    </row>
    <row r="28" spans="2:9" x14ac:dyDescent="0.35">
      <c r="E28" s="4">
        <v>2.7</v>
      </c>
      <c r="F28" s="5">
        <v>72.47</v>
      </c>
      <c r="H28" s="8">
        <v>3.4</v>
      </c>
      <c r="I28" s="3">
        <v>3</v>
      </c>
    </row>
    <row r="29" spans="2:9" x14ac:dyDescent="0.35">
      <c r="E29" s="4">
        <v>2.8</v>
      </c>
      <c r="F29" s="5">
        <v>56.5</v>
      </c>
      <c r="H29" s="8">
        <v>3.5</v>
      </c>
      <c r="I29" s="3">
        <v>3</v>
      </c>
    </row>
    <row r="30" spans="2:9" x14ac:dyDescent="0.35">
      <c r="E30" s="4">
        <v>2.9</v>
      </c>
      <c r="F30" s="5">
        <v>76.95</v>
      </c>
      <c r="H30" s="8">
        <v>3.6</v>
      </c>
      <c r="I30" s="3">
        <v>9</v>
      </c>
    </row>
    <row r="31" spans="2:9" x14ac:dyDescent="0.35">
      <c r="E31" s="4">
        <v>3</v>
      </c>
      <c r="F31" s="5">
        <v>60.04</v>
      </c>
      <c r="H31" s="8">
        <v>3.7</v>
      </c>
      <c r="I31" s="3">
        <v>3</v>
      </c>
    </row>
    <row r="32" spans="2:9" x14ac:dyDescent="0.35">
      <c r="E32" s="4">
        <v>3.1</v>
      </c>
      <c r="F32" s="5">
        <v>79.266666666666666</v>
      </c>
      <c r="H32" s="8">
        <v>3.8</v>
      </c>
      <c r="I32" s="3">
        <v>1</v>
      </c>
    </row>
    <row r="33" spans="5:9" x14ac:dyDescent="0.35">
      <c r="E33" s="4">
        <v>3.2</v>
      </c>
      <c r="F33" s="5">
        <v>69.7</v>
      </c>
      <c r="H33" s="8">
        <v>3.9</v>
      </c>
      <c r="I33" s="3">
        <v>3</v>
      </c>
    </row>
    <row r="34" spans="5:9" x14ac:dyDescent="0.35">
      <c r="E34" s="4">
        <v>3.3</v>
      </c>
      <c r="F34" s="5">
        <v>72.328571428571436</v>
      </c>
      <c r="H34" s="8">
        <v>4</v>
      </c>
      <c r="I34" s="3">
        <v>4</v>
      </c>
    </row>
    <row r="35" spans="5:9" x14ac:dyDescent="0.35">
      <c r="E35" s="4">
        <v>3.4</v>
      </c>
      <c r="F35" s="5">
        <v>65.066666666666663</v>
      </c>
      <c r="H35" s="8" t="s">
        <v>17</v>
      </c>
      <c r="I35" s="3">
        <v>85</v>
      </c>
    </row>
    <row r="36" spans="5:9" x14ac:dyDescent="0.35">
      <c r="E36" s="4">
        <v>3.5</v>
      </c>
      <c r="F36" s="5">
        <v>64.466666666666669</v>
      </c>
    </row>
    <row r="37" spans="5:9" x14ac:dyDescent="0.35">
      <c r="E37" s="4">
        <v>3.6</v>
      </c>
      <c r="F37" s="5">
        <v>71.73555555555555</v>
      </c>
    </row>
    <row r="38" spans="5:9" x14ac:dyDescent="0.35">
      <c r="E38" s="4">
        <v>3.7</v>
      </c>
      <c r="F38" s="5">
        <v>70.8</v>
      </c>
    </row>
    <row r="39" spans="5:9" x14ac:dyDescent="0.35">
      <c r="E39" s="4">
        <v>3.8</v>
      </c>
      <c r="F39" s="5">
        <v>79.7</v>
      </c>
    </row>
    <row r="40" spans="5:9" x14ac:dyDescent="0.35">
      <c r="E40" s="4">
        <v>3.9</v>
      </c>
      <c r="F40" s="5">
        <v>77.266666666666666</v>
      </c>
    </row>
    <row r="41" spans="5:9" x14ac:dyDescent="0.35">
      <c r="E41" s="4">
        <v>4</v>
      </c>
      <c r="F41" s="5">
        <v>69.474999999999994</v>
      </c>
    </row>
    <row r="42" spans="5:9" x14ac:dyDescent="0.35">
      <c r="E42" s="4" t="s">
        <v>17</v>
      </c>
      <c r="F42" s="5">
        <v>69.49242105263157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65236-B198-41B3-A1A0-C92A160AE170}">
  <dimension ref="A1:N201"/>
  <sheetViews>
    <sheetView topLeftCell="A2" workbookViewId="0">
      <selection activeCell="F14" sqref="A2:J201"/>
    </sheetView>
  </sheetViews>
  <sheetFormatPr defaultRowHeight="14.5" x14ac:dyDescent="0.35"/>
  <cols>
    <col min="1" max="1" width="12.54296875" bestFit="1" customWidth="1"/>
    <col min="2" max="2" width="6.1796875" bestFit="1" customWidth="1"/>
    <col min="3" max="3" width="13.81640625" bestFit="1" customWidth="1"/>
    <col min="4" max="4" width="13.7265625" bestFit="1" customWidth="1"/>
    <col min="5" max="5" width="13" bestFit="1" customWidth="1"/>
    <col min="6" max="6" width="22.81640625" bestFit="1" customWidth="1"/>
    <col min="7" max="7" width="10.36328125" customWidth="1"/>
    <col min="8" max="8" width="20.6328125" bestFit="1" customWidth="1"/>
    <col min="9" max="9" width="11.54296875" bestFit="1" customWidth="1"/>
    <col min="10" max="10" width="16.1796875" bestFit="1" customWidth="1"/>
    <col min="12" max="12" width="15.81640625" bestFit="1" customWidth="1"/>
    <col min="14" max="14" width="15.1796875" bestFit="1" customWidth="1"/>
  </cols>
  <sheetData>
    <row r="1" spans="1:14" x14ac:dyDescent="0.35">
      <c r="A1" t="s">
        <v>0</v>
      </c>
      <c r="B1" t="s">
        <v>1</v>
      </c>
      <c r="C1" t="s">
        <v>2</v>
      </c>
      <c r="D1" t="s">
        <v>3</v>
      </c>
      <c r="E1" t="s">
        <v>4</v>
      </c>
      <c r="F1" t="s">
        <v>5</v>
      </c>
      <c r="G1" t="s">
        <v>9</v>
      </c>
      <c r="H1" t="s">
        <v>10</v>
      </c>
      <c r="I1" t="s">
        <v>11</v>
      </c>
      <c r="J1" t="s">
        <v>12</v>
      </c>
    </row>
    <row r="2" spans="1:14" x14ac:dyDescent="0.35">
      <c r="A2" s="4">
        <v>1</v>
      </c>
      <c r="B2" s="4">
        <v>16</v>
      </c>
      <c r="C2" s="4">
        <v>2.5</v>
      </c>
      <c r="D2" s="4">
        <v>2.7</v>
      </c>
      <c r="E2" s="4">
        <v>75</v>
      </c>
      <c r="F2" s="4">
        <v>1.6</v>
      </c>
      <c r="G2" s="4" t="str">
        <f>IF(student_screen_time_raw[[#This Row],[Screen_Time]]&gt;4,"Yes","No")</f>
        <v>No</v>
      </c>
      <c r="H2" s="4" t="str">
        <f>IF(student_screen_time_raw[[#This Row],[Screen_Time]]&lt;2,"Low (0-2)",
IF(student_screen_time_raw[[#This Row],[Screen_Time]]&lt;4,"Moderate (2-4)",
IF(student_screen_time_raw[[#This Row],[Screen_Time]]&lt;6,"High (4-6)","Very High (6-10)")))</f>
        <v>Moderate (2-4)</v>
      </c>
      <c r="I2" s="4" t="str">
        <f>IF(student_screen_time_raw[[#This Row],[Age]]&lt;=14,"Early Teens",
IF(student_screen_time_raw[[#This Row],[Age]]&lt;=16,"Mid Teens","Late Teens"))</f>
        <v>Mid Teens</v>
      </c>
      <c r="J2" s="5">
        <f>student_screen_time_raw[[#This Row],[Study_Hours]]/student_screen_time_raw[[#This Row],[Screen_Time]]</f>
        <v>0.92592592592592582</v>
      </c>
      <c r="K2" s="4"/>
    </row>
    <row r="3" spans="1:14" x14ac:dyDescent="0.35">
      <c r="A3" s="4">
        <v>2</v>
      </c>
      <c r="B3" s="4">
        <v>17</v>
      </c>
      <c r="C3" s="4">
        <v>2.7</v>
      </c>
      <c r="D3" s="4">
        <v>4</v>
      </c>
      <c r="E3" s="4">
        <v>68.099999999999994</v>
      </c>
      <c r="F3" s="4">
        <v>0.7</v>
      </c>
      <c r="G3" s="4" t="str">
        <f>IF(student_screen_time_raw[[#This Row],[Screen_Time]]&gt;4,"Yes","No")</f>
        <v>No</v>
      </c>
      <c r="H3" s="4" t="str">
        <f>IF(student_screen_time_raw[[#This Row],[Screen_Time]]&lt;2,"Low (0-2)",
IF(student_screen_time_raw[[#This Row],[Screen_Time]]&lt;4,"Moderate (2-4)",
IF(student_screen_time_raw[[#This Row],[Screen_Time]]&lt;6,"High (4-6)","Very High (6-10)")))</f>
        <v>High (4-6)</v>
      </c>
      <c r="I3" s="4" t="str">
        <f>IF(student_screen_time_raw[[#This Row],[Age]]&lt;=14,"Early Teens",
IF(student_screen_time_raw[[#This Row],[Age]]&lt;=16,"Mid Teens","Late Teens"))</f>
        <v>Late Teens</v>
      </c>
      <c r="J3" s="5">
        <f>student_screen_time_raw[[#This Row],[Study_Hours]]/student_screen_time_raw[[#This Row],[Screen_Time]]</f>
        <v>0.67500000000000004</v>
      </c>
      <c r="K3" s="4"/>
    </row>
    <row r="4" spans="1:14" x14ac:dyDescent="0.35">
      <c r="A4" s="4">
        <v>3</v>
      </c>
      <c r="B4" s="4">
        <v>15</v>
      </c>
      <c r="C4" s="4">
        <v>3</v>
      </c>
      <c r="D4" s="4">
        <v>4.3</v>
      </c>
      <c r="E4" s="4">
        <v>67.900000000000006</v>
      </c>
      <c r="F4" s="4">
        <v>1.5</v>
      </c>
      <c r="G4" s="4" t="str">
        <f>IF(student_screen_time_raw[[#This Row],[Screen_Time]]&gt;4,"Yes","No")</f>
        <v>Yes</v>
      </c>
      <c r="H4" s="4" t="str">
        <f>IF(student_screen_time_raw[[#This Row],[Screen_Time]]&lt;2,"Low (0-2)",
IF(student_screen_time_raw[[#This Row],[Screen_Time]]&lt;4,"Moderate (2-4)",
IF(student_screen_time_raw[[#This Row],[Screen_Time]]&lt;6,"High (4-6)","Very High (6-10)")))</f>
        <v>High (4-6)</v>
      </c>
      <c r="I4" s="4" t="str">
        <f>IF(student_screen_time_raw[[#This Row],[Age]]&lt;=14,"Early Teens",
IF(student_screen_time_raw[[#This Row],[Age]]&lt;=16,"Mid Teens","Late Teens"))</f>
        <v>Mid Teens</v>
      </c>
      <c r="J4" s="5">
        <f>student_screen_time_raw[[#This Row],[Study_Hours]]/student_screen_time_raw[[#This Row],[Screen_Time]]</f>
        <v>0.69767441860465118</v>
      </c>
      <c r="K4" s="4"/>
    </row>
    <row r="5" spans="1:14" x14ac:dyDescent="0.35">
      <c r="A5" s="4">
        <v>4</v>
      </c>
      <c r="B5" s="4">
        <v>17</v>
      </c>
      <c r="C5" s="4">
        <v>3</v>
      </c>
      <c r="D5" s="4">
        <v>2.8</v>
      </c>
      <c r="E5" s="4">
        <v>47.2</v>
      </c>
      <c r="F5" s="4">
        <v>1.8</v>
      </c>
      <c r="G5" s="4" t="str">
        <f>IF(student_screen_time_raw[[#This Row],[Screen_Time]]&gt;4,"Yes","No")</f>
        <v>No</v>
      </c>
      <c r="H5" s="4" t="str">
        <f>IF(student_screen_time_raw[[#This Row],[Screen_Time]]&lt;2,"Low (0-2)",
IF(student_screen_time_raw[[#This Row],[Screen_Time]]&lt;4,"Moderate (2-4)",
IF(student_screen_time_raw[[#This Row],[Screen_Time]]&lt;6,"High (4-6)","Very High (6-10)")))</f>
        <v>Moderate (2-4)</v>
      </c>
      <c r="I5" s="4" t="str">
        <f>IF(student_screen_time_raw[[#This Row],[Age]]&lt;=14,"Early Teens",
IF(student_screen_time_raw[[#This Row],[Age]]&lt;=16,"Mid Teens","Late Teens"))</f>
        <v>Late Teens</v>
      </c>
      <c r="J5" s="5">
        <f>student_screen_time_raw[[#This Row],[Study_Hours]]/student_screen_time_raw[[#This Row],[Screen_Time]]</f>
        <v>1.0714285714285714</v>
      </c>
      <c r="K5" s="4"/>
      <c r="L5" s="2" t="s">
        <v>7</v>
      </c>
      <c r="N5" s="2" t="s">
        <v>6</v>
      </c>
    </row>
    <row r="6" spans="1:14" x14ac:dyDescent="0.35">
      <c r="A6" s="4">
        <v>5</v>
      </c>
      <c r="B6" s="4">
        <v>17</v>
      </c>
      <c r="C6" s="4">
        <v>3</v>
      </c>
      <c r="D6" s="4">
        <v>1.8</v>
      </c>
      <c r="E6" s="4">
        <v>78</v>
      </c>
      <c r="F6" s="4">
        <v>1.4</v>
      </c>
      <c r="G6" s="4" t="str">
        <f>IF(student_screen_time_raw[[#This Row],[Screen_Time]]&gt;4,"Yes","No")</f>
        <v>No</v>
      </c>
      <c r="H6" s="4" t="str">
        <f>IF(student_screen_time_raw[[#This Row],[Screen_Time]]&lt;2,"Low (0-2)",
IF(student_screen_time_raw[[#This Row],[Screen_Time]]&lt;4,"Moderate (2-4)",
IF(student_screen_time_raw[[#This Row],[Screen_Time]]&lt;6,"High (4-6)","Very High (6-10)")))</f>
        <v>Low (0-2)</v>
      </c>
      <c r="I6" s="4" t="str">
        <f>IF(student_screen_time_raw[[#This Row],[Age]]&lt;=14,"Early Teens",
IF(student_screen_time_raw[[#This Row],[Age]]&lt;=16,"Mid Teens","Late Teens"))</f>
        <v>Late Teens</v>
      </c>
      <c r="J6" s="5">
        <f>student_screen_time_raw[[#This Row],[Study_Hours]]/student_screen_time_raw[[#This Row],[Screen_Time]]</f>
        <v>1.6666666666666665</v>
      </c>
      <c r="K6" s="4"/>
      <c r="L6" s="1">
        <f>MODE(student_screen_time_raw[Screen_Time])</f>
        <v>4.3</v>
      </c>
      <c r="N6" s="1">
        <f>MODE(student_screen_time_raw[Study_Hours])</f>
        <v>3</v>
      </c>
    </row>
    <row r="7" spans="1:14" x14ac:dyDescent="0.35">
      <c r="A7" s="4">
        <v>6</v>
      </c>
      <c r="B7" s="4">
        <v>14</v>
      </c>
      <c r="C7" s="4">
        <v>1.3</v>
      </c>
      <c r="D7" s="4">
        <v>4.4000000000000004</v>
      </c>
      <c r="E7" s="4">
        <v>71.5</v>
      </c>
      <c r="F7" s="4">
        <v>0.4</v>
      </c>
      <c r="G7" s="4" t="str">
        <f>IF(student_screen_time_raw[[#This Row],[Screen_Time]]&gt;4,"Yes","No")</f>
        <v>Yes</v>
      </c>
      <c r="H7" s="4" t="str">
        <f>IF(student_screen_time_raw[[#This Row],[Screen_Time]]&lt;2,"Low (0-2)",
IF(student_screen_time_raw[[#This Row],[Screen_Time]]&lt;4,"Moderate (2-4)",
IF(student_screen_time_raw[[#This Row],[Screen_Time]]&lt;6,"High (4-6)","Very High (6-10)")))</f>
        <v>High (4-6)</v>
      </c>
      <c r="I7" s="4" t="str">
        <f>IF(student_screen_time_raw[[#This Row],[Age]]&lt;=14,"Early Teens",
IF(student_screen_time_raw[[#This Row],[Age]]&lt;=16,"Mid Teens","Late Teens"))</f>
        <v>Early Teens</v>
      </c>
      <c r="J7" s="5">
        <f>student_screen_time_raw[[#This Row],[Study_Hours]]/student_screen_time_raw[[#This Row],[Screen_Time]]</f>
        <v>0.29545454545454541</v>
      </c>
      <c r="K7" s="4"/>
    </row>
    <row r="8" spans="1:14" x14ac:dyDescent="0.35">
      <c r="A8" s="4">
        <v>7</v>
      </c>
      <c r="B8" s="4">
        <v>15</v>
      </c>
      <c r="C8" s="4">
        <v>3.3</v>
      </c>
      <c r="D8" s="4">
        <v>6.7</v>
      </c>
      <c r="E8" s="4">
        <v>88</v>
      </c>
      <c r="F8" s="4">
        <v>2.9</v>
      </c>
      <c r="G8" s="4" t="str">
        <f>IF(student_screen_time_raw[[#This Row],[Screen_Time]]&gt;4,"Yes","No")</f>
        <v>Yes</v>
      </c>
      <c r="H8" s="4" t="str">
        <f>IF(student_screen_time_raw[[#This Row],[Screen_Time]]&lt;2,"Low (0-2)",
IF(student_screen_time_raw[[#This Row],[Screen_Time]]&lt;4,"Moderate (2-4)",
IF(student_screen_time_raw[[#This Row],[Screen_Time]]&lt;6,"High (4-6)","Very High (6-10)")))</f>
        <v>Very High (6-10)</v>
      </c>
      <c r="I8" s="4" t="str">
        <f>IF(student_screen_time_raw[[#This Row],[Age]]&lt;=14,"Early Teens",
IF(student_screen_time_raw[[#This Row],[Age]]&lt;=16,"Mid Teens","Late Teens"))</f>
        <v>Mid Teens</v>
      </c>
      <c r="J8" s="5">
        <f>student_screen_time_raw[[#This Row],[Study_Hours]]/student_screen_time_raw[[#This Row],[Screen_Time]]</f>
        <v>0.4925373134328358</v>
      </c>
      <c r="K8" s="4"/>
    </row>
    <row r="9" spans="1:14" x14ac:dyDescent="0.35">
      <c r="A9" s="4">
        <v>8</v>
      </c>
      <c r="B9" s="4">
        <v>15</v>
      </c>
      <c r="C9" s="4">
        <v>2.9</v>
      </c>
      <c r="D9" s="4">
        <v>4.5999999999999996</v>
      </c>
      <c r="E9" s="4">
        <v>69.3</v>
      </c>
      <c r="F9" s="4">
        <v>1.6</v>
      </c>
      <c r="G9" s="4" t="str">
        <f>IF(student_screen_time_raw[[#This Row],[Screen_Time]]&gt;4,"Yes","No")</f>
        <v>Yes</v>
      </c>
      <c r="H9" s="4" t="str">
        <f>IF(student_screen_time_raw[[#This Row],[Screen_Time]]&lt;2,"Low (0-2)",
IF(student_screen_time_raw[[#This Row],[Screen_Time]]&lt;4,"Moderate (2-4)",
IF(student_screen_time_raw[[#This Row],[Screen_Time]]&lt;6,"High (4-6)","Very High (6-10)")))</f>
        <v>High (4-6)</v>
      </c>
      <c r="I9" s="4" t="str">
        <f>IF(student_screen_time_raw[[#This Row],[Age]]&lt;=14,"Early Teens",
IF(student_screen_time_raw[[#This Row],[Age]]&lt;=16,"Mid Teens","Late Teens"))</f>
        <v>Mid Teens</v>
      </c>
      <c r="J9" s="5">
        <f>student_screen_time_raw[[#This Row],[Study_Hours]]/student_screen_time_raw[[#This Row],[Screen_Time]]</f>
        <v>0.63043478260869568</v>
      </c>
      <c r="K9" s="4"/>
      <c r="L9" s="2" t="s">
        <v>8</v>
      </c>
    </row>
    <row r="10" spans="1:14" x14ac:dyDescent="0.35">
      <c r="A10" s="4">
        <v>9</v>
      </c>
      <c r="B10" s="4">
        <v>15</v>
      </c>
      <c r="C10" s="4">
        <v>1.4</v>
      </c>
      <c r="D10" s="4">
        <v>4.0999999999999996</v>
      </c>
      <c r="E10" s="4">
        <v>75.7</v>
      </c>
      <c r="F10" s="4">
        <v>0.9</v>
      </c>
      <c r="G10" s="4" t="str">
        <f>IF(student_screen_time_raw[[#This Row],[Screen_Time]]&gt;4,"Yes","No")</f>
        <v>Yes</v>
      </c>
      <c r="H10" s="4" t="str">
        <f>IF(student_screen_time_raw[[#This Row],[Screen_Time]]&lt;2,"Low (0-2)",
IF(student_screen_time_raw[[#This Row],[Screen_Time]]&lt;4,"Moderate (2-4)",
IF(student_screen_time_raw[[#This Row],[Screen_Time]]&lt;6,"High (4-6)","Very High (6-10)")))</f>
        <v>High (4-6)</v>
      </c>
      <c r="I10" s="4" t="str">
        <f>IF(student_screen_time_raw[[#This Row],[Age]]&lt;=14,"Early Teens",
IF(student_screen_time_raw[[#This Row],[Age]]&lt;=16,"Mid Teens","Late Teens"))</f>
        <v>Mid Teens</v>
      </c>
      <c r="J10" s="5">
        <f>student_screen_time_raw[[#This Row],[Study_Hours]]/student_screen_time_raw[[#This Row],[Screen_Time]]</f>
        <v>0.34146341463414637</v>
      </c>
      <c r="K10" s="4"/>
      <c r="L10" s="6">
        <f>AVERAGE(student_screen_time_raw[Test_Scores])</f>
        <v>70.915599999999998</v>
      </c>
    </row>
    <row r="11" spans="1:14" x14ac:dyDescent="0.35">
      <c r="A11" s="4">
        <v>10</v>
      </c>
      <c r="B11" s="4">
        <v>17</v>
      </c>
      <c r="C11" s="4">
        <v>1.8</v>
      </c>
      <c r="D11" s="4">
        <v>4.0999999999999996</v>
      </c>
      <c r="E11" s="4">
        <v>78.3</v>
      </c>
      <c r="F11" s="4">
        <v>2.8</v>
      </c>
      <c r="G11" s="4" t="str">
        <f>IF(student_screen_time_raw[[#This Row],[Screen_Time]]&gt;4,"Yes","No")</f>
        <v>Yes</v>
      </c>
      <c r="H11" s="4" t="str">
        <f>IF(student_screen_time_raw[[#This Row],[Screen_Time]]&lt;2,"Low (0-2)",
IF(student_screen_time_raw[[#This Row],[Screen_Time]]&lt;4,"Moderate (2-4)",
IF(student_screen_time_raw[[#This Row],[Screen_Time]]&lt;6,"High (4-6)","Very High (6-10)")))</f>
        <v>High (4-6)</v>
      </c>
      <c r="I11" s="4" t="str">
        <f>IF(student_screen_time_raw[[#This Row],[Age]]&lt;=14,"Early Teens",
IF(student_screen_time_raw[[#This Row],[Age]]&lt;=16,"Mid Teens","Late Teens"))</f>
        <v>Late Teens</v>
      </c>
      <c r="J11" s="5">
        <f>student_screen_time_raw[[#This Row],[Study_Hours]]/student_screen_time_raw[[#This Row],[Screen_Time]]</f>
        <v>0.4390243902439025</v>
      </c>
      <c r="K11" s="4"/>
    </row>
    <row r="12" spans="1:14" x14ac:dyDescent="0.35">
      <c r="A12" s="4">
        <v>11</v>
      </c>
      <c r="B12" s="4">
        <v>16</v>
      </c>
      <c r="C12" s="4">
        <v>3.4</v>
      </c>
      <c r="D12" s="4">
        <v>3.6</v>
      </c>
      <c r="E12" s="4">
        <v>52.5</v>
      </c>
      <c r="F12" s="4">
        <v>2</v>
      </c>
      <c r="G12" s="4" t="str">
        <f>IF(student_screen_time_raw[[#This Row],[Screen_Time]]&gt;4,"Yes","No")</f>
        <v>No</v>
      </c>
      <c r="H12" s="4" t="str">
        <f>IF(student_screen_time_raw[[#This Row],[Screen_Time]]&lt;2,"Low (0-2)",
IF(student_screen_time_raw[[#This Row],[Screen_Time]]&lt;4,"Moderate (2-4)",
IF(student_screen_time_raw[[#This Row],[Screen_Time]]&lt;6,"High (4-6)","Very High (6-10)")))</f>
        <v>Moderate (2-4)</v>
      </c>
      <c r="I12" s="4" t="str">
        <f>IF(student_screen_time_raw[[#This Row],[Age]]&lt;=14,"Early Teens",
IF(student_screen_time_raw[[#This Row],[Age]]&lt;=16,"Mid Teens","Late Teens"))</f>
        <v>Mid Teens</v>
      </c>
      <c r="J12" s="5">
        <f>student_screen_time_raw[[#This Row],[Study_Hours]]/student_screen_time_raw[[#This Row],[Screen_Time]]</f>
        <v>0.94444444444444442</v>
      </c>
      <c r="K12" s="4"/>
    </row>
    <row r="13" spans="1:14" x14ac:dyDescent="0.35">
      <c r="A13" s="4">
        <v>12</v>
      </c>
      <c r="B13" s="4">
        <v>15</v>
      </c>
      <c r="C13" s="4">
        <v>3.1</v>
      </c>
      <c r="D13" s="4">
        <v>5.8</v>
      </c>
      <c r="E13" s="4">
        <v>96.2</v>
      </c>
      <c r="F13" s="4">
        <v>0.5</v>
      </c>
      <c r="G13" s="4" t="str">
        <f>IF(student_screen_time_raw[[#This Row],[Screen_Time]]&gt;4,"Yes","No")</f>
        <v>Yes</v>
      </c>
      <c r="H13" s="4" t="str">
        <f>IF(student_screen_time_raw[[#This Row],[Screen_Time]]&lt;2,"Low (0-2)",
IF(student_screen_time_raw[[#This Row],[Screen_Time]]&lt;4,"Moderate (2-4)",
IF(student_screen_time_raw[[#This Row],[Screen_Time]]&lt;6,"High (4-6)","Very High (6-10)")))</f>
        <v>High (4-6)</v>
      </c>
      <c r="I13" s="4" t="str">
        <f>IF(student_screen_time_raw[[#This Row],[Age]]&lt;=14,"Early Teens",
IF(student_screen_time_raw[[#This Row],[Age]]&lt;=16,"Mid Teens","Late Teens"))</f>
        <v>Mid Teens</v>
      </c>
      <c r="J13" s="5">
        <f>student_screen_time_raw[[#This Row],[Study_Hours]]/student_screen_time_raw[[#This Row],[Screen_Time]]</f>
        <v>0.53448275862068972</v>
      </c>
      <c r="K13" s="4"/>
    </row>
    <row r="14" spans="1:14" x14ac:dyDescent="0.35">
      <c r="A14" s="4">
        <v>13</v>
      </c>
      <c r="B14" s="4">
        <v>17</v>
      </c>
      <c r="C14" s="4">
        <v>1.8</v>
      </c>
      <c r="D14" s="4">
        <v>4.3</v>
      </c>
      <c r="E14" s="4">
        <v>65.7</v>
      </c>
      <c r="F14" s="4">
        <v>0.7</v>
      </c>
      <c r="G14" s="4" t="str">
        <f>IF(student_screen_time_raw[[#This Row],[Screen_Time]]&gt;4,"Yes","No")</f>
        <v>Yes</v>
      </c>
      <c r="H14" s="4" t="str">
        <f>IF(student_screen_time_raw[[#This Row],[Screen_Time]]&lt;2,"Low (0-2)",
IF(student_screen_time_raw[[#This Row],[Screen_Time]]&lt;4,"Moderate (2-4)",
IF(student_screen_time_raw[[#This Row],[Screen_Time]]&lt;6,"High (4-6)","Very High (6-10)")))</f>
        <v>High (4-6)</v>
      </c>
      <c r="I14" s="4" t="str">
        <f>IF(student_screen_time_raw[[#This Row],[Age]]&lt;=14,"Early Teens",
IF(student_screen_time_raw[[#This Row],[Age]]&lt;=16,"Mid Teens","Late Teens"))</f>
        <v>Late Teens</v>
      </c>
      <c r="J14" s="5">
        <f>student_screen_time_raw[[#This Row],[Study_Hours]]/student_screen_time_raw[[#This Row],[Screen_Time]]</f>
        <v>0.41860465116279072</v>
      </c>
      <c r="K14" s="4"/>
    </row>
    <row r="15" spans="1:14" x14ac:dyDescent="0.35">
      <c r="A15" s="4">
        <v>14</v>
      </c>
      <c r="B15" s="4">
        <v>14</v>
      </c>
      <c r="C15" s="4">
        <v>2.2000000000000002</v>
      </c>
      <c r="D15" s="4">
        <v>2</v>
      </c>
      <c r="E15" s="4">
        <v>74.900000000000006</v>
      </c>
      <c r="F15" s="4">
        <v>1.3</v>
      </c>
      <c r="G15" s="4" t="str">
        <f>IF(student_screen_time_raw[[#This Row],[Screen_Time]]&gt;4,"Yes","No")</f>
        <v>No</v>
      </c>
      <c r="H15" s="4" t="str">
        <f>IF(student_screen_time_raw[[#This Row],[Screen_Time]]&lt;2,"Low (0-2)",
IF(student_screen_time_raw[[#This Row],[Screen_Time]]&lt;4,"Moderate (2-4)",
IF(student_screen_time_raw[[#This Row],[Screen_Time]]&lt;6,"High (4-6)","Very High (6-10)")))</f>
        <v>Moderate (2-4)</v>
      </c>
      <c r="I15" s="4" t="str">
        <f>IF(student_screen_time_raw[[#This Row],[Age]]&lt;=14,"Early Teens",
IF(student_screen_time_raw[[#This Row],[Age]]&lt;=16,"Mid Teens","Late Teens"))</f>
        <v>Early Teens</v>
      </c>
      <c r="J15" s="5">
        <f>student_screen_time_raw[[#This Row],[Study_Hours]]/student_screen_time_raw[[#This Row],[Screen_Time]]</f>
        <v>1.1000000000000001</v>
      </c>
      <c r="K15" s="4"/>
    </row>
    <row r="16" spans="1:14" x14ac:dyDescent="0.35">
      <c r="A16" s="4">
        <v>15</v>
      </c>
      <c r="B16" s="4">
        <v>16</v>
      </c>
      <c r="C16" s="4">
        <v>2.4</v>
      </c>
      <c r="D16" s="4">
        <v>1.6</v>
      </c>
      <c r="E16" s="4">
        <v>76.400000000000006</v>
      </c>
      <c r="F16" s="4">
        <v>1.7</v>
      </c>
      <c r="G16" s="4" t="str">
        <f>IF(student_screen_time_raw[[#This Row],[Screen_Time]]&gt;4,"Yes","No")</f>
        <v>No</v>
      </c>
      <c r="H16" s="4" t="str">
        <f>IF(student_screen_time_raw[[#This Row],[Screen_Time]]&lt;2,"Low (0-2)",
IF(student_screen_time_raw[[#This Row],[Screen_Time]]&lt;4,"Moderate (2-4)",
IF(student_screen_time_raw[[#This Row],[Screen_Time]]&lt;6,"High (4-6)","Very High (6-10)")))</f>
        <v>Low (0-2)</v>
      </c>
      <c r="I16" s="4" t="str">
        <f>IF(student_screen_time_raw[[#This Row],[Age]]&lt;=14,"Early Teens",
IF(student_screen_time_raw[[#This Row],[Age]]&lt;=16,"Mid Teens","Late Teens"))</f>
        <v>Mid Teens</v>
      </c>
      <c r="J16" s="5">
        <f>student_screen_time_raw[[#This Row],[Study_Hours]]/student_screen_time_raw[[#This Row],[Screen_Time]]</f>
        <v>1.4999999999999998</v>
      </c>
      <c r="K16" s="4"/>
    </row>
    <row r="17" spans="1:11" x14ac:dyDescent="0.35">
      <c r="A17" s="4">
        <v>16</v>
      </c>
      <c r="B17" s="4">
        <v>14</v>
      </c>
      <c r="C17" s="4">
        <v>3.1</v>
      </c>
      <c r="D17" s="4">
        <v>4.0999999999999996</v>
      </c>
      <c r="E17" s="4">
        <v>61.9</v>
      </c>
      <c r="F17" s="4">
        <v>2</v>
      </c>
      <c r="G17" s="4" t="str">
        <f>IF(student_screen_time_raw[[#This Row],[Screen_Time]]&gt;4,"Yes","No")</f>
        <v>Yes</v>
      </c>
      <c r="H17" s="4" t="str">
        <f>IF(student_screen_time_raw[[#This Row],[Screen_Time]]&lt;2,"Low (0-2)",
IF(student_screen_time_raw[[#This Row],[Screen_Time]]&lt;4,"Moderate (2-4)",
IF(student_screen_time_raw[[#This Row],[Screen_Time]]&lt;6,"High (4-6)","Very High (6-10)")))</f>
        <v>High (4-6)</v>
      </c>
      <c r="I17" s="4" t="str">
        <f>IF(student_screen_time_raw[[#This Row],[Age]]&lt;=14,"Early Teens",
IF(student_screen_time_raw[[#This Row],[Age]]&lt;=16,"Mid Teens","Late Teens"))</f>
        <v>Early Teens</v>
      </c>
      <c r="J17" s="5">
        <f>student_screen_time_raw[[#This Row],[Study_Hours]]/student_screen_time_raw[[#This Row],[Screen_Time]]</f>
        <v>0.75609756097560987</v>
      </c>
      <c r="K17" s="4"/>
    </row>
    <row r="18" spans="1:11" x14ac:dyDescent="0.35">
      <c r="A18" s="4">
        <v>17</v>
      </c>
      <c r="B18" s="4">
        <v>16</v>
      </c>
      <c r="C18" s="4">
        <v>3.7</v>
      </c>
      <c r="D18" s="4">
        <v>5.6</v>
      </c>
      <c r="E18" s="4">
        <v>88.5</v>
      </c>
      <c r="F18" s="4">
        <v>2.2999999999999998</v>
      </c>
      <c r="G18" s="4" t="str">
        <f>IF(student_screen_time_raw[[#This Row],[Screen_Time]]&gt;4,"Yes","No")</f>
        <v>Yes</v>
      </c>
      <c r="H18" s="4" t="str">
        <f>IF(student_screen_time_raw[[#This Row],[Screen_Time]]&lt;2,"Low (0-2)",
IF(student_screen_time_raw[[#This Row],[Screen_Time]]&lt;4,"Moderate (2-4)",
IF(student_screen_time_raw[[#This Row],[Screen_Time]]&lt;6,"High (4-6)","Very High (6-10)")))</f>
        <v>High (4-6)</v>
      </c>
      <c r="I18" s="4" t="str">
        <f>IF(student_screen_time_raw[[#This Row],[Age]]&lt;=14,"Early Teens",
IF(student_screen_time_raw[[#This Row],[Age]]&lt;=16,"Mid Teens","Late Teens"))</f>
        <v>Mid Teens</v>
      </c>
      <c r="J18" s="5">
        <f>student_screen_time_raw[[#This Row],[Study_Hours]]/student_screen_time_raw[[#This Row],[Screen_Time]]</f>
        <v>0.66071428571428581</v>
      </c>
      <c r="K18" s="4"/>
    </row>
    <row r="19" spans="1:11" x14ac:dyDescent="0.35">
      <c r="A19" s="4">
        <v>18</v>
      </c>
      <c r="B19" s="4">
        <v>17</v>
      </c>
      <c r="C19" s="4">
        <v>2.6</v>
      </c>
      <c r="D19" s="4">
        <v>4.4000000000000004</v>
      </c>
      <c r="E19" s="4">
        <v>72.7</v>
      </c>
      <c r="F19" s="4">
        <v>1.9</v>
      </c>
      <c r="G19" s="4" t="str">
        <f>IF(student_screen_time_raw[[#This Row],[Screen_Time]]&gt;4,"Yes","No")</f>
        <v>Yes</v>
      </c>
      <c r="H19" s="4" t="str">
        <f>IF(student_screen_time_raw[[#This Row],[Screen_Time]]&lt;2,"Low (0-2)",
IF(student_screen_time_raw[[#This Row],[Screen_Time]]&lt;4,"Moderate (2-4)",
IF(student_screen_time_raw[[#This Row],[Screen_Time]]&lt;6,"High (4-6)","Very High (6-10)")))</f>
        <v>High (4-6)</v>
      </c>
      <c r="I19" s="4" t="str">
        <f>IF(student_screen_time_raw[[#This Row],[Age]]&lt;=14,"Early Teens",
IF(student_screen_time_raw[[#This Row],[Age]]&lt;=16,"Mid Teens","Late Teens"))</f>
        <v>Late Teens</v>
      </c>
      <c r="J19" s="5">
        <f>student_screen_time_raw[[#This Row],[Study_Hours]]/student_screen_time_raw[[#This Row],[Screen_Time]]</f>
        <v>0.59090909090909083</v>
      </c>
      <c r="K19" s="4"/>
    </row>
    <row r="20" spans="1:11" x14ac:dyDescent="0.35">
      <c r="A20" s="4">
        <v>19</v>
      </c>
      <c r="B20" s="4">
        <v>13</v>
      </c>
      <c r="C20" s="4">
        <v>3</v>
      </c>
      <c r="D20" s="4">
        <v>3.5</v>
      </c>
      <c r="E20" s="4">
        <v>67.900000000000006</v>
      </c>
      <c r="F20" s="4">
        <v>2.6</v>
      </c>
      <c r="G20" s="4" t="str">
        <f>IF(student_screen_time_raw[[#This Row],[Screen_Time]]&gt;4,"Yes","No")</f>
        <v>No</v>
      </c>
      <c r="H20" s="4" t="str">
        <f>IF(student_screen_time_raw[[#This Row],[Screen_Time]]&lt;2,"Low (0-2)",
IF(student_screen_time_raw[[#This Row],[Screen_Time]]&lt;4,"Moderate (2-4)",
IF(student_screen_time_raw[[#This Row],[Screen_Time]]&lt;6,"High (4-6)","Very High (6-10)")))</f>
        <v>Moderate (2-4)</v>
      </c>
      <c r="I20" s="4" t="str">
        <f>IF(student_screen_time_raw[[#This Row],[Age]]&lt;=14,"Early Teens",
IF(student_screen_time_raw[[#This Row],[Age]]&lt;=16,"Mid Teens","Late Teens"))</f>
        <v>Early Teens</v>
      </c>
      <c r="J20" s="5">
        <f>student_screen_time_raw[[#This Row],[Study_Hours]]/student_screen_time_raw[[#This Row],[Screen_Time]]</f>
        <v>0.8571428571428571</v>
      </c>
      <c r="K20" s="4"/>
    </row>
    <row r="21" spans="1:11" x14ac:dyDescent="0.35">
      <c r="A21" s="4">
        <v>20</v>
      </c>
      <c r="B21" s="4">
        <v>16</v>
      </c>
      <c r="C21" s="4">
        <v>3.4</v>
      </c>
      <c r="D21" s="4">
        <v>4.7</v>
      </c>
      <c r="E21" s="4">
        <v>71.400000000000006</v>
      </c>
      <c r="F21" s="4">
        <v>1.6</v>
      </c>
      <c r="G21" s="4" t="str">
        <f>IF(student_screen_time_raw[[#This Row],[Screen_Time]]&gt;4,"Yes","No")</f>
        <v>Yes</v>
      </c>
      <c r="H21" s="4" t="str">
        <f>IF(student_screen_time_raw[[#This Row],[Screen_Time]]&lt;2,"Low (0-2)",
IF(student_screen_time_raw[[#This Row],[Screen_Time]]&lt;4,"Moderate (2-4)",
IF(student_screen_time_raw[[#This Row],[Screen_Time]]&lt;6,"High (4-6)","Very High (6-10)")))</f>
        <v>High (4-6)</v>
      </c>
      <c r="I21" s="4" t="str">
        <f>IF(student_screen_time_raw[[#This Row],[Age]]&lt;=14,"Early Teens",
IF(student_screen_time_raw[[#This Row],[Age]]&lt;=16,"Mid Teens","Late Teens"))</f>
        <v>Mid Teens</v>
      </c>
      <c r="J21" s="5">
        <f>student_screen_time_raw[[#This Row],[Study_Hours]]/student_screen_time_raw[[#This Row],[Screen_Time]]</f>
        <v>0.72340425531914887</v>
      </c>
      <c r="K21" s="4"/>
    </row>
    <row r="22" spans="1:11" x14ac:dyDescent="0.35">
      <c r="A22" s="4">
        <v>21</v>
      </c>
      <c r="B22" s="4">
        <v>14</v>
      </c>
      <c r="C22" s="4">
        <v>2.7</v>
      </c>
      <c r="D22" s="4">
        <v>4.3</v>
      </c>
      <c r="E22" s="4">
        <v>77.599999999999994</v>
      </c>
      <c r="F22" s="4">
        <v>0.9</v>
      </c>
      <c r="G22" s="4" t="str">
        <f>IF(student_screen_time_raw[[#This Row],[Screen_Time]]&gt;4,"Yes","No")</f>
        <v>Yes</v>
      </c>
      <c r="H22" s="4" t="str">
        <f>IF(student_screen_time_raw[[#This Row],[Screen_Time]]&lt;2,"Low (0-2)",
IF(student_screen_time_raw[[#This Row],[Screen_Time]]&lt;4,"Moderate (2-4)",
IF(student_screen_time_raw[[#This Row],[Screen_Time]]&lt;6,"High (4-6)","Very High (6-10)")))</f>
        <v>High (4-6)</v>
      </c>
      <c r="I22" s="4" t="str">
        <f>IF(student_screen_time_raw[[#This Row],[Age]]&lt;=14,"Early Teens",
IF(student_screen_time_raw[[#This Row],[Age]]&lt;=16,"Mid Teens","Late Teens"))</f>
        <v>Early Teens</v>
      </c>
      <c r="J22" s="5">
        <f>student_screen_time_raw[[#This Row],[Study_Hours]]/student_screen_time_raw[[#This Row],[Screen_Time]]</f>
        <v>0.62790697674418616</v>
      </c>
      <c r="K22" s="4"/>
    </row>
    <row r="23" spans="1:11" x14ac:dyDescent="0.35">
      <c r="A23" s="4">
        <v>22</v>
      </c>
      <c r="B23" s="4">
        <v>17</v>
      </c>
      <c r="C23" s="4">
        <v>1.1000000000000001</v>
      </c>
      <c r="D23" s="4">
        <v>5.2</v>
      </c>
      <c r="E23" s="4">
        <v>70.099999999999994</v>
      </c>
      <c r="F23" s="4">
        <v>1.5</v>
      </c>
      <c r="G23" s="4" t="str">
        <f>IF(student_screen_time_raw[[#This Row],[Screen_Time]]&gt;4,"Yes","No")</f>
        <v>Yes</v>
      </c>
      <c r="H23" s="4" t="str">
        <f>IF(student_screen_time_raw[[#This Row],[Screen_Time]]&lt;2,"Low (0-2)",
IF(student_screen_time_raw[[#This Row],[Screen_Time]]&lt;4,"Moderate (2-4)",
IF(student_screen_time_raw[[#This Row],[Screen_Time]]&lt;6,"High (4-6)","Very High (6-10)")))</f>
        <v>High (4-6)</v>
      </c>
      <c r="I23" s="4" t="str">
        <f>IF(student_screen_time_raw[[#This Row],[Age]]&lt;=14,"Early Teens",
IF(student_screen_time_raw[[#This Row],[Age]]&lt;=16,"Mid Teens","Late Teens"))</f>
        <v>Late Teens</v>
      </c>
      <c r="J23" s="5">
        <f>student_screen_time_raw[[#This Row],[Study_Hours]]/student_screen_time_raw[[#This Row],[Screen_Time]]</f>
        <v>0.21153846153846154</v>
      </c>
      <c r="K23" s="4"/>
    </row>
    <row r="24" spans="1:11" x14ac:dyDescent="0.35">
      <c r="A24" s="4">
        <v>23</v>
      </c>
      <c r="B24" s="4">
        <v>16</v>
      </c>
      <c r="C24" s="4">
        <v>1.5</v>
      </c>
      <c r="D24" s="4">
        <v>6</v>
      </c>
      <c r="E24" s="4">
        <v>78.8</v>
      </c>
      <c r="F24" s="4">
        <v>1.4</v>
      </c>
      <c r="G24" s="4" t="str">
        <f>IF(student_screen_time_raw[[#This Row],[Screen_Time]]&gt;4,"Yes","No")</f>
        <v>Yes</v>
      </c>
      <c r="H24" s="4" t="str">
        <f>IF(student_screen_time_raw[[#This Row],[Screen_Time]]&lt;2,"Low (0-2)",
IF(student_screen_time_raw[[#This Row],[Screen_Time]]&lt;4,"Moderate (2-4)",
IF(student_screen_time_raw[[#This Row],[Screen_Time]]&lt;6,"High (4-6)","Very High (6-10)")))</f>
        <v>Very High (6-10)</v>
      </c>
      <c r="I24" s="4" t="str">
        <f>IF(student_screen_time_raw[[#This Row],[Age]]&lt;=14,"Early Teens",
IF(student_screen_time_raw[[#This Row],[Age]]&lt;=16,"Mid Teens","Late Teens"))</f>
        <v>Mid Teens</v>
      </c>
      <c r="J24" s="5">
        <f>student_screen_time_raw[[#This Row],[Study_Hours]]/student_screen_time_raw[[#This Row],[Screen_Time]]</f>
        <v>0.25</v>
      </c>
      <c r="K24" s="4"/>
    </row>
    <row r="25" spans="1:11" x14ac:dyDescent="0.35">
      <c r="A25" s="4">
        <v>24</v>
      </c>
      <c r="B25" s="4">
        <v>13</v>
      </c>
      <c r="C25" s="4">
        <v>3.2</v>
      </c>
      <c r="D25" s="4">
        <v>2.6</v>
      </c>
      <c r="E25" s="4">
        <v>53.2</v>
      </c>
      <c r="F25" s="4">
        <v>0</v>
      </c>
      <c r="G25" s="4" t="str">
        <f>IF(student_screen_time_raw[[#This Row],[Screen_Time]]&gt;4,"Yes","No")</f>
        <v>No</v>
      </c>
      <c r="H25" s="4" t="str">
        <f>IF(student_screen_time_raw[[#This Row],[Screen_Time]]&lt;2,"Low (0-2)",
IF(student_screen_time_raw[[#This Row],[Screen_Time]]&lt;4,"Moderate (2-4)",
IF(student_screen_time_raw[[#This Row],[Screen_Time]]&lt;6,"High (4-6)","Very High (6-10)")))</f>
        <v>Moderate (2-4)</v>
      </c>
      <c r="I25" s="4" t="str">
        <f>IF(student_screen_time_raw[[#This Row],[Age]]&lt;=14,"Early Teens",
IF(student_screen_time_raw[[#This Row],[Age]]&lt;=16,"Mid Teens","Late Teens"))</f>
        <v>Early Teens</v>
      </c>
      <c r="J25" s="5">
        <f>student_screen_time_raw[[#This Row],[Study_Hours]]/student_screen_time_raw[[#This Row],[Screen_Time]]</f>
        <v>1.2307692307692308</v>
      </c>
      <c r="K25" s="4"/>
    </row>
    <row r="26" spans="1:11" x14ac:dyDescent="0.35">
      <c r="A26" s="4">
        <v>25</v>
      </c>
      <c r="B26" s="4">
        <v>13</v>
      </c>
      <c r="C26" s="4">
        <v>0.8</v>
      </c>
      <c r="D26" s="4">
        <v>0.5</v>
      </c>
      <c r="E26" s="4">
        <v>62.5</v>
      </c>
      <c r="F26" s="4">
        <v>1.1000000000000001</v>
      </c>
      <c r="G26" s="4" t="str">
        <f>IF(student_screen_time_raw[[#This Row],[Screen_Time]]&gt;4,"Yes","No")</f>
        <v>No</v>
      </c>
      <c r="H26" s="4" t="str">
        <f>IF(student_screen_time_raw[[#This Row],[Screen_Time]]&lt;2,"Low (0-2)",
IF(student_screen_time_raw[[#This Row],[Screen_Time]]&lt;4,"Moderate (2-4)",
IF(student_screen_time_raw[[#This Row],[Screen_Time]]&lt;6,"High (4-6)","Very High (6-10)")))</f>
        <v>Low (0-2)</v>
      </c>
      <c r="I26" s="4" t="str">
        <f>IF(student_screen_time_raw[[#This Row],[Age]]&lt;=14,"Early Teens",
IF(student_screen_time_raw[[#This Row],[Age]]&lt;=16,"Mid Teens","Late Teens"))</f>
        <v>Early Teens</v>
      </c>
      <c r="J26" s="5">
        <f>student_screen_time_raw[[#This Row],[Study_Hours]]/student_screen_time_raw[[#This Row],[Screen_Time]]</f>
        <v>1.6</v>
      </c>
      <c r="K26" s="4"/>
    </row>
    <row r="27" spans="1:11" x14ac:dyDescent="0.35">
      <c r="A27" s="4">
        <v>26</v>
      </c>
      <c r="B27" s="4">
        <v>15</v>
      </c>
      <c r="C27" s="4">
        <v>2.6</v>
      </c>
      <c r="D27" s="4">
        <v>3.5</v>
      </c>
      <c r="E27" s="4">
        <v>48.6</v>
      </c>
      <c r="F27" s="4">
        <v>1.8</v>
      </c>
      <c r="G27" s="4" t="str">
        <f>IF(student_screen_time_raw[[#This Row],[Screen_Time]]&gt;4,"Yes","No")</f>
        <v>No</v>
      </c>
      <c r="H27" s="4" t="str">
        <f>IF(student_screen_time_raw[[#This Row],[Screen_Time]]&lt;2,"Low (0-2)",
IF(student_screen_time_raw[[#This Row],[Screen_Time]]&lt;4,"Moderate (2-4)",
IF(student_screen_time_raw[[#This Row],[Screen_Time]]&lt;6,"High (4-6)","Very High (6-10)")))</f>
        <v>Moderate (2-4)</v>
      </c>
      <c r="I27" s="4" t="str">
        <f>IF(student_screen_time_raw[[#This Row],[Age]]&lt;=14,"Early Teens",
IF(student_screen_time_raw[[#This Row],[Age]]&lt;=16,"Mid Teens","Late Teens"))</f>
        <v>Mid Teens</v>
      </c>
      <c r="J27" s="5">
        <f>student_screen_time_raw[[#This Row],[Study_Hours]]/student_screen_time_raw[[#This Row],[Screen_Time]]</f>
        <v>0.74285714285714288</v>
      </c>
      <c r="K27" s="4"/>
    </row>
    <row r="28" spans="1:11" x14ac:dyDescent="0.35">
      <c r="A28" s="4">
        <v>27</v>
      </c>
      <c r="B28" s="4">
        <v>15</v>
      </c>
      <c r="C28" s="4">
        <v>3.5</v>
      </c>
      <c r="D28" s="4">
        <v>2.5</v>
      </c>
      <c r="E28" s="4">
        <v>90</v>
      </c>
      <c r="F28" s="4">
        <v>1.2</v>
      </c>
      <c r="G28" s="4" t="str">
        <f>IF(student_screen_time_raw[[#This Row],[Screen_Time]]&gt;4,"Yes","No")</f>
        <v>No</v>
      </c>
      <c r="H28" s="4" t="str">
        <f>IF(student_screen_time_raw[[#This Row],[Screen_Time]]&lt;2,"Low (0-2)",
IF(student_screen_time_raw[[#This Row],[Screen_Time]]&lt;4,"Moderate (2-4)",
IF(student_screen_time_raw[[#This Row],[Screen_Time]]&lt;6,"High (4-6)","Very High (6-10)")))</f>
        <v>Moderate (2-4)</v>
      </c>
      <c r="I28" s="4" t="str">
        <f>IF(student_screen_time_raw[[#This Row],[Age]]&lt;=14,"Early Teens",
IF(student_screen_time_raw[[#This Row],[Age]]&lt;=16,"Mid Teens","Late Teens"))</f>
        <v>Mid Teens</v>
      </c>
      <c r="J28" s="5">
        <f>student_screen_time_raw[[#This Row],[Study_Hours]]/student_screen_time_raw[[#This Row],[Screen_Time]]</f>
        <v>1.4</v>
      </c>
      <c r="K28" s="4"/>
    </row>
    <row r="29" spans="1:11" x14ac:dyDescent="0.35">
      <c r="A29" s="4">
        <v>28</v>
      </c>
      <c r="B29" s="4">
        <v>14</v>
      </c>
      <c r="C29" s="4">
        <v>2.7</v>
      </c>
      <c r="D29" s="4">
        <v>5.2</v>
      </c>
      <c r="E29" s="4">
        <v>89.8</v>
      </c>
      <c r="F29" s="4">
        <v>1</v>
      </c>
      <c r="G29" s="4" t="str">
        <f>IF(student_screen_time_raw[[#This Row],[Screen_Time]]&gt;4,"Yes","No")</f>
        <v>Yes</v>
      </c>
      <c r="H29" s="4" t="str">
        <f>IF(student_screen_time_raw[[#This Row],[Screen_Time]]&lt;2,"Low (0-2)",
IF(student_screen_time_raw[[#This Row],[Screen_Time]]&lt;4,"Moderate (2-4)",
IF(student_screen_time_raw[[#This Row],[Screen_Time]]&lt;6,"High (4-6)","Very High (6-10)")))</f>
        <v>High (4-6)</v>
      </c>
      <c r="I29" s="4" t="str">
        <f>IF(student_screen_time_raw[[#This Row],[Age]]&lt;=14,"Early Teens",
IF(student_screen_time_raw[[#This Row],[Age]]&lt;=16,"Mid Teens","Late Teens"))</f>
        <v>Early Teens</v>
      </c>
      <c r="J29" s="5">
        <f>student_screen_time_raw[[#This Row],[Study_Hours]]/student_screen_time_raw[[#This Row],[Screen_Time]]</f>
        <v>0.51923076923076927</v>
      </c>
      <c r="K29" s="4"/>
    </row>
    <row r="30" spans="1:11" x14ac:dyDescent="0.35">
      <c r="A30" s="4">
        <v>29</v>
      </c>
      <c r="B30" s="4">
        <v>16</v>
      </c>
      <c r="C30" s="4">
        <v>1.9</v>
      </c>
      <c r="D30" s="4">
        <v>2.9</v>
      </c>
      <c r="E30" s="4">
        <v>76.3</v>
      </c>
      <c r="F30" s="4">
        <v>2.2000000000000002</v>
      </c>
      <c r="G30" s="4" t="str">
        <f>IF(student_screen_time_raw[[#This Row],[Screen_Time]]&gt;4,"Yes","No")</f>
        <v>No</v>
      </c>
      <c r="H30" s="4" t="str">
        <f>IF(student_screen_time_raw[[#This Row],[Screen_Time]]&lt;2,"Low (0-2)",
IF(student_screen_time_raw[[#This Row],[Screen_Time]]&lt;4,"Moderate (2-4)",
IF(student_screen_time_raw[[#This Row],[Screen_Time]]&lt;6,"High (4-6)","Very High (6-10)")))</f>
        <v>Moderate (2-4)</v>
      </c>
      <c r="I30" s="4" t="str">
        <f>IF(student_screen_time_raw[[#This Row],[Age]]&lt;=14,"Early Teens",
IF(student_screen_time_raw[[#This Row],[Age]]&lt;=16,"Mid Teens","Late Teens"))</f>
        <v>Mid Teens</v>
      </c>
      <c r="J30" s="5">
        <f>student_screen_time_raw[[#This Row],[Study_Hours]]/student_screen_time_raw[[#This Row],[Screen_Time]]</f>
        <v>0.65517241379310343</v>
      </c>
      <c r="K30" s="4"/>
    </row>
    <row r="31" spans="1:11" x14ac:dyDescent="0.35">
      <c r="A31" s="4">
        <v>30</v>
      </c>
      <c r="B31" s="4">
        <v>16</v>
      </c>
      <c r="C31" s="4">
        <v>1.7</v>
      </c>
      <c r="D31" s="4">
        <v>1.2</v>
      </c>
      <c r="E31" s="4">
        <v>59.9</v>
      </c>
      <c r="F31" s="4">
        <v>0.8</v>
      </c>
      <c r="G31" s="4" t="str">
        <f>IF(student_screen_time_raw[[#This Row],[Screen_Time]]&gt;4,"Yes","No")</f>
        <v>No</v>
      </c>
      <c r="H31" s="4" t="str">
        <f>IF(student_screen_time_raw[[#This Row],[Screen_Time]]&lt;2,"Low (0-2)",
IF(student_screen_time_raw[[#This Row],[Screen_Time]]&lt;4,"Moderate (2-4)",
IF(student_screen_time_raw[[#This Row],[Screen_Time]]&lt;6,"High (4-6)","Very High (6-10)")))</f>
        <v>Low (0-2)</v>
      </c>
      <c r="I31" s="4" t="str">
        <f>IF(student_screen_time_raw[[#This Row],[Age]]&lt;=14,"Early Teens",
IF(student_screen_time_raw[[#This Row],[Age]]&lt;=16,"Mid Teens","Late Teens"))</f>
        <v>Mid Teens</v>
      </c>
      <c r="J31" s="5">
        <f>student_screen_time_raw[[#This Row],[Study_Hours]]/student_screen_time_raw[[#This Row],[Screen_Time]]</f>
        <v>1.4166666666666667</v>
      </c>
      <c r="K31" s="4"/>
    </row>
    <row r="32" spans="1:11" x14ac:dyDescent="0.35">
      <c r="A32" s="4">
        <v>31</v>
      </c>
      <c r="B32" s="4">
        <v>15</v>
      </c>
      <c r="C32" s="4">
        <v>3.3</v>
      </c>
      <c r="D32" s="4">
        <v>3.1</v>
      </c>
      <c r="E32" s="4">
        <v>93.9</v>
      </c>
      <c r="F32" s="4">
        <v>2.1</v>
      </c>
      <c r="G32" s="4" t="str">
        <f>IF(student_screen_time_raw[[#This Row],[Screen_Time]]&gt;4,"Yes","No")</f>
        <v>No</v>
      </c>
      <c r="H32" s="4" t="str">
        <f>IF(student_screen_time_raw[[#This Row],[Screen_Time]]&lt;2,"Low (0-2)",
IF(student_screen_time_raw[[#This Row],[Screen_Time]]&lt;4,"Moderate (2-4)",
IF(student_screen_time_raw[[#This Row],[Screen_Time]]&lt;6,"High (4-6)","Very High (6-10)")))</f>
        <v>Moderate (2-4)</v>
      </c>
      <c r="I32" s="4" t="str">
        <f>IF(student_screen_time_raw[[#This Row],[Age]]&lt;=14,"Early Teens",
IF(student_screen_time_raw[[#This Row],[Age]]&lt;=16,"Mid Teens","Late Teens"))</f>
        <v>Mid Teens</v>
      </c>
      <c r="J32" s="5">
        <f>student_screen_time_raw[[#This Row],[Study_Hours]]/student_screen_time_raw[[#This Row],[Screen_Time]]</f>
        <v>1.064516129032258</v>
      </c>
      <c r="K32" s="4"/>
    </row>
    <row r="33" spans="1:11" x14ac:dyDescent="0.35">
      <c r="A33" s="4">
        <v>32</v>
      </c>
      <c r="B33" s="4">
        <v>16</v>
      </c>
      <c r="C33" s="4">
        <v>3</v>
      </c>
      <c r="D33" s="4">
        <v>1.8</v>
      </c>
      <c r="E33" s="4">
        <v>64</v>
      </c>
      <c r="F33" s="4">
        <v>0.4</v>
      </c>
      <c r="G33" s="4" t="str">
        <f>IF(student_screen_time_raw[[#This Row],[Screen_Time]]&gt;4,"Yes","No")</f>
        <v>No</v>
      </c>
      <c r="H33" s="4" t="str">
        <f>IF(student_screen_time_raw[[#This Row],[Screen_Time]]&lt;2,"Low (0-2)",
IF(student_screen_time_raw[[#This Row],[Screen_Time]]&lt;4,"Moderate (2-4)",
IF(student_screen_time_raw[[#This Row],[Screen_Time]]&lt;6,"High (4-6)","Very High (6-10)")))</f>
        <v>Low (0-2)</v>
      </c>
      <c r="I33" s="4" t="str">
        <f>IF(student_screen_time_raw[[#This Row],[Age]]&lt;=14,"Early Teens",
IF(student_screen_time_raw[[#This Row],[Age]]&lt;=16,"Mid Teens","Late Teens"))</f>
        <v>Mid Teens</v>
      </c>
      <c r="J33" s="5">
        <f>student_screen_time_raw[[#This Row],[Study_Hours]]/student_screen_time_raw[[#This Row],[Screen_Time]]</f>
        <v>1.6666666666666665</v>
      </c>
      <c r="K33" s="4"/>
    </row>
    <row r="34" spans="1:11" x14ac:dyDescent="0.35">
      <c r="A34" s="4">
        <v>33</v>
      </c>
      <c r="B34" s="4">
        <v>16</v>
      </c>
      <c r="C34" s="4">
        <v>2.2000000000000002</v>
      </c>
      <c r="D34" s="4">
        <v>6.4</v>
      </c>
      <c r="E34" s="4">
        <v>67.900000000000006</v>
      </c>
      <c r="F34" s="4">
        <v>3.7</v>
      </c>
      <c r="G34" s="4" t="str">
        <f>IF(student_screen_time_raw[[#This Row],[Screen_Time]]&gt;4,"Yes","No")</f>
        <v>Yes</v>
      </c>
      <c r="H34" s="4" t="str">
        <f>IF(student_screen_time_raw[[#This Row],[Screen_Time]]&lt;2,"Low (0-2)",
IF(student_screen_time_raw[[#This Row],[Screen_Time]]&lt;4,"Moderate (2-4)",
IF(student_screen_time_raw[[#This Row],[Screen_Time]]&lt;6,"High (4-6)","Very High (6-10)")))</f>
        <v>Very High (6-10)</v>
      </c>
      <c r="I34" s="4" t="str">
        <f>IF(student_screen_time_raw[[#This Row],[Age]]&lt;=14,"Early Teens",
IF(student_screen_time_raw[[#This Row],[Age]]&lt;=16,"Mid Teens","Late Teens"))</f>
        <v>Mid Teens</v>
      </c>
      <c r="J34" s="5">
        <f>student_screen_time_raw[[#This Row],[Study_Hours]]/student_screen_time_raw[[#This Row],[Screen_Time]]</f>
        <v>0.34375</v>
      </c>
      <c r="K34" s="4"/>
    </row>
    <row r="35" spans="1:11" x14ac:dyDescent="0.35">
      <c r="A35" s="4">
        <v>34</v>
      </c>
      <c r="B35" s="4">
        <v>13</v>
      </c>
      <c r="C35" s="4">
        <v>3.6</v>
      </c>
      <c r="D35" s="4">
        <v>4.7</v>
      </c>
      <c r="E35" s="4">
        <v>71.599999999999994</v>
      </c>
      <c r="F35" s="4">
        <v>1.3</v>
      </c>
      <c r="G35" s="4" t="str">
        <f>IF(student_screen_time_raw[[#This Row],[Screen_Time]]&gt;4,"Yes","No")</f>
        <v>Yes</v>
      </c>
      <c r="H35" s="4" t="str">
        <f>IF(student_screen_time_raw[[#This Row],[Screen_Time]]&lt;2,"Low (0-2)",
IF(student_screen_time_raw[[#This Row],[Screen_Time]]&lt;4,"Moderate (2-4)",
IF(student_screen_time_raw[[#This Row],[Screen_Time]]&lt;6,"High (4-6)","Very High (6-10)")))</f>
        <v>High (4-6)</v>
      </c>
      <c r="I35" s="4" t="str">
        <f>IF(student_screen_time_raw[[#This Row],[Age]]&lt;=14,"Early Teens",
IF(student_screen_time_raw[[#This Row],[Age]]&lt;=16,"Mid Teens","Late Teens"))</f>
        <v>Early Teens</v>
      </c>
      <c r="J35" s="5">
        <f>student_screen_time_raw[[#This Row],[Study_Hours]]/student_screen_time_raw[[#This Row],[Screen_Time]]</f>
        <v>0.76595744680851063</v>
      </c>
      <c r="K35" s="4"/>
    </row>
    <row r="36" spans="1:11" x14ac:dyDescent="0.35">
      <c r="A36" s="4">
        <v>35</v>
      </c>
      <c r="B36" s="4">
        <v>15</v>
      </c>
      <c r="C36" s="4">
        <v>3.4</v>
      </c>
      <c r="D36" s="4">
        <v>5</v>
      </c>
      <c r="E36" s="4">
        <v>74.5</v>
      </c>
      <c r="F36" s="4">
        <v>1.2</v>
      </c>
      <c r="G36" s="4" t="str">
        <f>IF(student_screen_time_raw[[#This Row],[Screen_Time]]&gt;4,"Yes","No")</f>
        <v>Yes</v>
      </c>
      <c r="H36" s="4" t="str">
        <f>IF(student_screen_time_raw[[#This Row],[Screen_Time]]&lt;2,"Low (0-2)",
IF(student_screen_time_raw[[#This Row],[Screen_Time]]&lt;4,"Moderate (2-4)",
IF(student_screen_time_raw[[#This Row],[Screen_Time]]&lt;6,"High (4-6)","Very High (6-10)")))</f>
        <v>High (4-6)</v>
      </c>
      <c r="I36" s="4" t="str">
        <f>IF(student_screen_time_raw[[#This Row],[Age]]&lt;=14,"Early Teens",
IF(student_screen_time_raw[[#This Row],[Age]]&lt;=16,"Mid Teens","Late Teens"))</f>
        <v>Mid Teens</v>
      </c>
      <c r="J36" s="5">
        <f>student_screen_time_raw[[#This Row],[Study_Hours]]/student_screen_time_raw[[#This Row],[Screen_Time]]</f>
        <v>0.67999999999999994</v>
      </c>
      <c r="K36" s="4"/>
    </row>
    <row r="37" spans="1:11" x14ac:dyDescent="0.35">
      <c r="A37" s="4">
        <v>36</v>
      </c>
      <c r="B37" s="4">
        <v>17</v>
      </c>
      <c r="C37" s="4">
        <v>4.3</v>
      </c>
      <c r="D37" s="4">
        <v>4.8</v>
      </c>
      <c r="E37" s="4">
        <v>76.400000000000006</v>
      </c>
      <c r="F37" s="4">
        <v>2.4</v>
      </c>
      <c r="G37" s="4" t="str">
        <f>IF(student_screen_time_raw[[#This Row],[Screen_Time]]&gt;4,"Yes","No")</f>
        <v>Yes</v>
      </c>
      <c r="H37" s="4" t="str">
        <f>IF(student_screen_time_raw[[#This Row],[Screen_Time]]&lt;2,"Low (0-2)",
IF(student_screen_time_raw[[#This Row],[Screen_Time]]&lt;4,"Moderate (2-4)",
IF(student_screen_time_raw[[#This Row],[Screen_Time]]&lt;6,"High (4-6)","Very High (6-10)")))</f>
        <v>High (4-6)</v>
      </c>
      <c r="I37" s="4" t="str">
        <f>IF(student_screen_time_raw[[#This Row],[Age]]&lt;=14,"Early Teens",
IF(student_screen_time_raw[[#This Row],[Age]]&lt;=16,"Mid Teens","Late Teens"))</f>
        <v>Late Teens</v>
      </c>
      <c r="J37" s="5">
        <f>student_screen_time_raw[[#This Row],[Study_Hours]]/student_screen_time_raw[[#This Row],[Screen_Time]]</f>
        <v>0.89583333333333337</v>
      </c>
      <c r="K37" s="4"/>
    </row>
    <row r="38" spans="1:11" x14ac:dyDescent="0.35">
      <c r="A38" s="4">
        <v>37</v>
      </c>
      <c r="B38" s="4">
        <v>15</v>
      </c>
      <c r="C38" s="4">
        <v>3.1</v>
      </c>
      <c r="D38" s="4">
        <v>5.3</v>
      </c>
      <c r="E38" s="4">
        <v>76.8</v>
      </c>
      <c r="F38" s="4">
        <v>1.2</v>
      </c>
      <c r="G38" s="4" t="str">
        <f>IF(student_screen_time_raw[[#This Row],[Screen_Time]]&gt;4,"Yes","No")</f>
        <v>Yes</v>
      </c>
      <c r="H38" s="4" t="str">
        <f>IF(student_screen_time_raw[[#This Row],[Screen_Time]]&lt;2,"Low (0-2)",
IF(student_screen_time_raw[[#This Row],[Screen_Time]]&lt;4,"Moderate (2-4)",
IF(student_screen_time_raw[[#This Row],[Screen_Time]]&lt;6,"High (4-6)","Very High (6-10)")))</f>
        <v>High (4-6)</v>
      </c>
      <c r="I38" s="4" t="str">
        <f>IF(student_screen_time_raw[[#This Row],[Age]]&lt;=14,"Early Teens",
IF(student_screen_time_raw[[#This Row],[Age]]&lt;=16,"Mid Teens","Late Teens"))</f>
        <v>Mid Teens</v>
      </c>
      <c r="J38" s="5">
        <f>student_screen_time_raw[[#This Row],[Study_Hours]]/student_screen_time_raw[[#This Row],[Screen_Time]]</f>
        <v>0.58490566037735847</v>
      </c>
      <c r="K38" s="4"/>
    </row>
    <row r="39" spans="1:11" x14ac:dyDescent="0.35">
      <c r="A39" s="4">
        <v>38</v>
      </c>
      <c r="B39" s="4">
        <v>17</v>
      </c>
      <c r="C39" s="4">
        <v>2.2999999999999998</v>
      </c>
      <c r="D39" s="4">
        <v>5.7</v>
      </c>
      <c r="E39" s="4">
        <v>70.92</v>
      </c>
      <c r="F39" s="4">
        <v>2.7</v>
      </c>
      <c r="G39" s="4" t="str">
        <f>IF(student_screen_time_raw[[#This Row],[Screen_Time]]&gt;4,"Yes","No")</f>
        <v>Yes</v>
      </c>
      <c r="H39" s="4" t="str">
        <f>IF(student_screen_time_raw[[#This Row],[Screen_Time]]&lt;2,"Low (0-2)",
IF(student_screen_time_raw[[#This Row],[Screen_Time]]&lt;4,"Moderate (2-4)",
IF(student_screen_time_raw[[#This Row],[Screen_Time]]&lt;6,"High (4-6)","Very High (6-10)")))</f>
        <v>High (4-6)</v>
      </c>
      <c r="I39" s="4" t="str">
        <f>IF(student_screen_time_raw[[#This Row],[Age]]&lt;=14,"Early Teens",
IF(student_screen_time_raw[[#This Row],[Age]]&lt;=16,"Mid Teens","Late Teens"))</f>
        <v>Late Teens</v>
      </c>
      <c r="J39" s="5">
        <f>student_screen_time_raw[[#This Row],[Study_Hours]]/student_screen_time_raw[[#This Row],[Screen_Time]]</f>
        <v>0.40350877192982454</v>
      </c>
      <c r="K39" s="4"/>
    </row>
    <row r="40" spans="1:11" x14ac:dyDescent="0.35">
      <c r="A40" s="4">
        <v>39</v>
      </c>
      <c r="B40" s="4">
        <v>13</v>
      </c>
      <c r="C40" s="4">
        <v>2.4</v>
      </c>
      <c r="D40" s="4">
        <v>3.2</v>
      </c>
      <c r="E40" s="4">
        <v>76.7</v>
      </c>
      <c r="F40" s="4">
        <v>1.8</v>
      </c>
      <c r="G40" s="4" t="str">
        <f>IF(student_screen_time_raw[[#This Row],[Screen_Time]]&gt;4,"Yes","No")</f>
        <v>No</v>
      </c>
      <c r="H40" s="4" t="str">
        <f>IF(student_screen_time_raw[[#This Row],[Screen_Time]]&lt;2,"Low (0-2)",
IF(student_screen_time_raw[[#This Row],[Screen_Time]]&lt;4,"Moderate (2-4)",
IF(student_screen_time_raw[[#This Row],[Screen_Time]]&lt;6,"High (4-6)","Very High (6-10)")))</f>
        <v>Moderate (2-4)</v>
      </c>
      <c r="I40" s="4" t="str">
        <f>IF(student_screen_time_raw[[#This Row],[Age]]&lt;=14,"Early Teens",
IF(student_screen_time_raw[[#This Row],[Age]]&lt;=16,"Mid Teens","Late Teens"))</f>
        <v>Early Teens</v>
      </c>
      <c r="J40" s="5">
        <f>student_screen_time_raw[[#This Row],[Study_Hours]]/student_screen_time_raw[[#This Row],[Screen_Time]]</f>
        <v>0.74999999999999989</v>
      </c>
      <c r="K40" s="4"/>
    </row>
    <row r="41" spans="1:11" x14ac:dyDescent="0.35">
      <c r="A41" s="4">
        <v>40</v>
      </c>
      <c r="B41" s="4">
        <v>14</v>
      </c>
      <c r="C41" s="4">
        <v>0.6</v>
      </c>
      <c r="D41" s="4">
        <v>1.9</v>
      </c>
      <c r="E41" s="4">
        <v>70.92</v>
      </c>
      <c r="F41" s="4">
        <v>1.4</v>
      </c>
      <c r="G41" s="4" t="str">
        <f>IF(student_screen_time_raw[[#This Row],[Screen_Time]]&gt;4,"Yes","No")</f>
        <v>No</v>
      </c>
      <c r="H41" s="4" t="str">
        <f>IF(student_screen_time_raw[[#This Row],[Screen_Time]]&lt;2,"Low (0-2)",
IF(student_screen_time_raw[[#This Row],[Screen_Time]]&lt;4,"Moderate (2-4)",
IF(student_screen_time_raw[[#This Row],[Screen_Time]]&lt;6,"High (4-6)","Very High (6-10)")))</f>
        <v>Low (0-2)</v>
      </c>
      <c r="I41" s="4" t="str">
        <f>IF(student_screen_time_raw[[#This Row],[Age]]&lt;=14,"Early Teens",
IF(student_screen_time_raw[[#This Row],[Age]]&lt;=16,"Mid Teens","Late Teens"))</f>
        <v>Early Teens</v>
      </c>
      <c r="J41" s="5">
        <f>student_screen_time_raw[[#This Row],[Study_Hours]]/student_screen_time_raw[[#This Row],[Screen_Time]]</f>
        <v>0.31578947368421051</v>
      </c>
      <c r="K41" s="4"/>
    </row>
    <row r="42" spans="1:11" x14ac:dyDescent="0.35">
      <c r="A42" s="4">
        <v>41</v>
      </c>
      <c r="B42" s="4">
        <v>16</v>
      </c>
      <c r="C42" s="4">
        <v>2.7</v>
      </c>
      <c r="D42" s="4">
        <v>2.7</v>
      </c>
      <c r="E42" s="4">
        <v>75.8</v>
      </c>
      <c r="F42" s="4">
        <v>1.3</v>
      </c>
      <c r="G42" s="4" t="str">
        <f>IF(student_screen_time_raw[[#This Row],[Screen_Time]]&gt;4,"Yes","No")</f>
        <v>No</v>
      </c>
      <c r="H42" s="4" t="str">
        <f>IF(student_screen_time_raw[[#This Row],[Screen_Time]]&lt;2,"Low (0-2)",
IF(student_screen_time_raw[[#This Row],[Screen_Time]]&lt;4,"Moderate (2-4)",
IF(student_screen_time_raw[[#This Row],[Screen_Time]]&lt;6,"High (4-6)","Very High (6-10)")))</f>
        <v>Moderate (2-4)</v>
      </c>
      <c r="I42" s="4" t="str">
        <f>IF(student_screen_time_raw[[#This Row],[Age]]&lt;=14,"Early Teens",
IF(student_screen_time_raw[[#This Row],[Age]]&lt;=16,"Mid Teens","Late Teens"))</f>
        <v>Mid Teens</v>
      </c>
      <c r="J42" s="5">
        <f>student_screen_time_raw[[#This Row],[Study_Hours]]/student_screen_time_raw[[#This Row],[Screen_Time]]</f>
        <v>1</v>
      </c>
      <c r="K42" s="4"/>
    </row>
    <row r="43" spans="1:11" x14ac:dyDescent="0.35">
      <c r="A43" s="4">
        <v>42</v>
      </c>
      <c r="B43" s="4">
        <v>13</v>
      </c>
      <c r="C43" s="4">
        <v>3</v>
      </c>
      <c r="D43" s="4">
        <v>3.9</v>
      </c>
      <c r="E43" s="4">
        <v>75</v>
      </c>
      <c r="F43" s="4">
        <v>2.5</v>
      </c>
      <c r="G43" s="4" t="str">
        <f>IF(student_screen_time_raw[[#This Row],[Screen_Time]]&gt;4,"Yes","No")</f>
        <v>No</v>
      </c>
      <c r="H43" s="4" t="str">
        <f>IF(student_screen_time_raw[[#This Row],[Screen_Time]]&lt;2,"Low (0-2)",
IF(student_screen_time_raw[[#This Row],[Screen_Time]]&lt;4,"Moderate (2-4)",
IF(student_screen_time_raw[[#This Row],[Screen_Time]]&lt;6,"High (4-6)","Very High (6-10)")))</f>
        <v>Moderate (2-4)</v>
      </c>
      <c r="I43" s="4" t="str">
        <f>IF(student_screen_time_raw[[#This Row],[Age]]&lt;=14,"Early Teens",
IF(student_screen_time_raw[[#This Row],[Age]]&lt;=16,"Mid Teens","Late Teens"))</f>
        <v>Early Teens</v>
      </c>
      <c r="J43" s="5">
        <f>student_screen_time_raw[[#This Row],[Study_Hours]]/student_screen_time_raw[[#This Row],[Screen_Time]]</f>
        <v>0.76923076923076927</v>
      </c>
      <c r="K43" s="4"/>
    </row>
    <row r="44" spans="1:11" x14ac:dyDescent="0.35">
      <c r="A44" s="4">
        <v>43</v>
      </c>
      <c r="B44" s="4">
        <v>16</v>
      </c>
      <c r="C44" s="4">
        <v>1.2</v>
      </c>
      <c r="D44" s="4">
        <v>0.2</v>
      </c>
      <c r="E44" s="4">
        <v>77.599999999999994</v>
      </c>
      <c r="F44" s="4">
        <v>1.7</v>
      </c>
      <c r="G44" s="4" t="str">
        <f>IF(student_screen_time_raw[[#This Row],[Screen_Time]]&gt;4,"Yes","No")</f>
        <v>No</v>
      </c>
      <c r="H44" s="4" t="str">
        <f>IF(student_screen_time_raw[[#This Row],[Screen_Time]]&lt;2,"Low (0-2)",
IF(student_screen_time_raw[[#This Row],[Screen_Time]]&lt;4,"Moderate (2-4)",
IF(student_screen_time_raw[[#This Row],[Screen_Time]]&lt;6,"High (4-6)","Very High (6-10)")))</f>
        <v>Low (0-2)</v>
      </c>
      <c r="I44" s="4" t="str">
        <f>IF(student_screen_time_raw[[#This Row],[Age]]&lt;=14,"Early Teens",
IF(student_screen_time_raw[[#This Row],[Age]]&lt;=16,"Mid Teens","Late Teens"))</f>
        <v>Mid Teens</v>
      </c>
      <c r="J44" s="5">
        <f>student_screen_time_raw[[#This Row],[Study_Hours]]/student_screen_time_raw[[#This Row],[Screen_Time]]</f>
        <v>5.9999999999999991</v>
      </c>
      <c r="K44" s="4"/>
    </row>
    <row r="45" spans="1:11" x14ac:dyDescent="0.35">
      <c r="A45" s="4">
        <v>44</v>
      </c>
      <c r="B45" s="4">
        <v>14</v>
      </c>
      <c r="C45" s="4">
        <v>2.5</v>
      </c>
      <c r="D45" s="4">
        <v>5.7</v>
      </c>
      <c r="E45" s="4">
        <v>76.400000000000006</v>
      </c>
      <c r="F45" s="4">
        <v>1.8</v>
      </c>
      <c r="G45" s="4" t="str">
        <f>IF(student_screen_time_raw[[#This Row],[Screen_Time]]&gt;4,"Yes","No")</f>
        <v>Yes</v>
      </c>
      <c r="H45" s="4" t="str">
        <f>IF(student_screen_time_raw[[#This Row],[Screen_Time]]&lt;2,"Low (0-2)",
IF(student_screen_time_raw[[#This Row],[Screen_Time]]&lt;4,"Moderate (2-4)",
IF(student_screen_time_raw[[#This Row],[Screen_Time]]&lt;6,"High (4-6)","Very High (6-10)")))</f>
        <v>High (4-6)</v>
      </c>
      <c r="I45" s="4" t="str">
        <f>IF(student_screen_time_raw[[#This Row],[Age]]&lt;=14,"Early Teens",
IF(student_screen_time_raw[[#This Row],[Age]]&lt;=16,"Mid Teens","Late Teens"))</f>
        <v>Early Teens</v>
      </c>
      <c r="J45" s="5">
        <f>student_screen_time_raw[[#This Row],[Study_Hours]]/student_screen_time_raw[[#This Row],[Screen_Time]]</f>
        <v>0.43859649122807015</v>
      </c>
      <c r="K45" s="4"/>
    </row>
    <row r="46" spans="1:11" x14ac:dyDescent="0.35">
      <c r="A46" s="4">
        <v>45</v>
      </c>
      <c r="B46" s="4">
        <v>14</v>
      </c>
      <c r="C46" s="4">
        <v>3.8</v>
      </c>
      <c r="D46" s="4">
        <v>1.2</v>
      </c>
      <c r="E46" s="4">
        <v>65.599999999999994</v>
      </c>
      <c r="F46" s="4">
        <v>1.9</v>
      </c>
      <c r="G46" s="4" t="str">
        <f>IF(student_screen_time_raw[[#This Row],[Screen_Time]]&gt;4,"Yes","No")</f>
        <v>No</v>
      </c>
      <c r="H46" s="4" t="str">
        <f>IF(student_screen_time_raw[[#This Row],[Screen_Time]]&lt;2,"Low (0-2)",
IF(student_screen_time_raw[[#This Row],[Screen_Time]]&lt;4,"Moderate (2-4)",
IF(student_screen_time_raw[[#This Row],[Screen_Time]]&lt;6,"High (4-6)","Very High (6-10)")))</f>
        <v>Low (0-2)</v>
      </c>
      <c r="I46" s="4" t="str">
        <f>IF(student_screen_time_raw[[#This Row],[Age]]&lt;=14,"Early Teens",
IF(student_screen_time_raw[[#This Row],[Age]]&lt;=16,"Mid Teens","Late Teens"))</f>
        <v>Early Teens</v>
      </c>
      <c r="J46" s="5">
        <f>student_screen_time_raw[[#This Row],[Study_Hours]]/student_screen_time_raw[[#This Row],[Screen_Time]]</f>
        <v>3.1666666666666665</v>
      </c>
      <c r="K46" s="4"/>
    </row>
    <row r="47" spans="1:11" x14ac:dyDescent="0.35">
      <c r="A47" s="4">
        <v>46</v>
      </c>
      <c r="B47" s="4">
        <v>13</v>
      </c>
      <c r="C47" s="4">
        <v>1.8</v>
      </c>
      <c r="D47" s="4">
        <v>4.9000000000000004</v>
      </c>
      <c r="E47" s="4">
        <v>74.599999999999994</v>
      </c>
      <c r="F47" s="4">
        <v>1.6</v>
      </c>
      <c r="G47" s="4" t="str">
        <f>IF(student_screen_time_raw[[#This Row],[Screen_Time]]&gt;4,"Yes","No")</f>
        <v>Yes</v>
      </c>
      <c r="H47" s="4" t="str">
        <f>IF(student_screen_time_raw[[#This Row],[Screen_Time]]&lt;2,"Low (0-2)",
IF(student_screen_time_raw[[#This Row],[Screen_Time]]&lt;4,"Moderate (2-4)",
IF(student_screen_time_raw[[#This Row],[Screen_Time]]&lt;6,"High (4-6)","Very High (6-10)")))</f>
        <v>High (4-6)</v>
      </c>
      <c r="I47" s="4" t="str">
        <f>IF(student_screen_time_raw[[#This Row],[Age]]&lt;=14,"Early Teens",
IF(student_screen_time_raw[[#This Row],[Age]]&lt;=16,"Mid Teens","Late Teens"))</f>
        <v>Early Teens</v>
      </c>
      <c r="J47" s="5">
        <f>student_screen_time_raw[[#This Row],[Study_Hours]]/student_screen_time_raw[[#This Row],[Screen_Time]]</f>
        <v>0.36734693877551017</v>
      </c>
      <c r="K47" s="4"/>
    </row>
    <row r="48" spans="1:11" x14ac:dyDescent="0.35">
      <c r="A48" s="4">
        <v>47</v>
      </c>
      <c r="B48" s="4">
        <v>14</v>
      </c>
      <c r="C48" s="4">
        <v>1.5</v>
      </c>
      <c r="D48" s="4">
        <v>3.7</v>
      </c>
      <c r="E48" s="4">
        <v>76.5</v>
      </c>
      <c r="F48" s="4">
        <v>1.9</v>
      </c>
      <c r="G48" s="4" t="str">
        <f>IF(student_screen_time_raw[[#This Row],[Screen_Time]]&gt;4,"Yes","No")</f>
        <v>No</v>
      </c>
      <c r="H48" s="4" t="str">
        <f>IF(student_screen_time_raw[[#This Row],[Screen_Time]]&lt;2,"Low (0-2)",
IF(student_screen_time_raw[[#This Row],[Screen_Time]]&lt;4,"Moderate (2-4)",
IF(student_screen_time_raw[[#This Row],[Screen_Time]]&lt;6,"High (4-6)","Very High (6-10)")))</f>
        <v>Moderate (2-4)</v>
      </c>
      <c r="I48" s="4" t="str">
        <f>IF(student_screen_time_raw[[#This Row],[Age]]&lt;=14,"Early Teens",
IF(student_screen_time_raw[[#This Row],[Age]]&lt;=16,"Mid Teens","Late Teens"))</f>
        <v>Early Teens</v>
      </c>
      <c r="J48" s="5">
        <f>student_screen_time_raw[[#This Row],[Study_Hours]]/student_screen_time_raw[[#This Row],[Screen_Time]]</f>
        <v>0.40540540540540537</v>
      </c>
      <c r="K48" s="4"/>
    </row>
    <row r="49" spans="1:11" x14ac:dyDescent="0.35">
      <c r="A49" s="4">
        <v>48</v>
      </c>
      <c r="B49" s="4">
        <v>17</v>
      </c>
      <c r="C49" s="4">
        <v>3.6</v>
      </c>
      <c r="D49" s="4">
        <v>4.4000000000000004</v>
      </c>
      <c r="E49" s="4">
        <v>57.1</v>
      </c>
      <c r="F49" s="4">
        <v>1.4</v>
      </c>
      <c r="G49" s="4" t="str">
        <f>IF(student_screen_time_raw[[#This Row],[Screen_Time]]&gt;4,"Yes","No")</f>
        <v>Yes</v>
      </c>
      <c r="H49" s="4" t="str">
        <f>IF(student_screen_time_raw[[#This Row],[Screen_Time]]&lt;2,"Low (0-2)",
IF(student_screen_time_raw[[#This Row],[Screen_Time]]&lt;4,"Moderate (2-4)",
IF(student_screen_time_raw[[#This Row],[Screen_Time]]&lt;6,"High (4-6)","Very High (6-10)")))</f>
        <v>High (4-6)</v>
      </c>
      <c r="I49" s="4" t="str">
        <f>IF(student_screen_time_raw[[#This Row],[Age]]&lt;=14,"Early Teens",
IF(student_screen_time_raw[[#This Row],[Age]]&lt;=16,"Mid Teens","Late Teens"))</f>
        <v>Late Teens</v>
      </c>
      <c r="J49" s="5">
        <f>student_screen_time_raw[[#This Row],[Study_Hours]]/student_screen_time_raw[[#This Row],[Screen_Time]]</f>
        <v>0.81818181818181812</v>
      </c>
      <c r="K49" s="4"/>
    </row>
    <row r="50" spans="1:11" x14ac:dyDescent="0.35">
      <c r="A50" s="4">
        <v>49</v>
      </c>
      <c r="B50" s="4">
        <v>14</v>
      </c>
      <c r="C50" s="4">
        <v>3.1</v>
      </c>
      <c r="D50" s="4">
        <v>3.3</v>
      </c>
      <c r="E50" s="4">
        <v>67.3</v>
      </c>
      <c r="F50" s="4">
        <v>1.5</v>
      </c>
      <c r="G50" s="4" t="str">
        <f>IF(student_screen_time_raw[[#This Row],[Screen_Time]]&gt;4,"Yes","No")</f>
        <v>No</v>
      </c>
      <c r="H50" s="4" t="str">
        <f>IF(student_screen_time_raw[[#This Row],[Screen_Time]]&lt;2,"Low (0-2)",
IF(student_screen_time_raw[[#This Row],[Screen_Time]]&lt;4,"Moderate (2-4)",
IF(student_screen_time_raw[[#This Row],[Screen_Time]]&lt;6,"High (4-6)","Very High (6-10)")))</f>
        <v>Moderate (2-4)</v>
      </c>
      <c r="I50" s="4" t="str">
        <f>IF(student_screen_time_raw[[#This Row],[Age]]&lt;=14,"Early Teens",
IF(student_screen_time_raw[[#This Row],[Age]]&lt;=16,"Mid Teens","Late Teens"))</f>
        <v>Early Teens</v>
      </c>
      <c r="J50" s="5">
        <f>student_screen_time_raw[[#This Row],[Study_Hours]]/student_screen_time_raw[[#This Row],[Screen_Time]]</f>
        <v>0.93939393939393945</v>
      </c>
      <c r="K50" s="4"/>
    </row>
    <row r="51" spans="1:11" x14ac:dyDescent="0.35">
      <c r="A51" s="4">
        <v>50</v>
      </c>
      <c r="B51" s="4">
        <v>16</v>
      </c>
      <c r="C51" s="4">
        <v>5.6</v>
      </c>
      <c r="D51" s="4">
        <v>4.3</v>
      </c>
      <c r="E51" s="4">
        <v>76.099999999999994</v>
      </c>
      <c r="F51" s="4">
        <v>0.6</v>
      </c>
      <c r="G51" s="4" t="str">
        <f>IF(student_screen_time_raw[[#This Row],[Screen_Time]]&gt;4,"Yes","No")</f>
        <v>Yes</v>
      </c>
      <c r="H51" s="4" t="str">
        <f>IF(student_screen_time_raw[[#This Row],[Screen_Time]]&lt;2,"Low (0-2)",
IF(student_screen_time_raw[[#This Row],[Screen_Time]]&lt;4,"Moderate (2-4)",
IF(student_screen_time_raw[[#This Row],[Screen_Time]]&lt;6,"High (4-6)","Very High (6-10)")))</f>
        <v>High (4-6)</v>
      </c>
      <c r="I51" s="4" t="str">
        <f>IF(student_screen_time_raw[[#This Row],[Age]]&lt;=14,"Early Teens",
IF(student_screen_time_raw[[#This Row],[Age]]&lt;=16,"Mid Teens","Late Teens"))</f>
        <v>Mid Teens</v>
      </c>
      <c r="J51" s="5">
        <f>student_screen_time_raw[[#This Row],[Study_Hours]]/student_screen_time_raw[[#This Row],[Screen_Time]]</f>
        <v>1.3023255813953487</v>
      </c>
      <c r="K51" s="4"/>
    </row>
    <row r="52" spans="1:11" x14ac:dyDescent="0.35">
      <c r="A52" s="4">
        <v>51</v>
      </c>
      <c r="B52" s="4">
        <v>16</v>
      </c>
      <c r="C52" s="4">
        <v>1.2</v>
      </c>
      <c r="D52" s="4">
        <v>3.3</v>
      </c>
      <c r="E52" s="4">
        <v>87.1</v>
      </c>
      <c r="F52" s="4">
        <v>1.7</v>
      </c>
      <c r="G52" s="4" t="str">
        <f>IF(student_screen_time_raw[[#This Row],[Screen_Time]]&gt;4,"Yes","No")</f>
        <v>No</v>
      </c>
      <c r="H52" s="4" t="str">
        <f>IF(student_screen_time_raw[[#This Row],[Screen_Time]]&lt;2,"Low (0-2)",
IF(student_screen_time_raw[[#This Row],[Screen_Time]]&lt;4,"Moderate (2-4)",
IF(student_screen_time_raw[[#This Row],[Screen_Time]]&lt;6,"High (4-6)","Very High (6-10)")))</f>
        <v>Moderate (2-4)</v>
      </c>
      <c r="I52" s="4" t="str">
        <f>IF(student_screen_time_raw[[#This Row],[Age]]&lt;=14,"Early Teens",
IF(student_screen_time_raw[[#This Row],[Age]]&lt;=16,"Mid Teens","Late Teens"))</f>
        <v>Mid Teens</v>
      </c>
      <c r="J52" s="5">
        <f>student_screen_time_raw[[#This Row],[Study_Hours]]/student_screen_time_raw[[#This Row],[Screen_Time]]</f>
        <v>0.36363636363636365</v>
      </c>
      <c r="K52" s="4"/>
    </row>
    <row r="53" spans="1:11" x14ac:dyDescent="0.35">
      <c r="A53" s="4">
        <v>52</v>
      </c>
      <c r="B53" s="4">
        <v>16</v>
      </c>
      <c r="C53" s="4">
        <v>3.2</v>
      </c>
      <c r="D53" s="4">
        <v>3.2</v>
      </c>
      <c r="E53" s="4">
        <v>78.2</v>
      </c>
      <c r="F53" s="4">
        <v>0.1</v>
      </c>
      <c r="G53" s="4" t="str">
        <f>IF(student_screen_time_raw[[#This Row],[Screen_Time]]&gt;4,"Yes","No")</f>
        <v>No</v>
      </c>
      <c r="H53" s="4" t="str">
        <f>IF(student_screen_time_raw[[#This Row],[Screen_Time]]&lt;2,"Low (0-2)",
IF(student_screen_time_raw[[#This Row],[Screen_Time]]&lt;4,"Moderate (2-4)",
IF(student_screen_time_raw[[#This Row],[Screen_Time]]&lt;6,"High (4-6)","Very High (6-10)")))</f>
        <v>Moderate (2-4)</v>
      </c>
      <c r="I53" s="4" t="str">
        <f>IF(student_screen_time_raw[[#This Row],[Age]]&lt;=14,"Early Teens",
IF(student_screen_time_raw[[#This Row],[Age]]&lt;=16,"Mid Teens","Late Teens"))</f>
        <v>Mid Teens</v>
      </c>
      <c r="J53" s="5">
        <f>student_screen_time_raw[[#This Row],[Study_Hours]]/student_screen_time_raw[[#This Row],[Screen_Time]]</f>
        <v>1</v>
      </c>
      <c r="K53" s="4"/>
    </row>
    <row r="54" spans="1:11" x14ac:dyDescent="0.35">
      <c r="A54" s="4">
        <v>53</v>
      </c>
      <c r="B54" s="4">
        <v>16</v>
      </c>
      <c r="C54" s="4">
        <v>2.8</v>
      </c>
      <c r="D54" s="4">
        <v>2.7</v>
      </c>
      <c r="E54" s="4">
        <v>87.7</v>
      </c>
      <c r="F54" s="4">
        <v>1.7</v>
      </c>
      <c r="G54" s="4" t="str">
        <f>IF(student_screen_time_raw[[#This Row],[Screen_Time]]&gt;4,"Yes","No")</f>
        <v>No</v>
      </c>
      <c r="H54" s="4" t="str">
        <f>IF(student_screen_time_raw[[#This Row],[Screen_Time]]&lt;2,"Low (0-2)",
IF(student_screen_time_raw[[#This Row],[Screen_Time]]&lt;4,"Moderate (2-4)",
IF(student_screen_time_raw[[#This Row],[Screen_Time]]&lt;6,"High (4-6)","Very High (6-10)")))</f>
        <v>Moderate (2-4)</v>
      </c>
      <c r="I54" s="4" t="str">
        <f>IF(student_screen_time_raw[[#This Row],[Age]]&lt;=14,"Early Teens",
IF(student_screen_time_raw[[#This Row],[Age]]&lt;=16,"Mid Teens","Late Teens"))</f>
        <v>Mid Teens</v>
      </c>
      <c r="J54" s="5">
        <f>student_screen_time_raw[[#This Row],[Study_Hours]]/student_screen_time_raw[[#This Row],[Screen_Time]]</f>
        <v>1.037037037037037</v>
      </c>
      <c r="K54" s="4"/>
    </row>
    <row r="55" spans="1:11" x14ac:dyDescent="0.35">
      <c r="A55" s="4">
        <v>54</v>
      </c>
      <c r="B55" s="4">
        <v>17</v>
      </c>
      <c r="C55" s="4">
        <v>2.6</v>
      </c>
      <c r="D55" s="4">
        <v>4.3</v>
      </c>
      <c r="E55" s="4">
        <v>66</v>
      </c>
      <c r="F55" s="4">
        <v>1.3</v>
      </c>
      <c r="G55" s="4" t="str">
        <f>IF(student_screen_time_raw[[#This Row],[Screen_Time]]&gt;4,"Yes","No")</f>
        <v>Yes</v>
      </c>
      <c r="H55" s="4" t="str">
        <f>IF(student_screen_time_raw[[#This Row],[Screen_Time]]&lt;2,"Low (0-2)",
IF(student_screen_time_raw[[#This Row],[Screen_Time]]&lt;4,"Moderate (2-4)",
IF(student_screen_time_raw[[#This Row],[Screen_Time]]&lt;6,"High (4-6)","Very High (6-10)")))</f>
        <v>High (4-6)</v>
      </c>
      <c r="I55" s="4" t="str">
        <f>IF(student_screen_time_raw[[#This Row],[Age]]&lt;=14,"Early Teens",
IF(student_screen_time_raw[[#This Row],[Age]]&lt;=16,"Mid Teens","Late Teens"))</f>
        <v>Late Teens</v>
      </c>
      <c r="J55" s="5">
        <f>student_screen_time_raw[[#This Row],[Study_Hours]]/student_screen_time_raw[[#This Row],[Screen_Time]]</f>
        <v>0.60465116279069775</v>
      </c>
      <c r="K55" s="4"/>
    </row>
    <row r="56" spans="1:11" x14ac:dyDescent="0.35">
      <c r="A56" s="4">
        <v>55</v>
      </c>
      <c r="B56" s="4">
        <v>15</v>
      </c>
      <c r="C56" s="4">
        <v>3.4</v>
      </c>
      <c r="D56" s="4">
        <v>4.5999999999999996</v>
      </c>
      <c r="E56" s="4">
        <v>72.5</v>
      </c>
      <c r="F56" s="4">
        <v>1.8</v>
      </c>
      <c r="G56" s="4" t="str">
        <f>IF(student_screen_time_raw[[#This Row],[Screen_Time]]&gt;4,"Yes","No")</f>
        <v>Yes</v>
      </c>
      <c r="H56" s="4" t="str">
        <f>IF(student_screen_time_raw[[#This Row],[Screen_Time]]&lt;2,"Low (0-2)",
IF(student_screen_time_raw[[#This Row],[Screen_Time]]&lt;4,"Moderate (2-4)",
IF(student_screen_time_raw[[#This Row],[Screen_Time]]&lt;6,"High (4-6)","Very High (6-10)")))</f>
        <v>High (4-6)</v>
      </c>
      <c r="I56" s="4" t="str">
        <f>IF(student_screen_time_raw[[#This Row],[Age]]&lt;=14,"Early Teens",
IF(student_screen_time_raw[[#This Row],[Age]]&lt;=16,"Mid Teens","Late Teens"))</f>
        <v>Mid Teens</v>
      </c>
      <c r="J56" s="5">
        <f>student_screen_time_raw[[#This Row],[Study_Hours]]/student_screen_time_raw[[#This Row],[Screen_Time]]</f>
        <v>0.73913043478260876</v>
      </c>
      <c r="K56" s="4"/>
    </row>
    <row r="57" spans="1:11" x14ac:dyDescent="0.35">
      <c r="A57" s="4">
        <v>56</v>
      </c>
      <c r="B57" s="4">
        <v>13</v>
      </c>
      <c r="C57" s="4">
        <v>2.5</v>
      </c>
      <c r="D57" s="4">
        <v>4.3</v>
      </c>
      <c r="E57" s="4">
        <v>78.099999999999994</v>
      </c>
      <c r="F57" s="4">
        <v>0.7</v>
      </c>
      <c r="G57" s="4" t="str">
        <f>IF(student_screen_time_raw[[#This Row],[Screen_Time]]&gt;4,"Yes","No")</f>
        <v>Yes</v>
      </c>
      <c r="H57" s="4" t="str">
        <f>IF(student_screen_time_raw[[#This Row],[Screen_Time]]&lt;2,"Low (0-2)",
IF(student_screen_time_raw[[#This Row],[Screen_Time]]&lt;4,"Moderate (2-4)",
IF(student_screen_time_raw[[#This Row],[Screen_Time]]&lt;6,"High (4-6)","Very High (6-10)")))</f>
        <v>High (4-6)</v>
      </c>
      <c r="I57" s="4" t="str">
        <f>IF(student_screen_time_raw[[#This Row],[Age]]&lt;=14,"Early Teens",
IF(student_screen_time_raw[[#This Row],[Age]]&lt;=16,"Mid Teens","Late Teens"))</f>
        <v>Early Teens</v>
      </c>
      <c r="J57" s="5">
        <f>student_screen_time_raw[[#This Row],[Study_Hours]]/student_screen_time_raw[[#This Row],[Screen_Time]]</f>
        <v>0.58139534883720934</v>
      </c>
      <c r="K57" s="4"/>
    </row>
    <row r="58" spans="1:11" x14ac:dyDescent="0.35">
      <c r="A58" s="4">
        <v>57</v>
      </c>
      <c r="B58" s="4">
        <v>16</v>
      </c>
      <c r="C58" s="4">
        <v>0.6</v>
      </c>
      <c r="D58" s="4">
        <v>2.7</v>
      </c>
      <c r="E58" s="4">
        <v>46.7</v>
      </c>
      <c r="F58" s="4">
        <v>0</v>
      </c>
      <c r="G58" s="4" t="str">
        <f>IF(student_screen_time_raw[[#This Row],[Screen_Time]]&gt;4,"Yes","No")</f>
        <v>No</v>
      </c>
      <c r="H58" s="4" t="str">
        <f>IF(student_screen_time_raw[[#This Row],[Screen_Time]]&lt;2,"Low (0-2)",
IF(student_screen_time_raw[[#This Row],[Screen_Time]]&lt;4,"Moderate (2-4)",
IF(student_screen_time_raw[[#This Row],[Screen_Time]]&lt;6,"High (4-6)","Very High (6-10)")))</f>
        <v>Moderate (2-4)</v>
      </c>
      <c r="I58" s="4" t="str">
        <f>IF(student_screen_time_raw[[#This Row],[Age]]&lt;=14,"Early Teens",
IF(student_screen_time_raw[[#This Row],[Age]]&lt;=16,"Mid Teens","Late Teens"))</f>
        <v>Mid Teens</v>
      </c>
      <c r="J58" s="5">
        <f>student_screen_time_raw[[#This Row],[Study_Hours]]/student_screen_time_raw[[#This Row],[Screen_Time]]</f>
        <v>0.22222222222222221</v>
      </c>
      <c r="K58" s="4"/>
    </row>
    <row r="59" spans="1:11" x14ac:dyDescent="0.35">
      <c r="A59" s="4">
        <v>58</v>
      </c>
      <c r="B59" s="4">
        <v>14</v>
      </c>
      <c r="C59" s="4">
        <v>1.7</v>
      </c>
      <c r="D59" s="4">
        <v>3.6</v>
      </c>
      <c r="E59" s="4">
        <v>70.92</v>
      </c>
      <c r="F59" s="4">
        <v>1.2</v>
      </c>
      <c r="G59" s="4" t="str">
        <f>IF(student_screen_time_raw[[#This Row],[Screen_Time]]&gt;4,"Yes","No")</f>
        <v>No</v>
      </c>
      <c r="H59" s="4" t="str">
        <f>IF(student_screen_time_raw[[#This Row],[Screen_Time]]&lt;2,"Low (0-2)",
IF(student_screen_time_raw[[#This Row],[Screen_Time]]&lt;4,"Moderate (2-4)",
IF(student_screen_time_raw[[#This Row],[Screen_Time]]&lt;6,"High (4-6)","Very High (6-10)")))</f>
        <v>Moderate (2-4)</v>
      </c>
      <c r="I59" s="4" t="str">
        <f>IF(student_screen_time_raw[[#This Row],[Age]]&lt;=14,"Early Teens",
IF(student_screen_time_raw[[#This Row],[Age]]&lt;=16,"Mid Teens","Late Teens"))</f>
        <v>Early Teens</v>
      </c>
      <c r="J59" s="5">
        <f>student_screen_time_raw[[#This Row],[Study_Hours]]/student_screen_time_raw[[#This Row],[Screen_Time]]</f>
        <v>0.47222222222222221</v>
      </c>
      <c r="K59" s="4"/>
    </row>
    <row r="60" spans="1:11" x14ac:dyDescent="0.35">
      <c r="A60" s="4">
        <v>59</v>
      </c>
      <c r="B60" s="4">
        <v>16</v>
      </c>
      <c r="C60" s="4">
        <v>3.9</v>
      </c>
      <c r="D60" s="4">
        <v>2.5</v>
      </c>
      <c r="E60" s="4">
        <v>51.4</v>
      </c>
      <c r="F60" s="4">
        <v>0.7</v>
      </c>
      <c r="G60" s="4" t="str">
        <f>IF(student_screen_time_raw[[#This Row],[Screen_Time]]&gt;4,"Yes","No")</f>
        <v>No</v>
      </c>
      <c r="H60" s="4" t="str">
        <f>IF(student_screen_time_raw[[#This Row],[Screen_Time]]&lt;2,"Low (0-2)",
IF(student_screen_time_raw[[#This Row],[Screen_Time]]&lt;4,"Moderate (2-4)",
IF(student_screen_time_raw[[#This Row],[Screen_Time]]&lt;6,"High (4-6)","Very High (6-10)")))</f>
        <v>Moderate (2-4)</v>
      </c>
      <c r="I60" s="4" t="str">
        <f>IF(student_screen_time_raw[[#This Row],[Age]]&lt;=14,"Early Teens",
IF(student_screen_time_raw[[#This Row],[Age]]&lt;=16,"Mid Teens","Late Teens"))</f>
        <v>Mid Teens</v>
      </c>
      <c r="J60" s="5">
        <f>student_screen_time_raw[[#This Row],[Study_Hours]]/student_screen_time_raw[[#This Row],[Screen_Time]]</f>
        <v>1.56</v>
      </c>
      <c r="K60" s="4"/>
    </row>
    <row r="61" spans="1:11" x14ac:dyDescent="0.35">
      <c r="A61" s="4">
        <v>60</v>
      </c>
      <c r="B61" s="4">
        <v>14</v>
      </c>
      <c r="C61" s="4">
        <v>3.7</v>
      </c>
      <c r="D61" s="4">
        <v>3.3</v>
      </c>
      <c r="E61" s="4">
        <v>80</v>
      </c>
      <c r="F61" s="4">
        <v>0.1</v>
      </c>
      <c r="G61" s="4" t="str">
        <f>IF(student_screen_time_raw[[#This Row],[Screen_Time]]&gt;4,"Yes","No")</f>
        <v>No</v>
      </c>
      <c r="H61" s="4" t="str">
        <f>IF(student_screen_time_raw[[#This Row],[Screen_Time]]&lt;2,"Low (0-2)",
IF(student_screen_time_raw[[#This Row],[Screen_Time]]&lt;4,"Moderate (2-4)",
IF(student_screen_time_raw[[#This Row],[Screen_Time]]&lt;6,"High (4-6)","Very High (6-10)")))</f>
        <v>Moderate (2-4)</v>
      </c>
      <c r="I61" s="4" t="str">
        <f>IF(student_screen_time_raw[[#This Row],[Age]]&lt;=14,"Early Teens",
IF(student_screen_time_raw[[#This Row],[Age]]&lt;=16,"Mid Teens","Late Teens"))</f>
        <v>Early Teens</v>
      </c>
      <c r="J61" s="5">
        <f>student_screen_time_raw[[#This Row],[Study_Hours]]/student_screen_time_raw[[#This Row],[Screen_Time]]</f>
        <v>1.1212121212121213</v>
      </c>
      <c r="K61" s="4"/>
    </row>
    <row r="62" spans="1:11" x14ac:dyDescent="0.35">
      <c r="A62" s="4">
        <v>61</v>
      </c>
      <c r="B62" s="4">
        <v>14</v>
      </c>
      <c r="C62" s="4">
        <v>2.1</v>
      </c>
      <c r="D62" s="4">
        <v>2.2000000000000002</v>
      </c>
      <c r="E62" s="4">
        <v>76.900000000000006</v>
      </c>
      <c r="F62" s="4">
        <v>2.1</v>
      </c>
      <c r="G62" s="4" t="str">
        <f>IF(student_screen_time_raw[[#This Row],[Screen_Time]]&gt;4,"Yes","No")</f>
        <v>No</v>
      </c>
      <c r="H62" s="4" t="str">
        <f>IF(student_screen_time_raw[[#This Row],[Screen_Time]]&lt;2,"Low (0-2)",
IF(student_screen_time_raw[[#This Row],[Screen_Time]]&lt;4,"Moderate (2-4)",
IF(student_screen_time_raw[[#This Row],[Screen_Time]]&lt;6,"High (4-6)","Very High (6-10)")))</f>
        <v>Moderate (2-4)</v>
      </c>
      <c r="I62" s="4" t="str">
        <f>IF(student_screen_time_raw[[#This Row],[Age]]&lt;=14,"Early Teens",
IF(student_screen_time_raw[[#This Row],[Age]]&lt;=16,"Mid Teens","Late Teens"))</f>
        <v>Early Teens</v>
      </c>
      <c r="J62" s="5">
        <f>student_screen_time_raw[[#This Row],[Study_Hours]]/student_screen_time_raw[[#This Row],[Screen_Time]]</f>
        <v>0.95454545454545447</v>
      </c>
      <c r="K62" s="4"/>
    </row>
    <row r="63" spans="1:11" x14ac:dyDescent="0.35">
      <c r="A63" s="4">
        <v>62</v>
      </c>
      <c r="B63" s="4">
        <v>16</v>
      </c>
      <c r="C63" s="4">
        <v>3</v>
      </c>
      <c r="D63" s="4">
        <v>6.4</v>
      </c>
      <c r="E63" s="4">
        <v>46.6</v>
      </c>
      <c r="F63" s="4">
        <v>2.8</v>
      </c>
      <c r="G63" s="4" t="str">
        <f>IF(student_screen_time_raw[[#This Row],[Screen_Time]]&gt;4,"Yes","No")</f>
        <v>Yes</v>
      </c>
      <c r="H63" s="4" t="str">
        <f>IF(student_screen_time_raw[[#This Row],[Screen_Time]]&lt;2,"Low (0-2)",
IF(student_screen_time_raw[[#This Row],[Screen_Time]]&lt;4,"Moderate (2-4)",
IF(student_screen_time_raw[[#This Row],[Screen_Time]]&lt;6,"High (4-6)","Very High (6-10)")))</f>
        <v>Very High (6-10)</v>
      </c>
      <c r="I63" s="4" t="str">
        <f>IF(student_screen_time_raw[[#This Row],[Age]]&lt;=14,"Early Teens",
IF(student_screen_time_raw[[#This Row],[Age]]&lt;=16,"Mid Teens","Late Teens"))</f>
        <v>Mid Teens</v>
      </c>
      <c r="J63" s="5">
        <f>student_screen_time_raw[[#This Row],[Study_Hours]]/student_screen_time_raw[[#This Row],[Screen_Time]]</f>
        <v>0.46875</v>
      </c>
      <c r="K63" s="4"/>
    </row>
    <row r="64" spans="1:11" x14ac:dyDescent="0.35">
      <c r="A64" s="4">
        <v>63</v>
      </c>
      <c r="B64" s="4">
        <v>17</v>
      </c>
      <c r="C64" s="4">
        <v>5.3</v>
      </c>
      <c r="D64" s="4">
        <v>4.3</v>
      </c>
      <c r="E64" s="4">
        <v>47.1</v>
      </c>
      <c r="F64" s="4">
        <v>0.9</v>
      </c>
      <c r="G64" s="4" t="str">
        <f>IF(student_screen_time_raw[[#This Row],[Screen_Time]]&gt;4,"Yes","No")</f>
        <v>Yes</v>
      </c>
      <c r="H64" s="4" t="str">
        <f>IF(student_screen_time_raw[[#This Row],[Screen_Time]]&lt;2,"Low (0-2)",
IF(student_screen_time_raw[[#This Row],[Screen_Time]]&lt;4,"Moderate (2-4)",
IF(student_screen_time_raw[[#This Row],[Screen_Time]]&lt;6,"High (4-6)","Very High (6-10)")))</f>
        <v>High (4-6)</v>
      </c>
      <c r="I64" s="4" t="str">
        <f>IF(student_screen_time_raw[[#This Row],[Age]]&lt;=14,"Early Teens",
IF(student_screen_time_raw[[#This Row],[Age]]&lt;=16,"Mid Teens","Late Teens"))</f>
        <v>Late Teens</v>
      </c>
      <c r="J64" s="5">
        <f>student_screen_time_raw[[#This Row],[Study_Hours]]/student_screen_time_raw[[#This Row],[Screen_Time]]</f>
        <v>1.2325581395348837</v>
      </c>
      <c r="K64" s="4"/>
    </row>
    <row r="65" spans="1:11" x14ac:dyDescent="0.35">
      <c r="A65" s="4">
        <v>64</v>
      </c>
      <c r="B65" s="4">
        <v>14</v>
      </c>
      <c r="C65" s="4">
        <v>2.5</v>
      </c>
      <c r="D65" s="4">
        <v>2.7</v>
      </c>
      <c r="E65" s="4">
        <v>70.92</v>
      </c>
      <c r="F65" s="4">
        <v>1.4</v>
      </c>
      <c r="G65" s="4" t="str">
        <f>IF(student_screen_time_raw[[#This Row],[Screen_Time]]&gt;4,"Yes","No")</f>
        <v>No</v>
      </c>
      <c r="H65" s="4" t="str">
        <f>IF(student_screen_time_raw[[#This Row],[Screen_Time]]&lt;2,"Low (0-2)",
IF(student_screen_time_raw[[#This Row],[Screen_Time]]&lt;4,"Moderate (2-4)",
IF(student_screen_time_raw[[#This Row],[Screen_Time]]&lt;6,"High (4-6)","Very High (6-10)")))</f>
        <v>Moderate (2-4)</v>
      </c>
      <c r="I65" s="4" t="str">
        <f>IF(student_screen_time_raw[[#This Row],[Age]]&lt;=14,"Early Teens",
IF(student_screen_time_raw[[#This Row],[Age]]&lt;=16,"Mid Teens","Late Teens"))</f>
        <v>Early Teens</v>
      </c>
      <c r="J65" s="5">
        <f>student_screen_time_raw[[#This Row],[Study_Hours]]/student_screen_time_raw[[#This Row],[Screen_Time]]</f>
        <v>0.92592592592592582</v>
      </c>
      <c r="K65" s="4"/>
    </row>
    <row r="66" spans="1:11" x14ac:dyDescent="0.35">
      <c r="A66" s="4">
        <v>65</v>
      </c>
      <c r="B66" s="4">
        <v>14</v>
      </c>
      <c r="C66" s="4">
        <v>2.5</v>
      </c>
      <c r="D66" s="4">
        <v>2</v>
      </c>
      <c r="E66" s="4">
        <v>82.1</v>
      </c>
      <c r="F66" s="4">
        <v>1.3</v>
      </c>
      <c r="G66" s="4" t="str">
        <f>IF(student_screen_time_raw[[#This Row],[Screen_Time]]&gt;4,"Yes","No")</f>
        <v>No</v>
      </c>
      <c r="H66" s="4" t="str">
        <f>IF(student_screen_time_raw[[#This Row],[Screen_Time]]&lt;2,"Low (0-2)",
IF(student_screen_time_raw[[#This Row],[Screen_Time]]&lt;4,"Moderate (2-4)",
IF(student_screen_time_raw[[#This Row],[Screen_Time]]&lt;6,"High (4-6)","Very High (6-10)")))</f>
        <v>Moderate (2-4)</v>
      </c>
      <c r="I66" s="4" t="str">
        <f>IF(student_screen_time_raw[[#This Row],[Age]]&lt;=14,"Early Teens",
IF(student_screen_time_raw[[#This Row],[Age]]&lt;=16,"Mid Teens","Late Teens"))</f>
        <v>Early Teens</v>
      </c>
      <c r="J66" s="5">
        <f>student_screen_time_raw[[#This Row],[Study_Hours]]/student_screen_time_raw[[#This Row],[Screen_Time]]</f>
        <v>1.25</v>
      </c>
      <c r="K66" s="4"/>
    </row>
    <row r="67" spans="1:11" x14ac:dyDescent="0.35">
      <c r="A67" s="4">
        <v>66</v>
      </c>
      <c r="B67" s="4">
        <v>16</v>
      </c>
      <c r="C67" s="4">
        <v>2.7</v>
      </c>
      <c r="D67" s="4">
        <v>2.8</v>
      </c>
      <c r="E67" s="4">
        <v>61.2</v>
      </c>
      <c r="F67" s="4">
        <v>1</v>
      </c>
      <c r="G67" s="4" t="str">
        <f>IF(student_screen_time_raw[[#This Row],[Screen_Time]]&gt;4,"Yes","No")</f>
        <v>No</v>
      </c>
      <c r="H67" s="4" t="str">
        <f>IF(student_screen_time_raw[[#This Row],[Screen_Time]]&lt;2,"Low (0-2)",
IF(student_screen_time_raw[[#This Row],[Screen_Time]]&lt;4,"Moderate (2-4)",
IF(student_screen_time_raw[[#This Row],[Screen_Time]]&lt;6,"High (4-6)","Very High (6-10)")))</f>
        <v>Moderate (2-4)</v>
      </c>
      <c r="I67" s="4" t="str">
        <f>IF(student_screen_time_raw[[#This Row],[Age]]&lt;=14,"Early Teens",
IF(student_screen_time_raw[[#This Row],[Age]]&lt;=16,"Mid Teens","Late Teens"))</f>
        <v>Mid Teens</v>
      </c>
      <c r="J67" s="5">
        <f>student_screen_time_raw[[#This Row],[Study_Hours]]/student_screen_time_raw[[#This Row],[Screen_Time]]</f>
        <v>0.96428571428571441</v>
      </c>
      <c r="K67" s="4"/>
    </row>
    <row r="68" spans="1:11" x14ac:dyDescent="0.35">
      <c r="A68" s="4">
        <v>67</v>
      </c>
      <c r="B68" s="4">
        <v>14</v>
      </c>
      <c r="C68" s="4">
        <v>3.1</v>
      </c>
      <c r="D68" s="4">
        <v>3.3</v>
      </c>
      <c r="E68" s="4">
        <v>61.2</v>
      </c>
      <c r="F68" s="4">
        <v>2</v>
      </c>
      <c r="G68" s="4" t="str">
        <f>IF(student_screen_time_raw[[#This Row],[Screen_Time]]&gt;4,"Yes","No")</f>
        <v>No</v>
      </c>
      <c r="H68" s="4" t="str">
        <f>IF(student_screen_time_raw[[#This Row],[Screen_Time]]&lt;2,"Low (0-2)",
IF(student_screen_time_raw[[#This Row],[Screen_Time]]&lt;4,"Moderate (2-4)",
IF(student_screen_time_raw[[#This Row],[Screen_Time]]&lt;6,"High (4-6)","Very High (6-10)")))</f>
        <v>Moderate (2-4)</v>
      </c>
      <c r="I68" s="4" t="str">
        <f>IF(student_screen_time_raw[[#This Row],[Age]]&lt;=14,"Early Teens",
IF(student_screen_time_raw[[#This Row],[Age]]&lt;=16,"Mid Teens","Late Teens"))</f>
        <v>Early Teens</v>
      </c>
      <c r="J68" s="5">
        <f>student_screen_time_raw[[#This Row],[Study_Hours]]/student_screen_time_raw[[#This Row],[Screen_Time]]</f>
        <v>0.93939393939393945</v>
      </c>
      <c r="K68" s="4"/>
    </row>
    <row r="69" spans="1:11" x14ac:dyDescent="0.35">
      <c r="A69" s="4">
        <v>68</v>
      </c>
      <c r="B69" s="4">
        <v>14</v>
      </c>
      <c r="C69" s="4">
        <v>2.2000000000000002</v>
      </c>
      <c r="D69" s="4">
        <v>3.9</v>
      </c>
      <c r="E69" s="4">
        <v>75.099999999999994</v>
      </c>
      <c r="F69" s="4">
        <v>2.2999999999999998</v>
      </c>
      <c r="G69" s="4" t="str">
        <f>IF(student_screen_time_raw[[#This Row],[Screen_Time]]&gt;4,"Yes","No")</f>
        <v>No</v>
      </c>
      <c r="H69" s="4" t="str">
        <f>IF(student_screen_time_raw[[#This Row],[Screen_Time]]&lt;2,"Low (0-2)",
IF(student_screen_time_raw[[#This Row],[Screen_Time]]&lt;4,"Moderate (2-4)",
IF(student_screen_time_raw[[#This Row],[Screen_Time]]&lt;6,"High (4-6)","Very High (6-10)")))</f>
        <v>Moderate (2-4)</v>
      </c>
      <c r="I69" s="4" t="str">
        <f>IF(student_screen_time_raw[[#This Row],[Age]]&lt;=14,"Early Teens",
IF(student_screen_time_raw[[#This Row],[Age]]&lt;=16,"Mid Teens","Late Teens"))</f>
        <v>Early Teens</v>
      </c>
      <c r="J69" s="5">
        <f>student_screen_time_raw[[#This Row],[Study_Hours]]/student_screen_time_raw[[#This Row],[Screen_Time]]</f>
        <v>0.56410256410256421</v>
      </c>
      <c r="K69" s="4"/>
    </row>
    <row r="70" spans="1:11" x14ac:dyDescent="0.35">
      <c r="A70" s="4">
        <v>69</v>
      </c>
      <c r="B70" s="4">
        <v>16</v>
      </c>
      <c r="C70" s="4">
        <v>3.1</v>
      </c>
      <c r="D70" s="4">
        <v>3</v>
      </c>
      <c r="E70" s="4">
        <v>69.900000000000006</v>
      </c>
      <c r="F70" s="4">
        <v>0.8</v>
      </c>
      <c r="G70" s="4" t="str">
        <f>IF(student_screen_time_raw[[#This Row],[Screen_Time]]&gt;4,"Yes","No")</f>
        <v>No</v>
      </c>
      <c r="H70" s="4" t="str">
        <f>IF(student_screen_time_raw[[#This Row],[Screen_Time]]&lt;2,"Low (0-2)",
IF(student_screen_time_raw[[#This Row],[Screen_Time]]&lt;4,"Moderate (2-4)",
IF(student_screen_time_raw[[#This Row],[Screen_Time]]&lt;6,"High (4-6)","Very High (6-10)")))</f>
        <v>Moderate (2-4)</v>
      </c>
      <c r="I70" s="4" t="str">
        <f>IF(student_screen_time_raw[[#This Row],[Age]]&lt;=14,"Early Teens",
IF(student_screen_time_raw[[#This Row],[Age]]&lt;=16,"Mid Teens","Late Teens"))</f>
        <v>Mid Teens</v>
      </c>
      <c r="J70" s="5">
        <f>student_screen_time_raw[[#This Row],[Study_Hours]]/student_screen_time_raw[[#This Row],[Screen_Time]]</f>
        <v>1.0333333333333334</v>
      </c>
      <c r="K70" s="4"/>
    </row>
    <row r="71" spans="1:11" x14ac:dyDescent="0.35">
      <c r="A71" s="4">
        <v>70</v>
      </c>
      <c r="B71" s="4">
        <v>16</v>
      </c>
      <c r="C71" s="4">
        <v>0.6</v>
      </c>
      <c r="D71" s="4">
        <v>1.6</v>
      </c>
      <c r="E71" s="4">
        <v>80.5</v>
      </c>
      <c r="F71" s="4">
        <v>1.5</v>
      </c>
      <c r="G71" s="4" t="str">
        <f>IF(student_screen_time_raw[[#This Row],[Screen_Time]]&gt;4,"Yes","No")</f>
        <v>No</v>
      </c>
      <c r="H71" s="4" t="str">
        <f>IF(student_screen_time_raw[[#This Row],[Screen_Time]]&lt;2,"Low (0-2)",
IF(student_screen_time_raw[[#This Row],[Screen_Time]]&lt;4,"Moderate (2-4)",
IF(student_screen_time_raw[[#This Row],[Screen_Time]]&lt;6,"High (4-6)","Very High (6-10)")))</f>
        <v>Low (0-2)</v>
      </c>
      <c r="I71" s="4" t="str">
        <f>IF(student_screen_time_raw[[#This Row],[Age]]&lt;=14,"Early Teens",
IF(student_screen_time_raw[[#This Row],[Age]]&lt;=16,"Mid Teens","Late Teens"))</f>
        <v>Mid Teens</v>
      </c>
      <c r="J71" s="5">
        <f>student_screen_time_raw[[#This Row],[Study_Hours]]/student_screen_time_raw[[#This Row],[Screen_Time]]</f>
        <v>0.37499999999999994</v>
      </c>
      <c r="K71" s="4"/>
    </row>
    <row r="72" spans="1:11" x14ac:dyDescent="0.35">
      <c r="A72" s="4">
        <v>71</v>
      </c>
      <c r="B72" s="4">
        <v>13</v>
      </c>
      <c r="C72" s="4">
        <v>2.8</v>
      </c>
      <c r="D72" s="4">
        <v>1.7</v>
      </c>
      <c r="E72" s="4">
        <v>74.8</v>
      </c>
      <c r="F72" s="4">
        <v>2.5</v>
      </c>
      <c r="G72" s="4" t="str">
        <f>IF(student_screen_time_raw[[#This Row],[Screen_Time]]&gt;4,"Yes","No")</f>
        <v>No</v>
      </c>
      <c r="H72" s="4" t="str">
        <f>IF(student_screen_time_raw[[#This Row],[Screen_Time]]&lt;2,"Low (0-2)",
IF(student_screen_time_raw[[#This Row],[Screen_Time]]&lt;4,"Moderate (2-4)",
IF(student_screen_time_raw[[#This Row],[Screen_Time]]&lt;6,"High (4-6)","Very High (6-10)")))</f>
        <v>Low (0-2)</v>
      </c>
      <c r="I72" s="4" t="str">
        <f>IF(student_screen_time_raw[[#This Row],[Age]]&lt;=14,"Early Teens",
IF(student_screen_time_raw[[#This Row],[Age]]&lt;=16,"Mid Teens","Late Teens"))</f>
        <v>Early Teens</v>
      </c>
      <c r="J72" s="5">
        <f>student_screen_time_raw[[#This Row],[Study_Hours]]/student_screen_time_raw[[#This Row],[Screen_Time]]</f>
        <v>1.6470588235294117</v>
      </c>
      <c r="K72" s="4"/>
    </row>
    <row r="73" spans="1:11" x14ac:dyDescent="0.35">
      <c r="A73" s="4">
        <v>72</v>
      </c>
      <c r="B73" s="4">
        <v>17</v>
      </c>
      <c r="C73" s="4">
        <v>2.6</v>
      </c>
      <c r="D73" s="4">
        <v>5</v>
      </c>
      <c r="E73" s="4">
        <v>85.8</v>
      </c>
      <c r="F73" s="4">
        <v>2.1</v>
      </c>
      <c r="G73" s="4" t="str">
        <f>IF(student_screen_time_raw[[#This Row],[Screen_Time]]&gt;4,"Yes","No")</f>
        <v>Yes</v>
      </c>
      <c r="H73" s="4" t="str">
        <f>IF(student_screen_time_raw[[#This Row],[Screen_Time]]&lt;2,"Low (0-2)",
IF(student_screen_time_raw[[#This Row],[Screen_Time]]&lt;4,"Moderate (2-4)",
IF(student_screen_time_raw[[#This Row],[Screen_Time]]&lt;6,"High (4-6)","Very High (6-10)")))</f>
        <v>High (4-6)</v>
      </c>
      <c r="I73" s="4" t="str">
        <f>IF(student_screen_time_raw[[#This Row],[Age]]&lt;=14,"Early Teens",
IF(student_screen_time_raw[[#This Row],[Age]]&lt;=16,"Mid Teens","Late Teens"))</f>
        <v>Late Teens</v>
      </c>
      <c r="J73" s="5">
        <f>student_screen_time_raw[[#This Row],[Study_Hours]]/student_screen_time_raw[[#This Row],[Screen_Time]]</f>
        <v>0.52</v>
      </c>
      <c r="K73" s="4"/>
    </row>
    <row r="74" spans="1:11" x14ac:dyDescent="0.35">
      <c r="A74" s="4">
        <v>73</v>
      </c>
      <c r="B74" s="4">
        <v>17</v>
      </c>
      <c r="C74" s="4">
        <v>2.2999999999999998</v>
      </c>
      <c r="D74" s="4">
        <v>3.8</v>
      </c>
      <c r="E74" s="4">
        <v>79.7</v>
      </c>
      <c r="F74" s="4">
        <v>2.2000000000000002</v>
      </c>
      <c r="G74" s="4" t="str">
        <f>IF(student_screen_time_raw[[#This Row],[Screen_Time]]&gt;4,"Yes","No")</f>
        <v>No</v>
      </c>
      <c r="H74" s="4" t="str">
        <f>IF(student_screen_time_raw[[#This Row],[Screen_Time]]&lt;2,"Low (0-2)",
IF(student_screen_time_raw[[#This Row],[Screen_Time]]&lt;4,"Moderate (2-4)",
IF(student_screen_time_raw[[#This Row],[Screen_Time]]&lt;6,"High (4-6)","Very High (6-10)")))</f>
        <v>Moderate (2-4)</v>
      </c>
      <c r="I74" s="4" t="str">
        <f>IF(student_screen_time_raw[[#This Row],[Age]]&lt;=14,"Early Teens",
IF(student_screen_time_raw[[#This Row],[Age]]&lt;=16,"Mid Teens","Late Teens"))</f>
        <v>Late Teens</v>
      </c>
      <c r="J74" s="5">
        <f>student_screen_time_raw[[#This Row],[Study_Hours]]/student_screen_time_raw[[#This Row],[Screen_Time]]</f>
        <v>0.60526315789473684</v>
      </c>
      <c r="K74" s="4"/>
    </row>
    <row r="75" spans="1:11" x14ac:dyDescent="0.35">
      <c r="A75" s="4">
        <v>74</v>
      </c>
      <c r="B75" s="4">
        <v>14</v>
      </c>
      <c r="C75" s="4">
        <v>2</v>
      </c>
      <c r="D75" s="4">
        <v>5</v>
      </c>
      <c r="E75" s="4">
        <v>77.2</v>
      </c>
      <c r="F75" s="4">
        <v>2.6</v>
      </c>
      <c r="G75" s="4" t="str">
        <f>IF(student_screen_time_raw[[#This Row],[Screen_Time]]&gt;4,"Yes","No")</f>
        <v>Yes</v>
      </c>
      <c r="H75" s="4" t="str">
        <f>IF(student_screen_time_raw[[#This Row],[Screen_Time]]&lt;2,"Low (0-2)",
IF(student_screen_time_raw[[#This Row],[Screen_Time]]&lt;4,"Moderate (2-4)",
IF(student_screen_time_raw[[#This Row],[Screen_Time]]&lt;6,"High (4-6)","Very High (6-10)")))</f>
        <v>High (4-6)</v>
      </c>
      <c r="I75" s="4" t="str">
        <f>IF(student_screen_time_raw[[#This Row],[Age]]&lt;=14,"Early Teens",
IF(student_screen_time_raw[[#This Row],[Age]]&lt;=16,"Mid Teens","Late Teens"))</f>
        <v>Early Teens</v>
      </c>
      <c r="J75" s="5">
        <f>student_screen_time_raw[[#This Row],[Study_Hours]]/student_screen_time_raw[[#This Row],[Screen_Time]]</f>
        <v>0.4</v>
      </c>
      <c r="K75" s="4"/>
    </row>
    <row r="76" spans="1:11" x14ac:dyDescent="0.35">
      <c r="A76" s="4">
        <v>75</v>
      </c>
      <c r="B76" s="4">
        <v>17</v>
      </c>
      <c r="C76" s="4">
        <v>1.9</v>
      </c>
      <c r="D76" s="4">
        <v>5.2</v>
      </c>
      <c r="E76" s="4">
        <v>66.5</v>
      </c>
      <c r="F76" s="4">
        <v>2.6</v>
      </c>
      <c r="G76" s="4" t="str">
        <f>IF(student_screen_time_raw[[#This Row],[Screen_Time]]&gt;4,"Yes","No")</f>
        <v>Yes</v>
      </c>
      <c r="H76" s="4" t="str">
        <f>IF(student_screen_time_raw[[#This Row],[Screen_Time]]&lt;2,"Low (0-2)",
IF(student_screen_time_raw[[#This Row],[Screen_Time]]&lt;4,"Moderate (2-4)",
IF(student_screen_time_raw[[#This Row],[Screen_Time]]&lt;6,"High (4-6)","Very High (6-10)")))</f>
        <v>High (4-6)</v>
      </c>
      <c r="I76" s="4" t="str">
        <f>IF(student_screen_time_raw[[#This Row],[Age]]&lt;=14,"Early Teens",
IF(student_screen_time_raw[[#This Row],[Age]]&lt;=16,"Mid Teens","Late Teens"))</f>
        <v>Late Teens</v>
      </c>
      <c r="J76" s="5">
        <f>student_screen_time_raw[[#This Row],[Study_Hours]]/student_screen_time_raw[[#This Row],[Screen_Time]]</f>
        <v>0.36538461538461536</v>
      </c>
      <c r="K76" s="4"/>
    </row>
    <row r="77" spans="1:11" x14ac:dyDescent="0.35">
      <c r="A77" s="4">
        <v>76</v>
      </c>
      <c r="B77" s="4">
        <v>14</v>
      </c>
      <c r="C77" s="4">
        <v>1.7</v>
      </c>
      <c r="D77" s="4">
        <v>4.2</v>
      </c>
      <c r="E77" s="4">
        <v>65.7</v>
      </c>
      <c r="F77" s="4">
        <v>2.2999999999999998</v>
      </c>
      <c r="G77" s="4" t="str">
        <f>IF(student_screen_time_raw[[#This Row],[Screen_Time]]&gt;4,"Yes","No")</f>
        <v>Yes</v>
      </c>
      <c r="H77" s="4" t="str">
        <f>IF(student_screen_time_raw[[#This Row],[Screen_Time]]&lt;2,"Low (0-2)",
IF(student_screen_time_raw[[#This Row],[Screen_Time]]&lt;4,"Moderate (2-4)",
IF(student_screen_time_raw[[#This Row],[Screen_Time]]&lt;6,"High (4-6)","Very High (6-10)")))</f>
        <v>High (4-6)</v>
      </c>
      <c r="I77" s="4" t="str">
        <f>IF(student_screen_time_raw[[#This Row],[Age]]&lt;=14,"Early Teens",
IF(student_screen_time_raw[[#This Row],[Age]]&lt;=16,"Mid Teens","Late Teens"))</f>
        <v>Early Teens</v>
      </c>
      <c r="J77" s="5">
        <f>student_screen_time_raw[[#This Row],[Study_Hours]]/student_screen_time_raw[[#This Row],[Screen_Time]]</f>
        <v>0.40476190476190471</v>
      </c>
      <c r="K77" s="4"/>
    </row>
    <row r="78" spans="1:11" x14ac:dyDescent="0.35">
      <c r="A78" s="4">
        <v>77</v>
      </c>
      <c r="B78" s="4">
        <v>13</v>
      </c>
      <c r="C78" s="4">
        <v>0.2</v>
      </c>
      <c r="D78" s="4">
        <v>2.2000000000000002</v>
      </c>
      <c r="E78" s="4">
        <v>69.5</v>
      </c>
      <c r="F78" s="4">
        <v>1.6</v>
      </c>
      <c r="G78" s="4" t="str">
        <f>IF(student_screen_time_raw[[#This Row],[Screen_Time]]&gt;4,"Yes","No")</f>
        <v>No</v>
      </c>
      <c r="H78" s="4" t="str">
        <f>IF(student_screen_time_raw[[#This Row],[Screen_Time]]&lt;2,"Low (0-2)",
IF(student_screen_time_raw[[#This Row],[Screen_Time]]&lt;4,"Moderate (2-4)",
IF(student_screen_time_raw[[#This Row],[Screen_Time]]&lt;6,"High (4-6)","Very High (6-10)")))</f>
        <v>Moderate (2-4)</v>
      </c>
      <c r="I78" s="4" t="str">
        <f>IF(student_screen_time_raw[[#This Row],[Age]]&lt;=14,"Early Teens",
IF(student_screen_time_raw[[#This Row],[Age]]&lt;=16,"Mid Teens","Late Teens"))</f>
        <v>Early Teens</v>
      </c>
      <c r="J78" s="5">
        <f>student_screen_time_raw[[#This Row],[Study_Hours]]/student_screen_time_raw[[#This Row],[Screen_Time]]</f>
        <v>9.0909090909090912E-2</v>
      </c>
      <c r="K78" s="4"/>
    </row>
    <row r="79" spans="1:11" x14ac:dyDescent="0.35">
      <c r="A79" s="4">
        <v>78</v>
      </c>
      <c r="B79" s="4">
        <v>16</v>
      </c>
      <c r="C79" s="4">
        <v>2.2000000000000002</v>
      </c>
      <c r="D79" s="4">
        <v>4.3</v>
      </c>
      <c r="E79" s="4">
        <v>88.4</v>
      </c>
      <c r="F79" s="4">
        <v>1.2</v>
      </c>
      <c r="G79" s="4" t="str">
        <f>IF(student_screen_time_raw[[#This Row],[Screen_Time]]&gt;4,"Yes","No")</f>
        <v>Yes</v>
      </c>
      <c r="H79" s="4" t="str">
        <f>IF(student_screen_time_raw[[#This Row],[Screen_Time]]&lt;2,"Low (0-2)",
IF(student_screen_time_raw[[#This Row],[Screen_Time]]&lt;4,"Moderate (2-4)",
IF(student_screen_time_raw[[#This Row],[Screen_Time]]&lt;6,"High (4-6)","Very High (6-10)")))</f>
        <v>High (4-6)</v>
      </c>
      <c r="I79" s="4" t="str">
        <f>IF(student_screen_time_raw[[#This Row],[Age]]&lt;=14,"Early Teens",
IF(student_screen_time_raw[[#This Row],[Age]]&lt;=16,"Mid Teens","Late Teens"))</f>
        <v>Mid Teens</v>
      </c>
      <c r="J79" s="5">
        <f>student_screen_time_raw[[#This Row],[Study_Hours]]/student_screen_time_raw[[#This Row],[Screen_Time]]</f>
        <v>0.51162790697674421</v>
      </c>
      <c r="K79" s="4"/>
    </row>
    <row r="80" spans="1:11" x14ac:dyDescent="0.35">
      <c r="A80" s="4">
        <v>79</v>
      </c>
      <c r="B80" s="4">
        <v>16</v>
      </c>
      <c r="C80" s="4">
        <v>3.6</v>
      </c>
      <c r="D80" s="4">
        <v>6.1</v>
      </c>
      <c r="E80" s="4">
        <v>65.900000000000006</v>
      </c>
      <c r="F80" s="4">
        <v>1.6</v>
      </c>
      <c r="G80" s="4" t="str">
        <f>IF(student_screen_time_raw[[#This Row],[Screen_Time]]&gt;4,"Yes","No")</f>
        <v>Yes</v>
      </c>
      <c r="H80" s="4" t="str">
        <f>IF(student_screen_time_raw[[#This Row],[Screen_Time]]&lt;2,"Low (0-2)",
IF(student_screen_time_raw[[#This Row],[Screen_Time]]&lt;4,"Moderate (2-4)",
IF(student_screen_time_raw[[#This Row],[Screen_Time]]&lt;6,"High (4-6)","Very High (6-10)")))</f>
        <v>Very High (6-10)</v>
      </c>
      <c r="I80" s="4" t="str">
        <f>IF(student_screen_time_raw[[#This Row],[Age]]&lt;=14,"Early Teens",
IF(student_screen_time_raw[[#This Row],[Age]]&lt;=16,"Mid Teens","Late Teens"))</f>
        <v>Mid Teens</v>
      </c>
      <c r="J80" s="5">
        <f>student_screen_time_raw[[#This Row],[Study_Hours]]/student_screen_time_raw[[#This Row],[Screen_Time]]</f>
        <v>0.59016393442622961</v>
      </c>
      <c r="K80" s="4"/>
    </row>
    <row r="81" spans="1:11" x14ac:dyDescent="0.35">
      <c r="A81" s="4">
        <v>80</v>
      </c>
      <c r="B81" s="4">
        <v>16</v>
      </c>
      <c r="C81" s="4">
        <v>2.2000000000000002</v>
      </c>
      <c r="D81" s="4">
        <v>3.3</v>
      </c>
      <c r="E81" s="4">
        <v>72.599999999999994</v>
      </c>
      <c r="F81" s="4">
        <v>1.1000000000000001</v>
      </c>
      <c r="G81" s="4" t="str">
        <f>IF(student_screen_time_raw[[#This Row],[Screen_Time]]&gt;4,"Yes","No")</f>
        <v>No</v>
      </c>
      <c r="H81" s="4" t="str">
        <f>IF(student_screen_time_raw[[#This Row],[Screen_Time]]&lt;2,"Low (0-2)",
IF(student_screen_time_raw[[#This Row],[Screen_Time]]&lt;4,"Moderate (2-4)",
IF(student_screen_time_raw[[#This Row],[Screen_Time]]&lt;6,"High (4-6)","Very High (6-10)")))</f>
        <v>Moderate (2-4)</v>
      </c>
      <c r="I81" s="4" t="str">
        <f>IF(student_screen_time_raw[[#This Row],[Age]]&lt;=14,"Early Teens",
IF(student_screen_time_raw[[#This Row],[Age]]&lt;=16,"Mid Teens","Late Teens"))</f>
        <v>Mid Teens</v>
      </c>
      <c r="J81" s="5">
        <f>student_screen_time_raw[[#This Row],[Study_Hours]]/student_screen_time_raw[[#This Row],[Screen_Time]]</f>
        <v>0.66666666666666674</v>
      </c>
      <c r="K81" s="4"/>
    </row>
    <row r="82" spans="1:11" x14ac:dyDescent="0.35">
      <c r="A82" s="4">
        <v>81</v>
      </c>
      <c r="B82" s="4">
        <v>17</v>
      </c>
      <c r="C82" s="4">
        <v>3.1</v>
      </c>
      <c r="D82" s="4">
        <v>4.5</v>
      </c>
      <c r="E82" s="4">
        <v>47.6</v>
      </c>
      <c r="F82" s="4">
        <v>0</v>
      </c>
      <c r="G82" s="4" t="str">
        <f>IF(student_screen_time_raw[[#This Row],[Screen_Time]]&gt;4,"Yes","No")</f>
        <v>Yes</v>
      </c>
      <c r="H82" s="4" t="str">
        <f>IF(student_screen_time_raw[[#This Row],[Screen_Time]]&lt;2,"Low (0-2)",
IF(student_screen_time_raw[[#This Row],[Screen_Time]]&lt;4,"Moderate (2-4)",
IF(student_screen_time_raw[[#This Row],[Screen_Time]]&lt;6,"High (4-6)","Very High (6-10)")))</f>
        <v>High (4-6)</v>
      </c>
      <c r="I82" s="4" t="str">
        <f>IF(student_screen_time_raw[[#This Row],[Age]]&lt;=14,"Early Teens",
IF(student_screen_time_raw[[#This Row],[Age]]&lt;=16,"Mid Teens","Late Teens"))</f>
        <v>Late Teens</v>
      </c>
      <c r="J82" s="5">
        <f>student_screen_time_raw[[#This Row],[Study_Hours]]/student_screen_time_raw[[#This Row],[Screen_Time]]</f>
        <v>0.68888888888888888</v>
      </c>
      <c r="K82" s="4"/>
    </row>
    <row r="83" spans="1:11" x14ac:dyDescent="0.35">
      <c r="A83" s="4">
        <v>82</v>
      </c>
      <c r="B83" s="4">
        <v>13</v>
      </c>
      <c r="C83" s="4">
        <v>1.4</v>
      </c>
      <c r="D83" s="4">
        <v>4</v>
      </c>
      <c r="E83" s="4">
        <v>76.8</v>
      </c>
      <c r="F83" s="4">
        <v>1.3</v>
      </c>
      <c r="G83" s="4" t="str">
        <f>IF(student_screen_time_raw[[#This Row],[Screen_Time]]&gt;4,"Yes","No")</f>
        <v>No</v>
      </c>
      <c r="H83" s="4" t="str">
        <f>IF(student_screen_time_raw[[#This Row],[Screen_Time]]&lt;2,"Low (0-2)",
IF(student_screen_time_raw[[#This Row],[Screen_Time]]&lt;4,"Moderate (2-4)",
IF(student_screen_time_raw[[#This Row],[Screen_Time]]&lt;6,"High (4-6)","Very High (6-10)")))</f>
        <v>High (4-6)</v>
      </c>
      <c r="I83" s="4" t="str">
        <f>IF(student_screen_time_raw[[#This Row],[Age]]&lt;=14,"Early Teens",
IF(student_screen_time_raw[[#This Row],[Age]]&lt;=16,"Mid Teens","Late Teens"))</f>
        <v>Early Teens</v>
      </c>
      <c r="J83" s="5">
        <f>student_screen_time_raw[[#This Row],[Study_Hours]]/student_screen_time_raw[[#This Row],[Screen_Time]]</f>
        <v>0.35</v>
      </c>
      <c r="K83" s="4"/>
    </row>
    <row r="84" spans="1:11" x14ac:dyDescent="0.35">
      <c r="A84" s="4">
        <v>83</v>
      </c>
      <c r="B84" s="4">
        <v>17</v>
      </c>
      <c r="C84" s="4">
        <v>1.2</v>
      </c>
      <c r="D84" s="4">
        <v>6.1</v>
      </c>
      <c r="E84" s="4">
        <v>92.6</v>
      </c>
      <c r="F84" s="4">
        <v>1.8</v>
      </c>
      <c r="G84" s="4" t="str">
        <f>IF(student_screen_time_raw[[#This Row],[Screen_Time]]&gt;4,"Yes","No")</f>
        <v>Yes</v>
      </c>
      <c r="H84" s="4" t="str">
        <f>IF(student_screen_time_raw[[#This Row],[Screen_Time]]&lt;2,"Low (0-2)",
IF(student_screen_time_raw[[#This Row],[Screen_Time]]&lt;4,"Moderate (2-4)",
IF(student_screen_time_raw[[#This Row],[Screen_Time]]&lt;6,"High (4-6)","Very High (6-10)")))</f>
        <v>Very High (6-10)</v>
      </c>
      <c r="I84" s="4" t="str">
        <f>IF(student_screen_time_raw[[#This Row],[Age]]&lt;=14,"Early Teens",
IF(student_screen_time_raw[[#This Row],[Age]]&lt;=16,"Mid Teens","Late Teens"))</f>
        <v>Late Teens</v>
      </c>
      <c r="J84" s="5">
        <f>student_screen_time_raw[[#This Row],[Study_Hours]]/student_screen_time_raw[[#This Row],[Screen_Time]]</f>
        <v>0.19672131147540983</v>
      </c>
      <c r="K84" s="4"/>
    </row>
    <row r="85" spans="1:11" x14ac:dyDescent="0.35">
      <c r="A85" s="4">
        <v>84</v>
      </c>
      <c r="B85" s="4">
        <v>17</v>
      </c>
      <c r="C85" s="4">
        <v>1.7</v>
      </c>
      <c r="D85" s="4">
        <v>3</v>
      </c>
      <c r="E85" s="4">
        <v>60.7</v>
      </c>
      <c r="F85" s="4">
        <v>1</v>
      </c>
      <c r="G85" s="4" t="str">
        <f>IF(student_screen_time_raw[[#This Row],[Screen_Time]]&gt;4,"Yes","No")</f>
        <v>No</v>
      </c>
      <c r="H85" s="4" t="str">
        <f>IF(student_screen_time_raw[[#This Row],[Screen_Time]]&lt;2,"Low (0-2)",
IF(student_screen_time_raw[[#This Row],[Screen_Time]]&lt;4,"Moderate (2-4)",
IF(student_screen_time_raw[[#This Row],[Screen_Time]]&lt;6,"High (4-6)","Very High (6-10)")))</f>
        <v>Moderate (2-4)</v>
      </c>
      <c r="I85" s="4" t="str">
        <f>IF(student_screen_time_raw[[#This Row],[Age]]&lt;=14,"Early Teens",
IF(student_screen_time_raw[[#This Row],[Age]]&lt;=16,"Mid Teens","Late Teens"))</f>
        <v>Late Teens</v>
      </c>
      <c r="J85" s="5">
        <f>student_screen_time_raw[[#This Row],[Study_Hours]]/student_screen_time_raw[[#This Row],[Screen_Time]]</f>
        <v>0.56666666666666665</v>
      </c>
      <c r="K85" s="4"/>
    </row>
    <row r="86" spans="1:11" x14ac:dyDescent="0.35">
      <c r="A86" s="4">
        <v>85</v>
      </c>
      <c r="B86" s="4">
        <v>13</v>
      </c>
      <c r="C86" s="4">
        <v>1.5</v>
      </c>
      <c r="D86" s="4">
        <v>5.7</v>
      </c>
      <c r="E86" s="4">
        <v>100</v>
      </c>
      <c r="F86" s="4">
        <v>1.3</v>
      </c>
      <c r="G86" s="4" t="str">
        <f>IF(student_screen_time_raw[[#This Row],[Screen_Time]]&gt;4,"Yes","No")</f>
        <v>Yes</v>
      </c>
      <c r="H86" s="4" t="str">
        <f>IF(student_screen_time_raw[[#This Row],[Screen_Time]]&lt;2,"Low (0-2)",
IF(student_screen_time_raw[[#This Row],[Screen_Time]]&lt;4,"Moderate (2-4)",
IF(student_screen_time_raw[[#This Row],[Screen_Time]]&lt;6,"High (4-6)","Very High (6-10)")))</f>
        <v>High (4-6)</v>
      </c>
      <c r="I86" s="4" t="str">
        <f>IF(student_screen_time_raw[[#This Row],[Age]]&lt;=14,"Early Teens",
IF(student_screen_time_raw[[#This Row],[Age]]&lt;=16,"Mid Teens","Late Teens"))</f>
        <v>Early Teens</v>
      </c>
      <c r="J86" s="5">
        <f>student_screen_time_raw[[#This Row],[Study_Hours]]/student_screen_time_raw[[#This Row],[Screen_Time]]</f>
        <v>0.26315789473684209</v>
      </c>
      <c r="K86" s="4"/>
    </row>
    <row r="87" spans="1:11" x14ac:dyDescent="0.35">
      <c r="A87" s="4">
        <v>86</v>
      </c>
      <c r="B87" s="4">
        <v>13</v>
      </c>
      <c r="C87" s="4">
        <v>1.3</v>
      </c>
      <c r="D87" s="4">
        <v>3.4</v>
      </c>
      <c r="E87" s="4">
        <v>71.8</v>
      </c>
      <c r="F87" s="4">
        <v>1.4</v>
      </c>
      <c r="G87" s="4" t="str">
        <f>IF(student_screen_time_raw[[#This Row],[Screen_Time]]&gt;4,"Yes","No")</f>
        <v>No</v>
      </c>
      <c r="H87" s="4" t="str">
        <f>IF(student_screen_time_raw[[#This Row],[Screen_Time]]&lt;2,"Low (0-2)",
IF(student_screen_time_raw[[#This Row],[Screen_Time]]&lt;4,"Moderate (2-4)",
IF(student_screen_time_raw[[#This Row],[Screen_Time]]&lt;6,"High (4-6)","Very High (6-10)")))</f>
        <v>Moderate (2-4)</v>
      </c>
      <c r="I87" s="4" t="str">
        <f>IF(student_screen_time_raw[[#This Row],[Age]]&lt;=14,"Early Teens",
IF(student_screen_time_raw[[#This Row],[Age]]&lt;=16,"Mid Teens","Late Teens"))</f>
        <v>Early Teens</v>
      </c>
      <c r="J87" s="5">
        <f>student_screen_time_raw[[#This Row],[Study_Hours]]/student_screen_time_raw[[#This Row],[Screen_Time]]</f>
        <v>0.38235294117647062</v>
      </c>
      <c r="K87" s="4"/>
    </row>
    <row r="88" spans="1:11" x14ac:dyDescent="0.35">
      <c r="A88" s="4">
        <v>87</v>
      </c>
      <c r="B88" s="4">
        <v>13</v>
      </c>
      <c r="C88" s="4">
        <v>2.9</v>
      </c>
      <c r="D88" s="4">
        <v>3</v>
      </c>
      <c r="E88" s="4">
        <v>44.3</v>
      </c>
      <c r="F88" s="4">
        <v>2.6</v>
      </c>
      <c r="G88" s="4" t="str">
        <f>IF(student_screen_time_raw[[#This Row],[Screen_Time]]&gt;4,"Yes","No")</f>
        <v>No</v>
      </c>
      <c r="H88" s="4" t="str">
        <f>IF(student_screen_time_raw[[#This Row],[Screen_Time]]&lt;2,"Low (0-2)",
IF(student_screen_time_raw[[#This Row],[Screen_Time]]&lt;4,"Moderate (2-4)",
IF(student_screen_time_raw[[#This Row],[Screen_Time]]&lt;6,"High (4-6)","Very High (6-10)")))</f>
        <v>Moderate (2-4)</v>
      </c>
      <c r="I88" s="4" t="str">
        <f>IF(student_screen_time_raw[[#This Row],[Age]]&lt;=14,"Early Teens",
IF(student_screen_time_raw[[#This Row],[Age]]&lt;=16,"Mid Teens","Late Teens"))</f>
        <v>Early Teens</v>
      </c>
      <c r="J88" s="5">
        <f>student_screen_time_raw[[#This Row],[Study_Hours]]/student_screen_time_raw[[#This Row],[Screen_Time]]</f>
        <v>0.96666666666666667</v>
      </c>
      <c r="K88" s="4"/>
    </row>
    <row r="89" spans="1:11" x14ac:dyDescent="0.35">
      <c r="A89" s="4">
        <v>88</v>
      </c>
      <c r="B89" s="4">
        <v>13</v>
      </c>
      <c r="C89" s="4">
        <v>4.3</v>
      </c>
      <c r="D89" s="4">
        <v>4.2</v>
      </c>
      <c r="E89" s="4">
        <v>66.099999999999994</v>
      </c>
      <c r="F89" s="4">
        <v>1.2</v>
      </c>
      <c r="G89" s="4" t="str">
        <f>IF(student_screen_time_raw[[#This Row],[Screen_Time]]&gt;4,"Yes","No")</f>
        <v>Yes</v>
      </c>
      <c r="H89" s="4" t="str">
        <f>IF(student_screen_time_raw[[#This Row],[Screen_Time]]&lt;2,"Low (0-2)",
IF(student_screen_time_raw[[#This Row],[Screen_Time]]&lt;4,"Moderate (2-4)",
IF(student_screen_time_raw[[#This Row],[Screen_Time]]&lt;6,"High (4-6)","Very High (6-10)")))</f>
        <v>High (4-6)</v>
      </c>
      <c r="I89" s="4" t="str">
        <f>IF(student_screen_time_raw[[#This Row],[Age]]&lt;=14,"Early Teens",
IF(student_screen_time_raw[[#This Row],[Age]]&lt;=16,"Mid Teens","Late Teens"))</f>
        <v>Early Teens</v>
      </c>
      <c r="J89" s="5">
        <f>student_screen_time_raw[[#This Row],[Study_Hours]]/student_screen_time_raw[[#This Row],[Screen_Time]]</f>
        <v>1.0238095238095237</v>
      </c>
      <c r="K89" s="4"/>
    </row>
    <row r="90" spans="1:11" x14ac:dyDescent="0.35">
      <c r="A90" s="4">
        <v>89</v>
      </c>
      <c r="B90" s="4">
        <v>16</v>
      </c>
      <c r="C90" s="4">
        <v>1.8</v>
      </c>
      <c r="D90" s="4">
        <v>4.5</v>
      </c>
      <c r="E90" s="4">
        <v>83.3</v>
      </c>
      <c r="F90" s="4">
        <v>2.6</v>
      </c>
      <c r="G90" s="4" t="str">
        <f>IF(student_screen_time_raw[[#This Row],[Screen_Time]]&gt;4,"Yes","No")</f>
        <v>Yes</v>
      </c>
      <c r="H90" s="4" t="str">
        <f>IF(student_screen_time_raw[[#This Row],[Screen_Time]]&lt;2,"Low (0-2)",
IF(student_screen_time_raw[[#This Row],[Screen_Time]]&lt;4,"Moderate (2-4)",
IF(student_screen_time_raw[[#This Row],[Screen_Time]]&lt;6,"High (4-6)","Very High (6-10)")))</f>
        <v>High (4-6)</v>
      </c>
      <c r="I90" s="4" t="str">
        <f>IF(student_screen_time_raw[[#This Row],[Age]]&lt;=14,"Early Teens",
IF(student_screen_time_raw[[#This Row],[Age]]&lt;=16,"Mid Teens","Late Teens"))</f>
        <v>Mid Teens</v>
      </c>
      <c r="J90" s="5">
        <f>student_screen_time_raw[[#This Row],[Study_Hours]]/student_screen_time_raw[[#This Row],[Screen_Time]]</f>
        <v>0.4</v>
      </c>
      <c r="K90" s="4"/>
    </row>
    <row r="91" spans="1:11" x14ac:dyDescent="0.35">
      <c r="A91" s="4">
        <v>90</v>
      </c>
      <c r="B91" s="4">
        <v>15</v>
      </c>
      <c r="C91" s="4">
        <v>3</v>
      </c>
      <c r="D91" s="4">
        <v>6.9</v>
      </c>
      <c r="E91" s="4">
        <v>90</v>
      </c>
      <c r="F91" s="4">
        <v>0</v>
      </c>
      <c r="G91" s="4" t="str">
        <f>IF(student_screen_time_raw[[#This Row],[Screen_Time]]&gt;4,"Yes","No")</f>
        <v>Yes</v>
      </c>
      <c r="H91" s="4" t="str">
        <f>IF(student_screen_time_raw[[#This Row],[Screen_Time]]&lt;2,"Low (0-2)",
IF(student_screen_time_raw[[#This Row],[Screen_Time]]&lt;4,"Moderate (2-4)",
IF(student_screen_time_raw[[#This Row],[Screen_Time]]&lt;6,"High (4-6)","Very High (6-10)")))</f>
        <v>Very High (6-10)</v>
      </c>
      <c r="I91" s="4" t="str">
        <f>IF(student_screen_time_raw[[#This Row],[Age]]&lt;=14,"Early Teens",
IF(student_screen_time_raw[[#This Row],[Age]]&lt;=16,"Mid Teens","Late Teens"))</f>
        <v>Mid Teens</v>
      </c>
      <c r="J91" s="5">
        <f>student_screen_time_raw[[#This Row],[Study_Hours]]/student_screen_time_raw[[#This Row],[Screen_Time]]</f>
        <v>0.43478260869565216</v>
      </c>
      <c r="K91" s="4"/>
    </row>
    <row r="92" spans="1:11" x14ac:dyDescent="0.35">
      <c r="A92" s="4">
        <v>91</v>
      </c>
      <c r="B92" s="4">
        <v>15</v>
      </c>
      <c r="C92" s="4">
        <v>3.2</v>
      </c>
      <c r="D92" s="4">
        <v>4.5</v>
      </c>
      <c r="E92" s="4">
        <v>77.2</v>
      </c>
      <c r="F92" s="4">
        <v>2.6</v>
      </c>
      <c r="G92" s="4" t="str">
        <f>IF(student_screen_time_raw[[#This Row],[Screen_Time]]&gt;4,"Yes","No")</f>
        <v>Yes</v>
      </c>
      <c r="H92" s="4" t="str">
        <f>IF(student_screen_time_raw[[#This Row],[Screen_Time]]&lt;2,"Low (0-2)",
IF(student_screen_time_raw[[#This Row],[Screen_Time]]&lt;4,"Moderate (2-4)",
IF(student_screen_time_raw[[#This Row],[Screen_Time]]&lt;6,"High (4-6)","Very High (6-10)")))</f>
        <v>High (4-6)</v>
      </c>
      <c r="I92" s="4" t="str">
        <f>IF(student_screen_time_raw[[#This Row],[Age]]&lt;=14,"Early Teens",
IF(student_screen_time_raw[[#This Row],[Age]]&lt;=16,"Mid Teens","Late Teens"))</f>
        <v>Mid Teens</v>
      </c>
      <c r="J92" s="5">
        <f>student_screen_time_raw[[#This Row],[Study_Hours]]/student_screen_time_raw[[#This Row],[Screen_Time]]</f>
        <v>0.71111111111111114</v>
      </c>
      <c r="K92" s="4"/>
    </row>
    <row r="93" spans="1:11" x14ac:dyDescent="0.35">
      <c r="A93" s="4">
        <v>92</v>
      </c>
      <c r="B93" s="4">
        <v>13</v>
      </c>
      <c r="C93" s="4">
        <v>1.1000000000000001</v>
      </c>
      <c r="D93" s="4">
        <v>4.3</v>
      </c>
      <c r="E93" s="4">
        <v>85.7</v>
      </c>
      <c r="F93" s="4">
        <v>2.5</v>
      </c>
      <c r="G93" s="4" t="str">
        <f>IF(student_screen_time_raw[[#This Row],[Screen_Time]]&gt;4,"Yes","No")</f>
        <v>Yes</v>
      </c>
      <c r="H93" s="4" t="str">
        <f>IF(student_screen_time_raw[[#This Row],[Screen_Time]]&lt;2,"Low (0-2)",
IF(student_screen_time_raw[[#This Row],[Screen_Time]]&lt;4,"Moderate (2-4)",
IF(student_screen_time_raw[[#This Row],[Screen_Time]]&lt;6,"High (4-6)","Very High (6-10)")))</f>
        <v>High (4-6)</v>
      </c>
      <c r="I93" s="4" t="str">
        <f>IF(student_screen_time_raw[[#This Row],[Age]]&lt;=14,"Early Teens",
IF(student_screen_time_raw[[#This Row],[Age]]&lt;=16,"Mid Teens","Late Teens"))</f>
        <v>Early Teens</v>
      </c>
      <c r="J93" s="5">
        <f>student_screen_time_raw[[#This Row],[Study_Hours]]/student_screen_time_raw[[#This Row],[Screen_Time]]</f>
        <v>0.2558139534883721</v>
      </c>
      <c r="K93" s="4"/>
    </row>
    <row r="94" spans="1:11" x14ac:dyDescent="0.35">
      <c r="A94" s="4">
        <v>93</v>
      </c>
      <c r="B94" s="4">
        <v>15</v>
      </c>
      <c r="C94" s="4">
        <v>1.3</v>
      </c>
      <c r="D94" s="4">
        <v>6.4</v>
      </c>
      <c r="E94" s="4">
        <v>58.2</v>
      </c>
      <c r="F94" s="4">
        <v>2.2000000000000002</v>
      </c>
      <c r="G94" s="4" t="str">
        <f>IF(student_screen_time_raw[[#This Row],[Screen_Time]]&gt;4,"Yes","No")</f>
        <v>Yes</v>
      </c>
      <c r="H94" s="4" t="str">
        <f>IF(student_screen_time_raw[[#This Row],[Screen_Time]]&lt;2,"Low (0-2)",
IF(student_screen_time_raw[[#This Row],[Screen_Time]]&lt;4,"Moderate (2-4)",
IF(student_screen_time_raw[[#This Row],[Screen_Time]]&lt;6,"High (4-6)","Very High (6-10)")))</f>
        <v>Very High (6-10)</v>
      </c>
      <c r="I94" s="4" t="str">
        <f>IF(student_screen_time_raw[[#This Row],[Age]]&lt;=14,"Early Teens",
IF(student_screen_time_raw[[#This Row],[Age]]&lt;=16,"Mid Teens","Late Teens"))</f>
        <v>Mid Teens</v>
      </c>
      <c r="J94" s="5">
        <f>student_screen_time_raw[[#This Row],[Study_Hours]]/student_screen_time_raw[[#This Row],[Screen_Time]]</f>
        <v>0.203125</v>
      </c>
      <c r="K94" s="4"/>
    </row>
    <row r="95" spans="1:11" x14ac:dyDescent="0.35">
      <c r="A95" s="4">
        <v>94</v>
      </c>
      <c r="B95" s="4">
        <v>15</v>
      </c>
      <c r="C95" s="4">
        <v>3</v>
      </c>
      <c r="D95" s="4">
        <v>4.9000000000000004</v>
      </c>
      <c r="E95" s="4">
        <v>63.2</v>
      </c>
      <c r="F95" s="4">
        <v>0</v>
      </c>
      <c r="G95" s="4" t="str">
        <f>IF(student_screen_time_raw[[#This Row],[Screen_Time]]&gt;4,"Yes","No")</f>
        <v>Yes</v>
      </c>
      <c r="H95" s="4" t="str">
        <f>IF(student_screen_time_raw[[#This Row],[Screen_Time]]&lt;2,"Low (0-2)",
IF(student_screen_time_raw[[#This Row],[Screen_Time]]&lt;4,"Moderate (2-4)",
IF(student_screen_time_raw[[#This Row],[Screen_Time]]&lt;6,"High (4-6)","Very High (6-10)")))</f>
        <v>High (4-6)</v>
      </c>
      <c r="I95" s="4" t="str">
        <f>IF(student_screen_time_raw[[#This Row],[Age]]&lt;=14,"Early Teens",
IF(student_screen_time_raw[[#This Row],[Age]]&lt;=16,"Mid Teens","Late Teens"))</f>
        <v>Mid Teens</v>
      </c>
      <c r="J95" s="5">
        <f>student_screen_time_raw[[#This Row],[Study_Hours]]/student_screen_time_raw[[#This Row],[Screen_Time]]</f>
        <v>0.61224489795918358</v>
      </c>
      <c r="K95" s="4"/>
    </row>
    <row r="96" spans="1:11" x14ac:dyDescent="0.35">
      <c r="A96" s="4">
        <v>95</v>
      </c>
      <c r="B96" s="4">
        <v>13</v>
      </c>
      <c r="C96" s="4">
        <v>2.2999999999999998</v>
      </c>
      <c r="D96" s="4">
        <v>3</v>
      </c>
      <c r="E96" s="4">
        <v>53.2</v>
      </c>
      <c r="F96" s="4">
        <v>2.2999999999999998</v>
      </c>
      <c r="G96" s="4" t="str">
        <f>IF(student_screen_time_raw[[#This Row],[Screen_Time]]&gt;4,"Yes","No")</f>
        <v>No</v>
      </c>
      <c r="H96" s="4" t="str">
        <f>IF(student_screen_time_raw[[#This Row],[Screen_Time]]&lt;2,"Low (0-2)",
IF(student_screen_time_raw[[#This Row],[Screen_Time]]&lt;4,"Moderate (2-4)",
IF(student_screen_time_raw[[#This Row],[Screen_Time]]&lt;6,"High (4-6)","Very High (6-10)")))</f>
        <v>Moderate (2-4)</v>
      </c>
      <c r="I96" s="4" t="str">
        <f>IF(student_screen_time_raw[[#This Row],[Age]]&lt;=14,"Early Teens",
IF(student_screen_time_raw[[#This Row],[Age]]&lt;=16,"Mid Teens","Late Teens"))</f>
        <v>Early Teens</v>
      </c>
      <c r="J96" s="5">
        <f>student_screen_time_raw[[#This Row],[Study_Hours]]/student_screen_time_raw[[#This Row],[Screen_Time]]</f>
        <v>0.76666666666666661</v>
      </c>
      <c r="K96" s="4"/>
    </row>
    <row r="97" spans="1:11" x14ac:dyDescent="0.35">
      <c r="A97" s="4">
        <v>96</v>
      </c>
      <c r="B97" s="4">
        <v>15</v>
      </c>
      <c r="C97" s="4">
        <v>1.8</v>
      </c>
      <c r="D97" s="4">
        <v>6</v>
      </c>
      <c r="E97" s="4">
        <v>63.9</v>
      </c>
      <c r="F97" s="4">
        <v>1.5</v>
      </c>
      <c r="G97" s="4" t="str">
        <f>IF(student_screen_time_raw[[#This Row],[Screen_Time]]&gt;4,"Yes","No")</f>
        <v>Yes</v>
      </c>
      <c r="H97" s="4" t="str">
        <f>IF(student_screen_time_raw[[#This Row],[Screen_Time]]&lt;2,"Low (0-2)",
IF(student_screen_time_raw[[#This Row],[Screen_Time]]&lt;4,"Moderate (2-4)",
IF(student_screen_time_raw[[#This Row],[Screen_Time]]&lt;6,"High (4-6)","Very High (6-10)")))</f>
        <v>Very High (6-10)</v>
      </c>
      <c r="I97" s="4" t="str">
        <f>IF(student_screen_time_raw[[#This Row],[Age]]&lt;=14,"Early Teens",
IF(student_screen_time_raw[[#This Row],[Age]]&lt;=16,"Mid Teens","Late Teens"))</f>
        <v>Mid Teens</v>
      </c>
      <c r="J97" s="5">
        <f>student_screen_time_raw[[#This Row],[Study_Hours]]/student_screen_time_raw[[#This Row],[Screen_Time]]</f>
        <v>0.3</v>
      </c>
      <c r="K97" s="4"/>
    </row>
    <row r="98" spans="1:11" x14ac:dyDescent="0.35">
      <c r="A98" s="4">
        <v>97</v>
      </c>
      <c r="B98" s="4">
        <v>17</v>
      </c>
      <c r="C98" s="4">
        <v>2.6</v>
      </c>
      <c r="D98" s="4">
        <v>2.9</v>
      </c>
      <c r="E98" s="4">
        <v>77.599999999999994</v>
      </c>
      <c r="F98" s="4">
        <v>0</v>
      </c>
      <c r="G98" s="4" t="str">
        <f>IF(student_screen_time_raw[[#This Row],[Screen_Time]]&gt;4,"Yes","No")</f>
        <v>No</v>
      </c>
      <c r="H98" s="4" t="str">
        <f>IF(student_screen_time_raw[[#This Row],[Screen_Time]]&lt;2,"Low (0-2)",
IF(student_screen_time_raw[[#This Row],[Screen_Time]]&lt;4,"Moderate (2-4)",
IF(student_screen_time_raw[[#This Row],[Screen_Time]]&lt;6,"High (4-6)","Very High (6-10)")))</f>
        <v>Moderate (2-4)</v>
      </c>
      <c r="I98" s="4" t="str">
        <f>IF(student_screen_time_raw[[#This Row],[Age]]&lt;=14,"Early Teens",
IF(student_screen_time_raw[[#This Row],[Age]]&lt;=16,"Mid Teens","Late Teens"))</f>
        <v>Late Teens</v>
      </c>
      <c r="J98" s="5">
        <f>student_screen_time_raw[[#This Row],[Study_Hours]]/student_screen_time_raw[[#This Row],[Screen_Time]]</f>
        <v>0.89655172413793105</v>
      </c>
      <c r="K98" s="4"/>
    </row>
    <row r="99" spans="1:11" x14ac:dyDescent="0.35">
      <c r="A99" s="4">
        <v>98</v>
      </c>
      <c r="B99" s="4">
        <v>14</v>
      </c>
      <c r="C99" s="4">
        <v>2.1</v>
      </c>
      <c r="D99" s="4">
        <v>3</v>
      </c>
      <c r="E99" s="4">
        <v>72.099999999999994</v>
      </c>
      <c r="F99" s="4">
        <v>2.5</v>
      </c>
      <c r="G99" s="4" t="str">
        <f>IF(student_screen_time_raw[[#This Row],[Screen_Time]]&gt;4,"Yes","No")</f>
        <v>No</v>
      </c>
      <c r="H99" s="4" t="str">
        <f>IF(student_screen_time_raw[[#This Row],[Screen_Time]]&lt;2,"Low (0-2)",
IF(student_screen_time_raw[[#This Row],[Screen_Time]]&lt;4,"Moderate (2-4)",
IF(student_screen_time_raw[[#This Row],[Screen_Time]]&lt;6,"High (4-6)","Very High (6-10)")))</f>
        <v>Moderate (2-4)</v>
      </c>
      <c r="I99" s="4" t="str">
        <f>IF(student_screen_time_raw[[#This Row],[Age]]&lt;=14,"Early Teens",
IF(student_screen_time_raw[[#This Row],[Age]]&lt;=16,"Mid Teens","Late Teens"))</f>
        <v>Early Teens</v>
      </c>
      <c r="J99" s="5">
        <f>student_screen_time_raw[[#This Row],[Study_Hours]]/student_screen_time_raw[[#This Row],[Screen_Time]]</f>
        <v>0.70000000000000007</v>
      </c>
      <c r="K99" s="4"/>
    </row>
    <row r="100" spans="1:11" x14ac:dyDescent="0.35">
      <c r="A100" s="4">
        <v>99</v>
      </c>
      <c r="B100" s="4">
        <v>14</v>
      </c>
      <c r="C100" s="4">
        <v>4.4000000000000004</v>
      </c>
      <c r="D100" s="4">
        <v>2.7</v>
      </c>
      <c r="E100" s="4">
        <v>78.7</v>
      </c>
      <c r="F100" s="4">
        <v>2.7</v>
      </c>
      <c r="G100" s="4" t="str">
        <f>IF(student_screen_time_raw[[#This Row],[Screen_Time]]&gt;4,"Yes","No")</f>
        <v>No</v>
      </c>
      <c r="H100" s="4" t="str">
        <f>IF(student_screen_time_raw[[#This Row],[Screen_Time]]&lt;2,"Low (0-2)",
IF(student_screen_time_raw[[#This Row],[Screen_Time]]&lt;4,"Moderate (2-4)",
IF(student_screen_time_raw[[#This Row],[Screen_Time]]&lt;6,"High (4-6)","Very High (6-10)")))</f>
        <v>Moderate (2-4)</v>
      </c>
      <c r="I100" s="4" t="str">
        <f>IF(student_screen_time_raw[[#This Row],[Age]]&lt;=14,"Early Teens",
IF(student_screen_time_raw[[#This Row],[Age]]&lt;=16,"Mid Teens","Late Teens"))</f>
        <v>Early Teens</v>
      </c>
      <c r="J100" s="5">
        <f>student_screen_time_raw[[#This Row],[Study_Hours]]/student_screen_time_raw[[#This Row],[Screen_Time]]</f>
        <v>1.6296296296296298</v>
      </c>
      <c r="K100" s="4"/>
    </row>
    <row r="101" spans="1:11" x14ac:dyDescent="0.35">
      <c r="A101" s="4">
        <v>100</v>
      </c>
      <c r="B101" s="4">
        <v>13</v>
      </c>
      <c r="C101" s="4">
        <v>1.8</v>
      </c>
      <c r="D101" s="4">
        <v>2.6</v>
      </c>
      <c r="E101" s="4">
        <v>60.6</v>
      </c>
      <c r="F101" s="4">
        <v>0</v>
      </c>
      <c r="G101" s="4" t="str">
        <f>IF(student_screen_time_raw[[#This Row],[Screen_Time]]&gt;4,"Yes","No")</f>
        <v>No</v>
      </c>
      <c r="H101" s="4" t="str">
        <f>IF(student_screen_time_raw[[#This Row],[Screen_Time]]&lt;2,"Low (0-2)",
IF(student_screen_time_raw[[#This Row],[Screen_Time]]&lt;4,"Moderate (2-4)",
IF(student_screen_time_raw[[#This Row],[Screen_Time]]&lt;6,"High (4-6)","Very High (6-10)")))</f>
        <v>Moderate (2-4)</v>
      </c>
      <c r="I101" s="4" t="str">
        <f>IF(student_screen_time_raw[[#This Row],[Age]]&lt;=14,"Early Teens",
IF(student_screen_time_raw[[#This Row],[Age]]&lt;=16,"Mid Teens","Late Teens"))</f>
        <v>Early Teens</v>
      </c>
      <c r="J101" s="5">
        <f>student_screen_time_raw[[#This Row],[Study_Hours]]/student_screen_time_raw[[#This Row],[Screen_Time]]</f>
        <v>0.69230769230769229</v>
      </c>
      <c r="K101" s="4"/>
    </row>
    <row r="102" spans="1:11" x14ac:dyDescent="0.35">
      <c r="A102" s="4">
        <v>101</v>
      </c>
      <c r="B102" s="4">
        <v>16</v>
      </c>
      <c r="C102" s="4">
        <v>1.6</v>
      </c>
      <c r="D102" s="4">
        <v>4.5</v>
      </c>
      <c r="E102" s="4">
        <v>61.2</v>
      </c>
      <c r="F102" s="4">
        <v>1.6</v>
      </c>
      <c r="G102" s="4" t="str">
        <f>IF(student_screen_time_raw[[#This Row],[Screen_Time]]&gt;4,"Yes","No")</f>
        <v>Yes</v>
      </c>
      <c r="H102" s="4" t="str">
        <f>IF(student_screen_time_raw[[#This Row],[Screen_Time]]&lt;2,"Low (0-2)",
IF(student_screen_time_raw[[#This Row],[Screen_Time]]&lt;4,"Moderate (2-4)",
IF(student_screen_time_raw[[#This Row],[Screen_Time]]&lt;6,"High (4-6)","Very High (6-10)")))</f>
        <v>High (4-6)</v>
      </c>
      <c r="I102" s="4" t="str">
        <f>IF(student_screen_time_raw[[#This Row],[Age]]&lt;=14,"Early Teens",
IF(student_screen_time_raw[[#This Row],[Age]]&lt;=16,"Mid Teens","Late Teens"))</f>
        <v>Mid Teens</v>
      </c>
      <c r="J102" s="5">
        <f>student_screen_time_raw[[#This Row],[Study_Hours]]/student_screen_time_raw[[#This Row],[Screen_Time]]</f>
        <v>0.35555555555555557</v>
      </c>
      <c r="K102" s="4"/>
    </row>
    <row r="103" spans="1:11" x14ac:dyDescent="0.35">
      <c r="A103" s="4">
        <v>102</v>
      </c>
      <c r="B103" s="4">
        <v>13</v>
      </c>
      <c r="C103" s="4">
        <v>2</v>
      </c>
      <c r="D103" s="4">
        <v>3.6</v>
      </c>
      <c r="E103" s="4">
        <v>72</v>
      </c>
      <c r="F103" s="4">
        <v>2.6</v>
      </c>
      <c r="G103" s="4" t="str">
        <f>IF(student_screen_time_raw[[#This Row],[Screen_Time]]&gt;4,"Yes","No")</f>
        <v>No</v>
      </c>
      <c r="H103" s="4" t="str">
        <f>IF(student_screen_time_raw[[#This Row],[Screen_Time]]&lt;2,"Low (0-2)",
IF(student_screen_time_raw[[#This Row],[Screen_Time]]&lt;4,"Moderate (2-4)",
IF(student_screen_time_raw[[#This Row],[Screen_Time]]&lt;6,"High (4-6)","Very High (6-10)")))</f>
        <v>Moderate (2-4)</v>
      </c>
      <c r="I103" s="4" t="str">
        <f>IF(student_screen_time_raw[[#This Row],[Age]]&lt;=14,"Early Teens",
IF(student_screen_time_raw[[#This Row],[Age]]&lt;=16,"Mid Teens","Late Teens"))</f>
        <v>Early Teens</v>
      </c>
      <c r="J103" s="5">
        <f>student_screen_time_raw[[#This Row],[Study_Hours]]/student_screen_time_raw[[#This Row],[Screen_Time]]</f>
        <v>0.55555555555555558</v>
      </c>
      <c r="K103" s="4"/>
    </row>
    <row r="104" spans="1:11" x14ac:dyDescent="0.35">
      <c r="A104" s="4">
        <v>103</v>
      </c>
      <c r="B104" s="4">
        <v>16</v>
      </c>
      <c r="C104" s="4">
        <v>2.1</v>
      </c>
      <c r="D104" s="4">
        <v>0</v>
      </c>
      <c r="E104" s="4">
        <v>64</v>
      </c>
      <c r="F104" s="4">
        <v>2.5</v>
      </c>
      <c r="G104" s="4" t="str">
        <f>IF(student_screen_time_raw[[#This Row],[Screen_Time]]&gt;4,"Yes","No")</f>
        <v>No</v>
      </c>
      <c r="H104" s="4" t="str">
        <f>IF(student_screen_time_raw[[#This Row],[Screen_Time]]&lt;2,"Low (0-2)",
IF(student_screen_time_raw[[#This Row],[Screen_Time]]&lt;4,"Moderate (2-4)",
IF(student_screen_time_raw[[#This Row],[Screen_Time]]&lt;6,"High (4-6)","Very High (6-10)")))</f>
        <v>Low (0-2)</v>
      </c>
      <c r="I104" s="4" t="str">
        <f>IF(student_screen_time_raw[[#This Row],[Age]]&lt;=14,"Early Teens",
IF(student_screen_time_raw[[#This Row],[Age]]&lt;=16,"Mid Teens","Late Teens"))</f>
        <v>Mid Teens</v>
      </c>
      <c r="J104" s="5" t="e">
        <f>student_screen_time_raw[[#This Row],[Study_Hours]]/student_screen_time_raw[[#This Row],[Screen_Time]]</f>
        <v>#DIV/0!</v>
      </c>
      <c r="K104" s="4"/>
    </row>
    <row r="105" spans="1:11" x14ac:dyDescent="0.35">
      <c r="A105" s="4">
        <v>104</v>
      </c>
      <c r="B105" s="4">
        <v>14</v>
      </c>
      <c r="C105" s="4">
        <v>3</v>
      </c>
      <c r="D105" s="4">
        <v>3.6</v>
      </c>
      <c r="E105" s="4">
        <v>83</v>
      </c>
      <c r="F105" s="4">
        <v>2.2000000000000002</v>
      </c>
      <c r="G105" s="4" t="str">
        <f>IF(student_screen_time_raw[[#This Row],[Screen_Time]]&gt;4,"Yes","No")</f>
        <v>No</v>
      </c>
      <c r="H105" s="4" t="str">
        <f>IF(student_screen_time_raw[[#This Row],[Screen_Time]]&lt;2,"Low (0-2)",
IF(student_screen_time_raw[[#This Row],[Screen_Time]]&lt;4,"Moderate (2-4)",
IF(student_screen_time_raw[[#This Row],[Screen_Time]]&lt;6,"High (4-6)","Very High (6-10)")))</f>
        <v>Moderate (2-4)</v>
      </c>
      <c r="I105" s="4" t="str">
        <f>IF(student_screen_time_raw[[#This Row],[Age]]&lt;=14,"Early Teens",
IF(student_screen_time_raw[[#This Row],[Age]]&lt;=16,"Mid Teens","Late Teens"))</f>
        <v>Early Teens</v>
      </c>
      <c r="J105" s="5">
        <f>student_screen_time_raw[[#This Row],[Study_Hours]]/student_screen_time_raw[[#This Row],[Screen_Time]]</f>
        <v>0.83333333333333326</v>
      </c>
      <c r="K105" s="4"/>
    </row>
    <row r="106" spans="1:11" x14ac:dyDescent="0.35">
      <c r="A106" s="4">
        <v>105</v>
      </c>
      <c r="B106" s="4">
        <v>13</v>
      </c>
      <c r="C106" s="4">
        <v>0.5</v>
      </c>
      <c r="D106" s="4">
        <v>3.2</v>
      </c>
      <c r="E106" s="4">
        <v>63.7</v>
      </c>
      <c r="F106" s="4">
        <v>0</v>
      </c>
      <c r="G106" s="4" t="str">
        <f>IF(student_screen_time_raw[[#This Row],[Screen_Time]]&gt;4,"Yes","No")</f>
        <v>No</v>
      </c>
      <c r="H106" s="4" t="str">
        <f>IF(student_screen_time_raw[[#This Row],[Screen_Time]]&lt;2,"Low (0-2)",
IF(student_screen_time_raw[[#This Row],[Screen_Time]]&lt;4,"Moderate (2-4)",
IF(student_screen_time_raw[[#This Row],[Screen_Time]]&lt;6,"High (4-6)","Very High (6-10)")))</f>
        <v>Moderate (2-4)</v>
      </c>
      <c r="I106" s="4" t="str">
        <f>IF(student_screen_time_raw[[#This Row],[Age]]&lt;=14,"Early Teens",
IF(student_screen_time_raw[[#This Row],[Age]]&lt;=16,"Mid Teens","Late Teens"))</f>
        <v>Early Teens</v>
      </c>
      <c r="J106" s="5">
        <f>student_screen_time_raw[[#This Row],[Study_Hours]]/student_screen_time_raw[[#This Row],[Screen_Time]]</f>
        <v>0.15625</v>
      </c>
      <c r="K106" s="4"/>
    </row>
    <row r="107" spans="1:11" x14ac:dyDescent="0.35">
      <c r="A107" s="4">
        <v>106</v>
      </c>
      <c r="B107" s="4">
        <v>17</v>
      </c>
      <c r="C107" s="4">
        <v>2.9</v>
      </c>
      <c r="D107" s="4">
        <v>5.3</v>
      </c>
      <c r="E107" s="4">
        <v>65</v>
      </c>
      <c r="F107" s="4">
        <v>2.1</v>
      </c>
      <c r="G107" s="4" t="str">
        <f>IF(student_screen_time_raw[[#This Row],[Screen_Time]]&gt;4,"Yes","No")</f>
        <v>Yes</v>
      </c>
      <c r="H107" s="4" t="str">
        <f>IF(student_screen_time_raw[[#This Row],[Screen_Time]]&lt;2,"Low (0-2)",
IF(student_screen_time_raw[[#This Row],[Screen_Time]]&lt;4,"Moderate (2-4)",
IF(student_screen_time_raw[[#This Row],[Screen_Time]]&lt;6,"High (4-6)","Very High (6-10)")))</f>
        <v>High (4-6)</v>
      </c>
      <c r="I107" s="4" t="str">
        <f>IF(student_screen_time_raw[[#This Row],[Age]]&lt;=14,"Early Teens",
IF(student_screen_time_raw[[#This Row],[Age]]&lt;=16,"Mid Teens","Late Teens"))</f>
        <v>Late Teens</v>
      </c>
      <c r="J107" s="5">
        <f>student_screen_time_raw[[#This Row],[Study_Hours]]/student_screen_time_raw[[#This Row],[Screen_Time]]</f>
        <v>0.54716981132075471</v>
      </c>
      <c r="K107" s="4"/>
    </row>
    <row r="108" spans="1:11" x14ac:dyDescent="0.35">
      <c r="A108" s="4">
        <v>107</v>
      </c>
      <c r="B108" s="4">
        <v>15</v>
      </c>
      <c r="C108" s="4">
        <v>2</v>
      </c>
      <c r="D108" s="4">
        <v>3.2</v>
      </c>
      <c r="E108" s="4">
        <v>74.2</v>
      </c>
      <c r="F108" s="4">
        <v>1.3</v>
      </c>
      <c r="G108" s="4" t="str">
        <f>IF(student_screen_time_raw[[#This Row],[Screen_Time]]&gt;4,"Yes","No")</f>
        <v>No</v>
      </c>
      <c r="H108" s="4" t="str">
        <f>IF(student_screen_time_raw[[#This Row],[Screen_Time]]&lt;2,"Low (0-2)",
IF(student_screen_time_raw[[#This Row],[Screen_Time]]&lt;4,"Moderate (2-4)",
IF(student_screen_time_raw[[#This Row],[Screen_Time]]&lt;6,"High (4-6)","Very High (6-10)")))</f>
        <v>Moderate (2-4)</v>
      </c>
      <c r="I108" s="4" t="str">
        <f>IF(student_screen_time_raw[[#This Row],[Age]]&lt;=14,"Early Teens",
IF(student_screen_time_raw[[#This Row],[Age]]&lt;=16,"Mid Teens","Late Teens"))</f>
        <v>Mid Teens</v>
      </c>
      <c r="J108" s="5">
        <f>student_screen_time_raw[[#This Row],[Study_Hours]]/student_screen_time_raw[[#This Row],[Screen_Time]]</f>
        <v>0.625</v>
      </c>
      <c r="K108" s="4"/>
    </row>
    <row r="109" spans="1:11" x14ac:dyDescent="0.35">
      <c r="A109" s="4">
        <v>108</v>
      </c>
      <c r="B109" s="4">
        <v>16</v>
      </c>
      <c r="C109" s="4">
        <v>3.3</v>
      </c>
      <c r="D109" s="4">
        <v>7.8</v>
      </c>
      <c r="E109" s="4">
        <v>66.099999999999994</v>
      </c>
      <c r="F109" s="4">
        <v>2.2999999999999998</v>
      </c>
      <c r="G109" s="4" t="str">
        <f>IF(student_screen_time_raw[[#This Row],[Screen_Time]]&gt;4,"Yes","No")</f>
        <v>Yes</v>
      </c>
      <c r="H109" s="4" t="str">
        <f>IF(student_screen_time_raw[[#This Row],[Screen_Time]]&lt;2,"Low (0-2)",
IF(student_screen_time_raw[[#This Row],[Screen_Time]]&lt;4,"Moderate (2-4)",
IF(student_screen_time_raw[[#This Row],[Screen_Time]]&lt;6,"High (4-6)","Very High (6-10)")))</f>
        <v>Very High (6-10)</v>
      </c>
      <c r="I109" s="4" t="str">
        <f>IF(student_screen_time_raw[[#This Row],[Age]]&lt;=14,"Early Teens",
IF(student_screen_time_raw[[#This Row],[Age]]&lt;=16,"Mid Teens","Late Teens"))</f>
        <v>Mid Teens</v>
      </c>
      <c r="J109" s="5">
        <f>student_screen_time_raw[[#This Row],[Study_Hours]]/student_screen_time_raw[[#This Row],[Screen_Time]]</f>
        <v>0.42307692307692307</v>
      </c>
      <c r="K109" s="4"/>
    </row>
    <row r="110" spans="1:11" x14ac:dyDescent="0.35">
      <c r="A110" s="4">
        <v>109</v>
      </c>
      <c r="B110" s="4">
        <v>15</v>
      </c>
      <c r="C110" s="4">
        <v>2.5</v>
      </c>
      <c r="D110" s="4">
        <v>6.1</v>
      </c>
      <c r="E110" s="4">
        <v>57.7</v>
      </c>
      <c r="F110" s="4">
        <v>1.7</v>
      </c>
      <c r="G110" s="4" t="str">
        <f>IF(student_screen_time_raw[[#This Row],[Screen_Time]]&gt;4,"Yes","No")</f>
        <v>Yes</v>
      </c>
      <c r="H110" s="4" t="str">
        <f>IF(student_screen_time_raw[[#This Row],[Screen_Time]]&lt;2,"Low (0-2)",
IF(student_screen_time_raw[[#This Row],[Screen_Time]]&lt;4,"Moderate (2-4)",
IF(student_screen_time_raw[[#This Row],[Screen_Time]]&lt;6,"High (4-6)","Very High (6-10)")))</f>
        <v>Very High (6-10)</v>
      </c>
      <c r="I110" s="4" t="str">
        <f>IF(student_screen_time_raw[[#This Row],[Age]]&lt;=14,"Early Teens",
IF(student_screen_time_raw[[#This Row],[Age]]&lt;=16,"Mid Teens","Late Teens"))</f>
        <v>Mid Teens</v>
      </c>
      <c r="J110" s="5">
        <f>student_screen_time_raw[[#This Row],[Study_Hours]]/student_screen_time_raw[[#This Row],[Screen_Time]]</f>
        <v>0.4098360655737705</v>
      </c>
      <c r="K110" s="4"/>
    </row>
    <row r="111" spans="1:11" x14ac:dyDescent="0.35">
      <c r="A111" s="4">
        <v>110</v>
      </c>
      <c r="B111" s="4">
        <v>15</v>
      </c>
      <c r="C111" s="4">
        <v>3</v>
      </c>
      <c r="D111" s="4">
        <v>3.4</v>
      </c>
      <c r="E111" s="4">
        <v>59</v>
      </c>
      <c r="F111" s="4">
        <v>1.5</v>
      </c>
      <c r="G111" s="4" t="str">
        <f>IF(student_screen_time_raw[[#This Row],[Screen_Time]]&gt;4,"Yes","No")</f>
        <v>No</v>
      </c>
      <c r="H111" s="4" t="str">
        <f>IF(student_screen_time_raw[[#This Row],[Screen_Time]]&lt;2,"Low (0-2)",
IF(student_screen_time_raw[[#This Row],[Screen_Time]]&lt;4,"Moderate (2-4)",
IF(student_screen_time_raw[[#This Row],[Screen_Time]]&lt;6,"High (4-6)","Very High (6-10)")))</f>
        <v>Moderate (2-4)</v>
      </c>
      <c r="I111" s="4" t="str">
        <f>IF(student_screen_time_raw[[#This Row],[Age]]&lt;=14,"Early Teens",
IF(student_screen_time_raw[[#This Row],[Age]]&lt;=16,"Mid Teens","Late Teens"))</f>
        <v>Mid Teens</v>
      </c>
      <c r="J111" s="5">
        <f>student_screen_time_raw[[#This Row],[Study_Hours]]/student_screen_time_raw[[#This Row],[Screen_Time]]</f>
        <v>0.88235294117647056</v>
      </c>
      <c r="K111" s="4"/>
    </row>
    <row r="112" spans="1:11" x14ac:dyDescent="0.35">
      <c r="A112" s="4">
        <v>111</v>
      </c>
      <c r="B112" s="4">
        <v>13</v>
      </c>
      <c r="C112" s="4">
        <v>2.1</v>
      </c>
      <c r="D112" s="4">
        <v>5.7</v>
      </c>
      <c r="E112" s="4">
        <v>75.400000000000006</v>
      </c>
      <c r="F112" s="4">
        <v>2</v>
      </c>
      <c r="G112" s="4" t="str">
        <f>IF(student_screen_time_raw[[#This Row],[Screen_Time]]&gt;4,"Yes","No")</f>
        <v>Yes</v>
      </c>
      <c r="H112" s="4" t="str">
        <f>IF(student_screen_time_raw[[#This Row],[Screen_Time]]&lt;2,"Low (0-2)",
IF(student_screen_time_raw[[#This Row],[Screen_Time]]&lt;4,"Moderate (2-4)",
IF(student_screen_time_raw[[#This Row],[Screen_Time]]&lt;6,"High (4-6)","Very High (6-10)")))</f>
        <v>High (4-6)</v>
      </c>
      <c r="I112" s="4" t="str">
        <f>IF(student_screen_time_raw[[#This Row],[Age]]&lt;=14,"Early Teens",
IF(student_screen_time_raw[[#This Row],[Age]]&lt;=16,"Mid Teens","Late Teens"))</f>
        <v>Early Teens</v>
      </c>
      <c r="J112" s="5">
        <f>student_screen_time_raw[[#This Row],[Study_Hours]]/student_screen_time_raw[[#This Row],[Screen_Time]]</f>
        <v>0.36842105263157893</v>
      </c>
      <c r="K112" s="4"/>
    </row>
    <row r="113" spans="1:11" x14ac:dyDescent="0.35">
      <c r="A113" s="4">
        <v>112</v>
      </c>
      <c r="B113" s="4">
        <v>15</v>
      </c>
      <c r="C113" s="4">
        <v>2.9</v>
      </c>
      <c r="D113" s="4">
        <v>4.3</v>
      </c>
      <c r="E113" s="4">
        <v>56.4</v>
      </c>
      <c r="F113" s="4">
        <v>1.4</v>
      </c>
      <c r="G113" s="4" t="str">
        <f>IF(student_screen_time_raw[[#This Row],[Screen_Time]]&gt;4,"Yes","No")</f>
        <v>Yes</v>
      </c>
      <c r="H113" s="4" t="str">
        <f>IF(student_screen_time_raw[[#This Row],[Screen_Time]]&lt;2,"Low (0-2)",
IF(student_screen_time_raw[[#This Row],[Screen_Time]]&lt;4,"Moderate (2-4)",
IF(student_screen_time_raw[[#This Row],[Screen_Time]]&lt;6,"High (4-6)","Very High (6-10)")))</f>
        <v>High (4-6)</v>
      </c>
      <c r="I113" s="4" t="str">
        <f>IF(student_screen_time_raw[[#This Row],[Age]]&lt;=14,"Early Teens",
IF(student_screen_time_raw[[#This Row],[Age]]&lt;=16,"Mid Teens","Late Teens"))</f>
        <v>Mid Teens</v>
      </c>
      <c r="J113" s="5">
        <f>student_screen_time_raw[[#This Row],[Study_Hours]]/student_screen_time_raw[[#This Row],[Screen_Time]]</f>
        <v>0.67441860465116277</v>
      </c>
      <c r="K113" s="4"/>
    </row>
    <row r="114" spans="1:11" x14ac:dyDescent="0.35">
      <c r="A114" s="4">
        <v>113</v>
      </c>
      <c r="B114" s="4">
        <v>17</v>
      </c>
      <c r="C114" s="4">
        <v>4.2</v>
      </c>
      <c r="D114" s="4">
        <v>4.4000000000000004</v>
      </c>
      <c r="E114" s="4">
        <v>84</v>
      </c>
      <c r="F114" s="4">
        <v>1.5</v>
      </c>
      <c r="G114" s="4" t="str">
        <f>IF(student_screen_time_raw[[#This Row],[Screen_Time]]&gt;4,"Yes","No")</f>
        <v>Yes</v>
      </c>
      <c r="H114" s="4" t="str">
        <f>IF(student_screen_time_raw[[#This Row],[Screen_Time]]&lt;2,"Low (0-2)",
IF(student_screen_time_raw[[#This Row],[Screen_Time]]&lt;4,"Moderate (2-4)",
IF(student_screen_time_raw[[#This Row],[Screen_Time]]&lt;6,"High (4-6)","Very High (6-10)")))</f>
        <v>High (4-6)</v>
      </c>
      <c r="I114" s="4" t="str">
        <f>IF(student_screen_time_raw[[#This Row],[Age]]&lt;=14,"Early Teens",
IF(student_screen_time_raw[[#This Row],[Age]]&lt;=16,"Mid Teens","Late Teens"))</f>
        <v>Late Teens</v>
      </c>
      <c r="J114" s="5">
        <f>student_screen_time_raw[[#This Row],[Study_Hours]]/student_screen_time_raw[[#This Row],[Screen_Time]]</f>
        <v>0.95454545454545447</v>
      </c>
      <c r="K114" s="4"/>
    </row>
    <row r="115" spans="1:11" x14ac:dyDescent="0.35">
      <c r="A115" s="4">
        <v>114</v>
      </c>
      <c r="B115" s="4">
        <v>15</v>
      </c>
      <c r="C115" s="4">
        <v>1.8</v>
      </c>
      <c r="D115" s="4">
        <v>5.2</v>
      </c>
      <c r="E115" s="4">
        <v>63.1</v>
      </c>
      <c r="F115" s="4">
        <v>1.1000000000000001</v>
      </c>
      <c r="G115" s="4" t="str">
        <f>IF(student_screen_time_raw[[#This Row],[Screen_Time]]&gt;4,"Yes","No")</f>
        <v>Yes</v>
      </c>
      <c r="H115" s="4" t="str">
        <f>IF(student_screen_time_raw[[#This Row],[Screen_Time]]&lt;2,"Low (0-2)",
IF(student_screen_time_raw[[#This Row],[Screen_Time]]&lt;4,"Moderate (2-4)",
IF(student_screen_time_raw[[#This Row],[Screen_Time]]&lt;6,"High (4-6)","Very High (6-10)")))</f>
        <v>High (4-6)</v>
      </c>
      <c r="I115" s="4" t="str">
        <f>IF(student_screen_time_raw[[#This Row],[Age]]&lt;=14,"Early Teens",
IF(student_screen_time_raw[[#This Row],[Age]]&lt;=16,"Mid Teens","Late Teens"))</f>
        <v>Mid Teens</v>
      </c>
      <c r="J115" s="5">
        <f>student_screen_time_raw[[#This Row],[Study_Hours]]/student_screen_time_raw[[#This Row],[Screen_Time]]</f>
        <v>0.34615384615384615</v>
      </c>
      <c r="K115" s="4"/>
    </row>
    <row r="116" spans="1:11" x14ac:dyDescent="0.35">
      <c r="A116" s="4">
        <v>115</v>
      </c>
      <c r="B116" s="4">
        <v>13</v>
      </c>
      <c r="C116" s="4">
        <v>2.4</v>
      </c>
      <c r="D116" s="4">
        <v>4.0999999999999996</v>
      </c>
      <c r="E116" s="4">
        <v>76.2</v>
      </c>
      <c r="F116" s="4">
        <v>0.2</v>
      </c>
      <c r="G116" s="4" t="str">
        <f>IF(student_screen_time_raw[[#This Row],[Screen_Time]]&gt;4,"Yes","No")</f>
        <v>Yes</v>
      </c>
      <c r="H116" s="4" t="str">
        <f>IF(student_screen_time_raw[[#This Row],[Screen_Time]]&lt;2,"Low (0-2)",
IF(student_screen_time_raw[[#This Row],[Screen_Time]]&lt;4,"Moderate (2-4)",
IF(student_screen_time_raw[[#This Row],[Screen_Time]]&lt;6,"High (4-6)","Very High (6-10)")))</f>
        <v>High (4-6)</v>
      </c>
      <c r="I116" s="4" t="str">
        <f>IF(student_screen_time_raw[[#This Row],[Age]]&lt;=14,"Early Teens",
IF(student_screen_time_raw[[#This Row],[Age]]&lt;=16,"Mid Teens","Late Teens"))</f>
        <v>Early Teens</v>
      </c>
      <c r="J116" s="5">
        <f>student_screen_time_raw[[#This Row],[Study_Hours]]/student_screen_time_raw[[#This Row],[Screen_Time]]</f>
        <v>0.58536585365853666</v>
      </c>
      <c r="K116" s="4"/>
    </row>
    <row r="117" spans="1:11" x14ac:dyDescent="0.35">
      <c r="A117" s="4">
        <v>116</v>
      </c>
      <c r="B117" s="4">
        <v>17</v>
      </c>
      <c r="C117" s="4">
        <v>2</v>
      </c>
      <c r="D117" s="4">
        <v>4.4000000000000004</v>
      </c>
      <c r="E117" s="4">
        <v>63.7</v>
      </c>
      <c r="F117" s="4">
        <v>2</v>
      </c>
      <c r="G117" s="4" t="str">
        <f>IF(student_screen_time_raw[[#This Row],[Screen_Time]]&gt;4,"Yes","No")</f>
        <v>Yes</v>
      </c>
      <c r="H117" s="4" t="str">
        <f>IF(student_screen_time_raw[[#This Row],[Screen_Time]]&lt;2,"Low (0-2)",
IF(student_screen_time_raw[[#This Row],[Screen_Time]]&lt;4,"Moderate (2-4)",
IF(student_screen_time_raw[[#This Row],[Screen_Time]]&lt;6,"High (4-6)","Very High (6-10)")))</f>
        <v>High (4-6)</v>
      </c>
      <c r="I117" s="4" t="str">
        <f>IF(student_screen_time_raw[[#This Row],[Age]]&lt;=14,"Early Teens",
IF(student_screen_time_raw[[#This Row],[Age]]&lt;=16,"Mid Teens","Late Teens"))</f>
        <v>Late Teens</v>
      </c>
      <c r="J117" s="5">
        <f>student_screen_time_raw[[#This Row],[Study_Hours]]/student_screen_time_raw[[#This Row],[Screen_Time]]</f>
        <v>0.45454545454545453</v>
      </c>
      <c r="K117" s="4"/>
    </row>
    <row r="118" spans="1:11" x14ac:dyDescent="0.35">
      <c r="A118" s="4">
        <v>117</v>
      </c>
      <c r="B118" s="4">
        <v>14</v>
      </c>
      <c r="C118" s="4">
        <v>4.0999999999999996</v>
      </c>
      <c r="D118" s="4">
        <v>5.2</v>
      </c>
      <c r="E118" s="4">
        <v>60.8</v>
      </c>
      <c r="F118" s="4">
        <v>0.9</v>
      </c>
      <c r="G118" s="4" t="str">
        <f>IF(student_screen_time_raw[[#This Row],[Screen_Time]]&gt;4,"Yes","No")</f>
        <v>Yes</v>
      </c>
      <c r="H118" s="4" t="str">
        <f>IF(student_screen_time_raw[[#This Row],[Screen_Time]]&lt;2,"Low (0-2)",
IF(student_screen_time_raw[[#This Row],[Screen_Time]]&lt;4,"Moderate (2-4)",
IF(student_screen_time_raw[[#This Row],[Screen_Time]]&lt;6,"High (4-6)","Very High (6-10)")))</f>
        <v>High (4-6)</v>
      </c>
      <c r="I118" s="4" t="str">
        <f>IF(student_screen_time_raw[[#This Row],[Age]]&lt;=14,"Early Teens",
IF(student_screen_time_raw[[#This Row],[Age]]&lt;=16,"Mid Teens","Late Teens"))</f>
        <v>Early Teens</v>
      </c>
      <c r="J118" s="5">
        <f>student_screen_time_raw[[#This Row],[Study_Hours]]/student_screen_time_raw[[#This Row],[Screen_Time]]</f>
        <v>0.78846153846153832</v>
      </c>
      <c r="K118" s="4"/>
    </row>
    <row r="119" spans="1:11" x14ac:dyDescent="0.35">
      <c r="A119" s="4">
        <v>118</v>
      </c>
      <c r="B119" s="4">
        <v>15</v>
      </c>
      <c r="C119" s="4">
        <v>2.1</v>
      </c>
      <c r="D119" s="4">
        <v>7.1</v>
      </c>
      <c r="E119" s="4">
        <v>72.5</v>
      </c>
      <c r="F119" s="4">
        <v>1.3</v>
      </c>
      <c r="G119" s="4" t="str">
        <f>IF(student_screen_time_raw[[#This Row],[Screen_Time]]&gt;4,"Yes","No")</f>
        <v>Yes</v>
      </c>
      <c r="H119" s="4" t="str">
        <f>IF(student_screen_time_raw[[#This Row],[Screen_Time]]&lt;2,"Low (0-2)",
IF(student_screen_time_raw[[#This Row],[Screen_Time]]&lt;4,"Moderate (2-4)",
IF(student_screen_time_raw[[#This Row],[Screen_Time]]&lt;6,"High (4-6)","Very High (6-10)")))</f>
        <v>Very High (6-10)</v>
      </c>
      <c r="I119" s="4" t="str">
        <f>IF(student_screen_time_raw[[#This Row],[Age]]&lt;=14,"Early Teens",
IF(student_screen_time_raw[[#This Row],[Age]]&lt;=16,"Mid Teens","Late Teens"))</f>
        <v>Mid Teens</v>
      </c>
      <c r="J119" s="5">
        <f>student_screen_time_raw[[#This Row],[Study_Hours]]/student_screen_time_raw[[#This Row],[Screen_Time]]</f>
        <v>0.29577464788732399</v>
      </c>
      <c r="K119" s="4"/>
    </row>
    <row r="120" spans="1:11" x14ac:dyDescent="0.35">
      <c r="A120" s="4">
        <v>119</v>
      </c>
      <c r="B120" s="4">
        <v>13</v>
      </c>
      <c r="C120" s="4">
        <v>1.8</v>
      </c>
      <c r="D120" s="4">
        <v>4.4000000000000004</v>
      </c>
      <c r="E120" s="4">
        <v>80.5</v>
      </c>
      <c r="F120" s="4">
        <v>1.7</v>
      </c>
      <c r="G120" s="4" t="str">
        <f>IF(student_screen_time_raw[[#This Row],[Screen_Time]]&gt;4,"Yes","No")</f>
        <v>Yes</v>
      </c>
      <c r="H120" s="4" t="str">
        <f>IF(student_screen_time_raw[[#This Row],[Screen_Time]]&lt;2,"Low (0-2)",
IF(student_screen_time_raw[[#This Row],[Screen_Time]]&lt;4,"Moderate (2-4)",
IF(student_screen_time_raw[[#This Row],[Screen_Time]]&lt;6,"High (4-6)","Very High (6-10)")))</f>
        <v>High (4-6)</v>
      </c>
      <c r="I120" s="4" t="str">
        <f>IF(student_screen_time_raw[[#This Row],[Age]]&lt;=14,"Early Teens",
IF(student_screen_time_raw[[#This Row],[Age]]&lt;=16,"Mid Teens","Late Teens"))</f>
        <v>Early Teens</v>
      </c>
      <c r="J120" s="5">
        <f>student_screen_time_raw[[#This Row],[Study_Hours]]/student_screen_time_raw[[#This Row],[Screen_Time]]</f>
        <v>0.40909090909090906</v>
      </c>
      <c r="K120" s="4"/>
    </row>
    <row r="121" spans="1:11" x14ac:dyDescent="0.35">
      <c r="A121" s="4">
        <v>120</v>
      </c>
      <c r="B121" s="4">
        <v>14</v>
      </c>
      <c r="C121" s="4">
        <v>1.9</v>
      </c>
      <c r="D121" s="4">
        <v>3.3</v>
      </c>
      <c r="E121" s="4">
        <v>67.5</v>
      </c>
      <c r="F121" s="4">
        <v>0</v>
      </c>
      <c r="G121" s="4" t="str">
        <f>IF(student_screen_time_raw[[#This Row],[Screen_Time]]&gt;4,"Yes","No")</f>
        <v>No</v>
      </c>
      <c r="H121" s="4" t="str">
        <f>IF(student_screen_time_raw[[#This Row],[Screen_Time]]&lt;2,"Low (0-2)",
IF(student_screen_time_raw[[#This Row],[Screen_Time]]&lt;4,"Moderate (2-4)",
IF(student_screen_time_raw[[#This Row],[Screen_Time]]&lt;6,"High (4-6)","Very High (6-10)")))</f>
        <v>Moderate (2-4)</v>
      </c>
      <c r="I121" s="4" t="str">
        <f>IF(student_screen_time_raw[[#This Row],[Age]]&lt;=14,"Early Teens",
IF(student_screen_time_raw[[#This Row],[Age]]&lt;=16,"Mid Teens","Late Teens"))</f>
        <v>Early Teens</v>
      </c>
      <c r="J121" s="5">
        <f>student_screen_time_raw[[#This Row],[Study_Hours]]/student_screen_time_raw[[#This Row],[Screen_Time]]</f>
        <v>0.5757575757575758</v>
      </c>
      <c r="K121" s="4"/>
    </row>
    <row r="122" spans="1:11" x14ac:dyDescent="0.35">
      <c r="A122" s="4">
        <v>121</v>
      </c>
      <c r="B122" s="4">
        <v>14</v>
      </c>
      <c r="C122" s="4">
        <v>2.4</v>
      </c>
      <c r="D122" s="4">
        <v>1</v>
      </c>
      <c r="E122" s="4">
        <v>69.3</v>
      </c>
      <c r="F122" s="4">
        <v>0</v>
      </c>
      <c r="G122" s="4" t="str">
        <f>IF(student_screen_time_raw[[#This Row],[Screen_Time]]&gt;4,"Yes","No")</f>
        <v>No</v>
      </c>
      <c r="H122" s="4" t="str">
        <f>IF(student_screen_time_raw[[#This Row],[Screen_Time]]&lt;2,"Low (0-2)",
IF(student_screen_time_raw[[#This Row],[Screen_Time]]&lt;4,"Moderate (2-4)",
IF(student_screen_time_raw[[#This Row],[Screen_Time]]&lt;6,"High (4-6)","Very High (6-10)")))</f>
        <v>Low (0-2)</v>
      </c>
      <c r="I122" s="4" t="str">
        <f>IF(student_screen_time_raw[[#This Row],[Age]]&lt;=14,"Early Teens",
IF(student_screen_time_raw[[#This Row],[Age]]&lt;=16,"Mid Teens","Late Teens"))</f>
        <v>Early Teens</v>
      </c>
      <c r="J122" s="5">
        <f>student_screen_time_raw[[#This Row],[Study_Hours]]/student_screen_time_raw[[#This Row],[Screen_Time]]</f>
        <v>2.4</v>
      </c>
      <c r="K122" s="4"/>
    </row>
    <row r="123" spans="1:11" x14ac:dyDescent="0.35">
      <c r="A123" s="4">
        <v>122</v>
      </c>
      <c r="B123" s="4">
        <v>16</v>
      </c>
      <c r="C123" s="4">
        <v>1.7</v>
      </c>
      <c r="D123" s="4">
        <v>6.9</v>
      </c>
      <c r="E123" s="4">
        <v>78.099999999999994</v>
      </c>
      <c r="F123" s="4">
        <v>1.3</v>
      </c>
      <c r="G123" s="4" t="str">
        <f>IF(student_screen_time_raw[[#This Row],[Screen_Time]]&gt;4,"Yes","No")</f>
        <v>Yes</v>
      </c>
      <c r="H123" s="4" t="str">
        <f>IF(student_screen_time_raw[[#This Row],[Screen_Time]]&lt;2,"Low (0-2)",
IF(student_screen_time_raw[[#This Row],[Screen_Time]]&lt;4,"Moderate (2-4)",
IF(student_screen_time_raw[[#This Row],[Screen_Time]]&lt;6,"High (4-6)","Very High (6-10)")))</f>
        <v>Very High (6-10)</v>
      </c>
      <c r="I123" s="4" t="str">
        <f>IF(student_screen_time_raw[[#This Row],[Age]]&lt;=14,"Early Teens",
IF(student_screen_time_raw[[#This Row],[Age]]&lt;=16,"Mid Teens","Late Teens"))</f>
        <v>Mid Teens</v>
      </c>
      <c r="J123" s="5">
        <f>student_screen_time_raw[[#This Row],[Study_Hours]]/student_screen_time_raw[[#This Row],[Screen_Time]]</f>
        <v>0.24637681159420288</v>
      </c>
      <c r="K123" s="4"/>
    </row>
    <row r="124" spans="1:11" x14ac:dyDescent="0.35">
      <c r="A124" s="4">
        <v>123</v>
      </c>
      <c r="B124" s="4">
        <v>17</v>
      </c>
      <c r="C124" s="4">
        <v>2.1</v>
      </c>
      <c r="D124" s="4">
        <v>3.6</v>
      </c>
      <c r="E124" s="4">
        <v>78.400000000000006</v>
      </c>
      <c r="F124" s="4">
        <v>1.9</v>
      </c>
      <c r="G124" s="4" t="str">
        <f>IF(student_screen_time_raw[[#This Row],[Screen_Time]]&gt;4,"Yes","No")</f>
        <v>No</v>
      </c>
      <c r="H124" s="4" t="str">
        <f>IF(student_screen_time_raw[[#This Row],[Screen_Time]]&lt;2,"Low (0-2)",
IF(student_screen_time_raw[[#This Row],[Screen_Time]]&lt;4,"Moderate (2-4)",
IF(student_screen_time_raw[[#This Row],[Screen_Time]]&lt;6,"High (4-6)","Very High (6-10)")))</f>
        <v>Moderate (2-4)</v>
      </c>
      <c r="I124" s="4" t="str">
        <f>IF(student_screen_time_raw[[#This Row],[Age]]&lt;=14,"Early Teens",
IF(student_screen_time_raw[[#This Row],[Age]]&lt;=16,"Mid Teens","Late Teens"))</f>
        <v>Late Teens</v>
      </c>
      <c r="J124" s="5">
        <f>student_screen_time_raw[[#This Row],[Study_Hours]]/student_screen_time_raw[[#This Row],[Screen_Time]]</f>
        <v>0.58333333333333337</v>
      </c>
      <c r="K124" s="4"/>
    </row>
    <row r="125" spans="1:11" x14ac:dyDescent="0.35">
      <c r="A125" s="4">
        <v>124</v>
      </c>
      <c r="B125" s="4">
        <v>15</v>
      </c>
      <c r="C125" s="4">
        <v>2.7</v>
      </c>
      <c r="D125" s="4">
        <v>4.8</v>
      </c>
      <c r="E125" s="4">
        <v>69.599999999999994</v>
      </c>
      <c r="F125" s="4">
        <v>2.1</v>
      </c>
      <c r="G125" s="4" t="str">
        <f>IF(student_screen_time_raw[[#This Row],[Screen_Time]]&gt;4,"Yes","No")</f>
        <v>Yes</v>
      </c>
      <c r="H125" s="4" t="str">
        <f>IF(student_screen_time_raw[[#This Row],[Screen_Time]]&lt;2,"Low (0-2)",
IF(student_screen_time_raw[[#This Row],[Screen_Time]]&lt;4,"Moderate (2-4)",
IF(student_screen_time_raw[[#This Row],[Screen_Time]]&lt;6,"High (4-6)","Very High (6-10)")))</f>
        <v>High (4-6)</v>
      </c>
      <c r="I125" s="4" t="str">
        <f>IF(student_screen_time_raw[[#This Row],[Age]]&lt;=14,"Early Teens",
IF(student_screen_time_raw[[#This Row],[Age]]&lt;=16,"Mid Teens","Late Teens"))</f>
        <v>Mid Teens</v>
      </c>
      <c r="J125" s="5">
        <f>student_screen_time_raw[[#This Row],[Study_Hours]]/student_screen_time_raw[[#This Row],[Screen_Time]]</f>
        <v>0.56250000000000011</v>
      </c>
      <c r="K125" s="4"/>
    </row>
    <row r="126" spans="1:11" x14ac:dyDescent="0.35">
      <c r="A126" s="4">
        <v>125</v>
      </c>
      <c r="B126" s="4">
        <v>13</v>
      </c>
      <c r="C126" s="4">
        <v>2.4</v>
      </c>
      <c r="D126" s="4">
        <v>6.9</v>
      </c>
      <c r="E126" s="4">
        <v>65.599999999999994</v>
      </c>
      <c r="F126" s="4">
        <v>0.2</v>
      </c>
      <c r="G126" s="4" t="str">
        <f>IF(student_screen_time_raw[[#This Row],[Screen_Time]]&gt;4,"Yes","No")</f>
        <v>Yes</v>
      </c>
      <c r="H126" s="4" t="str">
        <f>IF(student_screen_time_raw[[#This Row],[Screen_Time]]&lt;2,"Low (0-2)",
IF(student_screen_time_raw[[#This Row],[Screen_Time]]&lt;4,"Moderate (2-4)",
IF(student_screen_time_raw[[#This Row],[Screen_Time]]&lt;6,"High (4-6)","Very High (6-10)")))</f>
        <v>Very High (6-10)</v>
      </c>
      <c r="I126" s="4" t="str">
        <f>IF(student_screen_time_raw[[#This Row],[Age]]&lt;=14,"Early Teens",
IF(student_screen_time_raw[[#This Row],[Age]]&lt;=16,"Mid Teens","Late Teens"))</f>
        <v>Early Teens</v>
      </c>
      <c r="J126" s="5">
        <f>student_screen_time_raw[[#This Row],[Study_Hours]]/student_screen_time_raw[[#This Row],[Screen_Time]]</f>
        <v>0.34782608695652173</v>
      </c>
      <c r="K126" s="4"/>
    </row>
    <row r="127" spans="1:11" x14ac:dyDescent="0.35">
      <c r="A127" s="4">
        <v>126</v>
      </c>
      <c r="B127" s="4">
        <v>16</v>
      </c>
      <c r="C127" s="4">
        <v>3.3</v>
      </c>
      <c r="D127" s="4">
        <v>4.3</v>
      </c>
      <c r="E127" s="4">
        <v>70.8</v>
      </c>
      <c r="F127" s="4">
        <v>2</v>
      </c>
      <c r="G127" s="4" t="str">
        <f>IF(student_screen_time_raw[[#This Row],[Screen_Time]]&gt;4,"Yes","No")</f>
        <v>Yes</v>
      </c>
      <c r="H127" s="4" t="str">
        <f>IF(student_screen_time_raw[[#This Row],[Screen_Time]]&lt;2,"Low (0-2)",
IF(student_screen_time_raw[[#This Row],[Screen_Time]]&lt;4,"Moderate (2-4)",
IF(student_screen_time_raw[[#This Row],[Screen_Time]]&lt;6,"High (4-6)","Very High (6-10)")))</f>
        <v>High (4-6)</v>
      </c>
      <c r="I127" s="4" t="str">
        <f>IF(student_screen_time_raw[[#This Row],[Age]]&lt;=14,"Early Teens",
IF(student_screen_time_raw[[#This Row],[Age]]&lt;=16,"Mid Teens","Late Teens"))</f>
        <v>Mid Teens</v>
      </c>
      <c r="J127" s="5">
        <f>student_screen_time_raw[[#This Row],[Study_Hours]]/student_screen_time_raw[[#This Row],[Screen_Time]]</f>
        <v>0.76744186046511631</v>
      </c>
      <c r="K127" s="4"/>
    </row>
    <row r="128" spans="1:11" x14ac:dyDescent="0.35">
      <c r="A128" s="4">
        <v>127</v>
      </c>
      <c r="B128" s="4">
        <v>17</v>
      </c>
      <c r="C128" s="4">
        <v>2.2000000000000002</v>
      </c>
      <c r="D128" s="4">
        <v>3.7</v>
      </c>
      <c r="E128" s="4">
        <v>68.099999999999994</v>
      </c>
      <c r="F128" s="4">
        <v>1.3</v>
      </c>
      <c r="G128" s="4" t="str">
        <f>IF(student_screen_time_raw[[#This Row],[Screen_Time]]&gt;4,"Yes","No")</f>
        <v>No</v>
      </c>
      <c r="H128" s="4" t="str">
        <f>IF(student_screen_time_raw[[#This Row],[Screen_Time]]&lt;2,"Low (0-2)",
IF(student_screen_time_raw[[#This Row],[Screen_Time]]&lt;4,"Moderate (2-4)",
IF(student_screen_time_raw[[#This Row],[Screen_Time]]&lt;6,"High (4-6)","Very High (6-10)")))</f>
        <v>Moderate (2-4)</v>
      </c>
      <c r="I128" s="4" t="str">
        <f>IF(student_screen_time_raw[[#This Row],[Age]]&lt;=14,"Early Teens",
IF(student_screen_time_raw[[#This Row],[Age]]&lt;=16,"Mid Teens","Late Teens"))</f>
        <v>Late Teens</v>
      </c>
      <c r="J128" s="5">
        <f>student_screen_time_raw[[#This Row],[Study_Hours]]/student_screen_time_raw[[#This Row],[Screen_Time]]</f>
        <v>0.59459459459459463</v>
      </c>
      <c r="K128" s="4"/>
    </row>
    <row r="129" spans="1:11" x14ac:dyDescent="0.35">
      <c r="A129" s="4">
        <v>128</v>
      </c>
      <c r="B129" s="4">
        <v>16</v>
      </c>
      <c r="C129" s="4">
        <v>2.2999999999999998</v>
      </c>
      <c r="D129" s="4">
        <v>6.1</v>
      </c>
      <c r="E129" s="4">
        <v>73.099999999999994</v>
      </c>
      <c r="F129" s="4">
        <v>0.8</v>
      </c>
      <c r="G129" s="4" t="str">
        <f>IF(student_screen_time_raw[[#This Row],[Screen_Time]]&gt;4,"Yes","No")</f>
        <v>Yes</v>
      </c>
      <c r="H129" s="4" t="str">
        <f>IF(student_screen_time_raw[[#This Row],[Screen_Time]]&lt;2,"Low (0-2)",
IF(student_screen_time_raw[[#This Row],[Screen_Time]]&lt;4,"Moderate (2-4)",
IF(student_screen_time_raw[[#This Row],[Screen_Time]]&lt;6,"High (4-6)","Very High (6-10)")))</f>
        <v>Very High (6-10)</v>
      </c>
      <c r="I129" s="4" t="str">
        <f>IF(student_screen_time_raw[[#This Row],[Age]]&lt;=14,"Early Teens",
IF(student_screen_time_raw[[#This Row],[Age]]&lt;=16,"Mid Teens","Late Teens"))</f>
        <v>Mid Teens</v>
      </c>
      <c r="J129" s="5">
        <f>student_screen_time_raw[[#This Row],[Study_Hours]]/student_screen_time_raw[[#This Row],[Screen_Time]]</f>
        <v>0.37704918032786883</v>
      </c>
      <c r="K129" s="4"/>
    </row>
    <row r="130" spans="1:11" x14ac:dyDescent="0.35">
      <c r="A130" s="4">
        <v>129</v>
      </c>
      <c r="B130" s="4">
        <v>17</v>
      </c>
      <c r="C130" s="4">
        <v>2.8</v>
      </c>
      <c r="D130" s="4">
        <v>4.7</v>
      </c>
      <c r="E130" s="4">
        <v>58.1</v>
      </c>
      <c r="F130" s="4">
        <v>1</v>
      </c>
      <c r="G130" s="4" t="str">
        <f>IF(student_screen_time_raw[[#This Row],[Screen_Time]]&gt;4,"Yes","No")</f>
        <v>Yes</v>
      </c>
      <c r="H130" s="4" t="str">
        <f>IF(student_screen_time_raw[[#This Row],[Screen_Time]]&lt;2,"Low (0-2)",
IF(student_screen_time_raw[[#This Row],[Screen_Time]]&lt;4,"Moderate (2-4)",
IF(student_screen_time_raw[[#This Row],[Screen_Time]]&lt;6,"High (4-6)","Very High (6-10)")))</f>
        <v>High (4-6)</v>
      </c>
      <c r="I130" s="4" t="str">
        <f>IF(student_screen_time_raw[[#This Row],[Age]]&lt;=14,"Early Teens",
IF(student_screen_time_raw[[#This Row],[Age]]&lt;=16,"Mid Teens","Late Teens"))</f>
        <v>Late Teens</v>
      </c>
      <c r="J130" s="5">
        <f>student_screen_time_raw[[#This Row],[Study_Hours]]/student_screen_time_raw[[#This Row],[Screen_Time]]</f>
        <v>0.5957446808510638</v>
      </c>
      <c r="K130" s="4"/>
    </row>
    <row r="131" spans="1:11" x14ac:dyDescent="0.35">
      <c r="A131" s="4">
        <v>130</v>
      </c>
      <c r="B131" s="4">
        <v>17</v>
      </c>
      <c r="C131" s="4">
        <v>4.7</v>
      </c>
      <c r="D131" s="4">
        <v>4.9000000000000004</v>
      </c>
      <c r="E131" s="4">
        <v>72.8</v>
      </c>
      <c r="F131" s="4">
        <v>2.1</v>
      </c>
      <c r="G131" s="4" t="str">
        <f>IF(student_screen_time_raw[[#This Row],[Screen_Time]]&gt;4,"Yes","No")</f>
        <v>Yes</v>
      </c>
      <c r="H131" s="4" t="str">
        <f>IF(student_screen_time_raw[[#This Row],[Screen_Time]]&lt;2,"Low (0-2)",
IF(student_screen_time_raw[[#This Row],[Screen_Time]]&lt;4,"Moderate (2-4)",
IF(student_screen_time_raw[[#This Row],[Screen_Time]]&lt;6,"High (4-6)","Very High (6-10)")))</f>
        <v>High (4-6)</v>
      </c>
      <c r="I131" s="4" t="str">
        <f>IF(student_screen_time_raw[[#This Row],[Age]]&lt;=14,"Early Teens",
IF(student_screen_time_raw[[#This Row],[Age]]&lt;=16,"Mid Teens","Late Teens"))</f>
        <v>Late Teens</v>
      </c>
      <c r="J131" s="5">
        <f>student_screen_time_raw[[#This Row],[Study_Hours]]/student_screen_time_raw[[#This Row],[Screen_Time]]</f>
        <v>0.95918367346938771</v>
      </c>
      <c r="K131" s="4"/>
    </row>
    <row r="132" spans="1:11" x14ac:dyDescent="0.35">
      <c r="A132" s="4">
        <v>131</v>
      </c>
      <c r="B132" s="4">
        <v>15</v>
      </c>
      <c r="C132" s="4">
        <v>1.7</v>
      </c>
      <c r="D132" s="4">
        <v>1.7</v>
      </c>
      <c r="E132" s="4">
        <v>62.8</v>
      </c>
      <c r="F132" s="4">
        <v>1.7</v>
      </c>
      <c r="G132" s="4" t="str">
        <f>IF(student_screen_time_raw[[#This Row],[Screen_Time]]&gt;4,"Yes","No")</f>
        <v>No</v>
      </c>
      <c r="H132" s="4" t="str">
        <f>IF(student_screen_time_raw[[#This Row],[Screen_Time]]&lt;2,"Low (0-2)",
IF(student_screen_time_raw[[#This Row],[Screen_Time]]&lt;4,"Moderate (2-4)",
IF(student_screen_time_raw[[#This Row],[Screen_Time]]&lt;6,"High (4-6)","Very High (6-10)")))</f>
        <v>Low (0-2)</v>
      </c>
      <c r="I132" s="4" t="str">
        <f>IF(student_screen_time_raw[[#This Row],[Age]]&lt;=14,"Early Teens",
IF(student_screen_time_raw[[#This Row],[Age]]&lt;=16,"Mid Teens","Late Teens"))</f>
        <v>Mid Teens</v>
      </c>
      <c r="J132" s="5">
        <f>student_screen_time_raw[[#This Row],[Study_Hours]]/student_screen_time_raw[[#This Row],[Screen_Time]]</f>
        <v>1</v>
      </c>
      <c r="K132" s="4"/>
    </row>
    <row r="133" spans="1:11" x14ac:dyDescent="0.35">
      <c r="A133" s="4">
        <v>132</v>
      </c>
      <c r="B133" s="4">
        <v>17</v>
      </c>
      <c r="C133" s="4">
        <v>4.4000000000000004</v>
      </c>
      <c r="D133" s="4">
        <v>5.8</v>
      </c>
      <c r="E133" s="4">
        <v>79.099999999999994</v>
      </c>
      <c r="F133" s="4">
        <v>1.5</v>
      </c>
      <c r="G133" s="4" t="str">
        <f>IF(student_screen_time_raw[[#This Row],[Screen_Time]]&gt;4,"Yes","No")</f>
        <v>Yes</v>
      </c>
      <c r="H133" s="4" t="str">
        <f>IF(student_screen_time_raw[[#This Row],[Screen_Time]]&lt;2,"Low (0-2)",
IF(student_screen_time_raw[[#This Row],[Screen_Time]]&lt;4,"Moderate (2-4)",
IF(student_screen_time_raw[[#This Row],[Screen_Time]]&lt;6,"High (4-6)","Very High (6-10)")))</f>
        <v>High (4-6)</v>
      </c>
      <c r="I133" s="4" t="str">
        <f>IF(student_screen_time_raw[[#This Row],[Age]]&lt;=14,"Early Teens",
IF(student_screen_time_raw[[#This Row],[Age]]&lt;=16,"Mid Teens","Late Teens"))</f>
        <v>Late Teens</v>
      </c>
      <c r="J133" s="5">
        <f>student_screen_time_raw[[#This Row],[Study_Hours]]/student_screen_time_raw[[#This Row],[Screen_Time]]</f>
        <v>0.75862068965517249</v>
      </c>
      <c r="K133" s="4"/>
    </row>
    <row r="134" spans="1:11" x14ac:dyDescent="0.35">
      <c r="A134" s="4">
        <v>133</v>
      </c>
      <c r="B134" s="4">
        <v>16</v>
      </c>
      <c r="C134" s="4">
        <v>1.3</v>
      </c>
      <c r="D134" s="4">
        <v>4.5999999999999996</v>
      </c>
      <c r="E134" s="4">
        <v>63.3</v>
      </c>
      <c r="F134" s="4">
        <v>1.7</v>
      </c>
      <c r="G134" s="4" t="str">
        <f>IF(student_screen_time_raw[[#This Row],[Screen_Time]]&gt;4,"Yes","No")</f>
        <v>Yes</v>
      </c>
      <c r="H134" s="4" t="str">
        <f>IF(student_screen_time_raw[[#This Row],[Screen_Time]]&lt;2,"Low (0-2)",
IF(student_screen_time_raw[[#This Row],[Screen_Time]]&lt;4,"Moderate (2-4)",
IF(student_screen_time_raw[[#This Row],[Screen_Time]]&lt;6,"High (4-6)","Very High (6-10)")))</f>
        <v>High (4-6)</v>
      </c>
      <c r="I134" s="4" t="str">
        <f>IF(student_screen_time_raw[[#This Row],[Age]]&lt;=14,"Early Teens",
IF(student_screen_time_raw[[#This Row],[Age]]&lt;=16,"Mid Teens","Late Teens"))</f>
        <v>Mid Teens</v>
      </c>
      <c r="J134" s="5">
        <f>student_screen_time_raw[[#This Row],[Study_Hours]]/student_screen_time_raw[[#This Row],[Screen_Time]]</f>
        <v>0.28260869565217395</v>
      </c>
      <c r="K134" s="4"/>
    </row>
    <row r="135" spans="1:11" x14ac:dyDescent="0.35">
      <c r="A135" s="4">
        <v>134</v>
      </c>
      <c r="B135" s="4">
        <v>17</v>
      </c>
      <c r="C135" s="4">
        <v>2.7</v>
      </c>
      <c r="D135" s="4">
        <v>1.9</v>
      </c>
      <c r="E135" s="4">
        <v>63.4</v>
      </c>
      <c r="F135" s="4">
        <v>2.2000000000000002</v>
      </c>
      <c r="G135" s="4" t="str">
        <f>IF(student_screen_time_raw[[#This Row],[Screen_Time]]&gt;4,"Yes","No")</f>
        <v>No</v>
      </c>
      <c r="H135" s="4" t="str">
        <f>IF(student_screen_time_raw[[#This Row],[Screen_Time]]&lt;2,"Low (0-2)",
IF(student_screen_time_raw[[#This Row],[Screen_Time]]&lt;4,"Moderate (2-4)",
IF(student_screen_time_raw[[#This Row],[Screen_Time]]&lt;6,"High (4-6)","Very High (6-10)")))</f>
        <v>Low (0-2)</v>
      </c>
      <c r="I135" s="4" t="str">
        <f>IF(student_screen_time_raw[[#This Row],[Age]]&lt;=14,"Early Teens",
IF(student_screen_time_raw[[#This Row],[Age]]&lt;=16,"Mid Teens","Late Teens"))</f>
        <v>Late Teens</v>
      </c>
      <c r="J135" s="5">
        <f>student_screen_time_raw[[#This Row],[Study_Hours]]/student_screen_time_raw[[#This Row],[Screen_Time]]</f>
        <v>1.4210526315789476</v>
      </c>
      <c r="K135" s="4"/>
    </row>
    <row r="136" spans="1:11" x14ac:dyDescent="0.35">
      <c r="A136" s="4">
        <v>135</v>
      </c>
      <c r="B136" s="4">
        <v>15</v>
      </c>
      <c r="C136" s="4">
        <v>3</v>
      </c>
      <c r="D136" s="4">
        <v>4.7</v>
      </c>
      <c r="E136" s="4">
        <v>74.5</v>
      </c>
      <c r="F136" s="4">
        <v>1.4</v>
      </c>
      <c r="G136" s="4" t="str">
        <f>IF(student_screen_time_raw[[#This Row],[Screen_Time]]&gt;4,"Yes","No")</f>
        <v>Yes</v>
      </c>
      <c r="H136" s="4" t="str">
        <f>IF(student_screen_time_raw[[#This Row],[Screen_Time]]&lt;2,"Low (0-2)",
IF(student_screen_time_raw[[#This Row],[Screen_Time]]&lt;4,"Moderate (2-4)",
IF(student_screen_time_raw[[#This Row],[Screen_Time]]&lt;6,"High (4-6)","Very High (6-10)")))</f>
        <v>High (4-6)</v>
      </c>
      <c r="I136" s="4" t="str">
        <f>IF(student_screen_time_raw[[#This Row],[Age]]&lt;=14,"Early Teens",
IF(student_screen_time_raw[[#This Row],[Age]]&lt;=16,"Mid Teens","Late Teens"))</f>
        <v>Mid Teens</v>
      </c>
      <c r="J136" s="5">
        <f>student_screen_time_raw[[#This Row],[Study_Hours]]/student_screen_time_raw[[#This Row],[Screen_Time]]</f>
        <v>0.63829787234042545</v>
      </c>
      <c r="K136" s="4"/>
    </row>
    <row r="137" spans="1:11" x14ac:dyDescent="0.35">
      <c r="A137" s="4">
        <v>136</v>
      </c>
      <c r="B137" s="4">
        <v>15</v>
      </c>
      <c r="C137" s="4">
        <v>1.7</v>
      </c>
      <c r="D137" s="4">
        <v>0.9</v>
      </c>
      <c r="E137" s="4">
        <v>70.099999999999994</v>
      </c>
      <c r="F137" s="4">
        <v>1.5</v>
      </c>
      <c r="G137" s="4" t="str">
        <f>IF(student_screen_time_raw[[#This Row],[Screen_Time]]&gt;4,"Yes","No")</f>
        <v>No</v>
      </c>
      <c r="H137" s="4" t="str">
        <f>IF(student_screen_time_raw[[#This Row],[Screen_Time]]&lt;2,"Low (0-2)",
IF(student_screen_time_raw[[#This Row],[Screen_Time]]&lt;4,"Moderate (2-4)",
IF(student_screen_time_raw[[#This Row],[Screen_Time]]&lt;6,"High (4-6)","Very High (6-10)")))</f>
        <v>Low (0-2)</v>
      </c>
      <c r="I137" s="4" t="str">
        <f>IF(student_screen_time_raw[[#This Row],[Age]]&lt;=14,"Early Teens",
IF(student_screen_time_raw[[#This Row],[Age]]&lt;=16,"Mid Teens","Late Teens"))</f>
        <v>Mid Teens</v>
      </c>
      <c r="J137" s="5">
        <f>student_screen_time_raw[[#This Row],[Study_Hours]]/student_screen_time_raw[[#This Row],[Screen_Time]]</f>
        <v>1.8888888888888888</v>
      </c>
      <c r="K137" s="4"/>
    </row>
    <row r="138" spans="1:11" x14ac:dyDescent="0.35">
      <c r="A138" s="4">
        <v>137</v>
      </c>
      <c r="B138" s="4">
        <v>16</v>
      </c>
      <c r="C138" s="4">
        <v>3.2</v>
      </c>
      <c r="D138" s="4">
        <v>7.5</v>
      </c>
      <c r="E138" s="4">
        <v>92.8</v>
      </c>
      <c r="F138" s="4">
        <v>2.4</v>
      </c>
      <c r="G138" s="4" t="str">
        <f>IF(student_screen_time_raw[[#This Row],[Screen_Time]]&gt;4,"Yes","No")</f>
        <v>Yes</v>
      </c>
      <c r="H138" s="4" t="str">
        <f>IF(student_screen_time_raw[[#This Row],[Screen_Time]]&lt;2,"Low (0-2)",
IF(student_screen_time_raw[[#This Row],[Screen_Time]]&lt;4,"Moderate (2-4)",
IF(student_screen_time_raw[[#This Row],[Screen_Time]]&lt;6,"High (4-6)","Very High (6-10)")))</f>
        <v>Very High (6-10)</v>
      </c>
      <c r="I138" s="4" t="str">
        <f>IF(student_screen_time_raw[[#This Row],[Age]]&lt;=14,"Early Teens",
IF(student_screen_time_raw[[#This Row],[Age]]&lt;=16,"Mid Teens","Late Teens"))</f>
        <v>Mid Teens</v>
      </c>
      <c r="J138" s="5">
        <f>student_screen_time_raw[[#This Row],[Study_Hours]]/student_screen_time_raw[[#This Row],[Screen_Time]]</f>
        <v>0.42666666666666669</v>
      </c>
      <c r="K138" s="4"/>
    </row>
    <row r="139" spans="1:11" x14ac:dyDescent="0.35">
      <c r="A139" s="4">
        <v>138</v>
      </c>
      <c r="B139" s="4">
        <v>14</v>
      </c>
      <c r="C139" s="4">
        <v>3.1</v>
      </c>
      <c r="D139" s="4">
        <v>2.2999999999999998</v>
      </c>
      <c r="E139" s="4">
        <v>70.92</v>
      </c>
      <c r="F139" s="4">
        <v>1.2</v>
      </c>
      <c r="G139" s="4" t="str">
        <f>IF(student_screen_time_raw[[#This Row],[Screen_Time]]&gt;4,"Yes","No")</f>
        <v>No</v>
      </c>
      <c r="H139" s="4" t="str">
        <f>IF(student_screen_time_raw[[#This Row],[Screen_Time]]&lt;2,"Low (0-2)",
IF(student_screen_time_raw[[#This Row],[Screen_Time]]&lt;4,"Moderate (2-4)",
IF(student_screen_time_raw[[#This Row],[Screen_Time]]&lt;6,"High (4-6)","Very High (6-10)")))</f>
        <v>Moderate (2-4)</v>
      </c>
      <c r="I139" s="4" t="str">
        <f>IF(student_screen_time_raw[[#This Row],[Age]]&lt;=14,"Early Teens",
IF(student_screen_time_raw[[#This Row],[Age]]&lt;=16,"Mid Teens","Late Teens"))</f>
        <v>Early Teens</v>
      </c>
      <c r="J139" s="5">
        <f>student_screen_time_raw[[#This Row],[Study_Hours]]/student_screen_time_raw[[#This Row],[Screen_Time]]</f>
        <v>1.347826086956522</v>
      </c>
      <c r="K139" s="4"/>
    </row>
    <row r="140" spans="1:11" x14ac:dyDescent="0.35">
      <c r="A140" s="4">
        <v>139</v>
      </c>
      <c r="B140" s="4">
        <v>14</v>
      </c>
      <c r="C140" s="4">
        <v>2</v>
      </c>
      <c r="D140" s="4">
        <v>6.4</v>
      </c>
      <c r="E140" s="4">
        <v>71.099999999999994</v>
      </c>
      <c r="F140" s="4">
        <v>2</v>
      </c>
      <c r="G140" s="4" t="str">
        <f>IF(student_screen_time_raw[[#This Row],[Screen_Time]]&gt;4,"Yes","No")</f>
        <v>Yes</v>
      </c>
      <c r="H140" s="4" t="str">
        <f>IF(student_screen_time_raw[[#This Row],[Screen_Time]]&lt;2,"Low (0-2)",
IF(student_screen_time_raw[[#This Row],[Screen_Time]]&lt;4,"Moderate (2-4)",
IF(student_screen_time_raw[[#This Row],[Screen_Time]]&lt;6,"High (4-6)","Very High (6-10)")))</f>
        <v>Very High (6-10)</v>
      </c>
      <c r="I140" s="4" t="str">
        <f>IF(student_screen_time_raw[[#This Row],[Age]]&lt;=14,"Early Teens",
IF(student_screen_time_raw[[#This Row],[Age]]&lt;=16,"Mid Teens","Late Teens"))</f>
        <v>Early Teens</v>
      </c>
      <c r="J140" s="5">
        <f>student_screen_time_raw[[#This Row],[Study_Hours]]/student_screen_time_raw[[#This Row],[Screen_Time]]</f>
        <v>0.3125</v>
      </c>
      <c r="K140" s="4"/>
    </row>
    <row r="141" spans="1:11" x14ac:dyDescent="0.35">
      <c r="A141" s="4">
        <v>140</v>
      </c>
      <c r="B141" s="4">
        <v>17</v>
      </c>
      <c r="C141" s="4">
        <v>0.4</v>
      </c>
      <c r="D141" s="4">
        <v>2.8</v>
      </c>
      <c r="E141" s="4">
        <v>81.3</v>
      </c>
      <c r="F141" s="4">
        <v>1.1000000000000001</v>
      </c>
      <c r="G141" s="4" t="str">
        <f>IF(student_screen_time_raw[[#This Row],[Screen_Time]]&gt;4,"Yes","No")</f>
        <v>No</v>
      </c>
      <c r="H141" s="4" t="str">
        <f>IF(student_screen_time_raw[[#This Row],[Screen_Time]]&lt;2,"Low (0-2)",
IF(student_screen_time_raw[[#This Row],[Screen_Time]]&lt;4,"Moderate (2-4)",
IF(student_screen_time_raw[[#This Row],[Screen_Time]]&lt;6,"High (4-6)","Very High (6-10)")))</f>
        <v>Moderate (2-4)</v>
      </c>
      <c r="I141" s="4" t="str">
        <f>IF(student_screen_time_raw[[#This Row],[Age]]&lt;=14,"Early Teens",
IF(student_screen_time_raw[[#This Row],[Age]]&lt;=16,"Mid Teens","Late Teens"))</f>
        <v>Late Teens</v>
      </c>
      <c r="J141" s="5">
        <f>student_screen_time_raw[[#This Row],[Study_Hours]]/student_screen_time_raw[[#This Row],[Screen_Time]]</f>
        <v>0.14285714285714288</v>
      </c>
      <c r="K141" s="4"/>
    </row>
    <row r="142" spans="1:11" x14ac:dyDescent="0.35">
      <c r="A142" s="4">
        <v>141</v>
      </c>
      <c r="B142" s="4">
        <v>13</v>
      </c>
      <c r="C142" s="4">
        <v>2.1</v>
      </c>
      <c r="D142" s="4">
        <v>4.8</v>
      </c>
      <c r="E142" s="4">
        <v>64.2</v>
      </c>
      <c r="F142" s="4">
        <v>1.2</v>
      </c>
      <c r="G142" s="4" t="str">
        <f>IF(student_screen_time_raw[[#This Row],[Screen_Time]]&gt;4,"Yes","No")</f>
        <v>Yes</v>
      </c>
      <c r="H142" s="4" t="str">
        <f>IF(student_screen_time_raw[[#This Row],[Screen_Time]]&lt;2,"Low (0-2)",
IF(student_screen_time_raw[[#This Row],[Screen_Time]]&lt;4,"Moderate (2-4)",
IF(student_screen_time_raw[[#This Row],[Screen_Time]]&lt;6,"High (4-6)","Very High (6-10)")))</f>
        <v>High (4-6)</v>
      </c>
      <c r="I142" s="4" t="str">
        <f>IF(student_screen_time_raw[[#This Row],[Age]]&lt;=14,"Early Teens",
IF(student_screen_time_raw[[#This Row],[Age]]&lt;=16,"Mid Teens","Late Teens"))</f>
        <v>Early Teens</v>
      </c>
      <c r="J142" s="5">
        <f>student_screen_time_raw[[#This Row],[Study_Hours]]/student_screen_time_raw[[#This Row],[Screen_Time]]</f>
        <v>0.43750000000000006</v>
      </c>
      <c r="K142" s="4"/>
    </row>
    <row r="143" spans="1:11" x14ac:dyDescent="0.35">
      <c r="A143" s="4">
        <v>142</v>
      </c>
      <c r="B143" s="4">
        <v>17</v>
      </c>
      <c r="C143" s="4">
        <v>2.6</v>
      </c>
      <c r="D143" s="4">
        <v>2.6</v>
      </c>
      <c r="E143" s="4">
        <v>60.9</v>
      </c>
      <c r="F143" s="4">
        <v>1.4</v>
      </c>
      <c r="G143" s="4" t="str">
        <f>IF(student_screen_time_raw[[#This Row],[Screen_Time]]&gt;4,"Yes","No")</f>
        <v>No</v>
      </c>
      <c r="H143" s="4" t="str">
        <f>IF(student_screen_time_raw[[#This Row],[Screen_Time]]&lt;2,"Low (0-2)",
IF(student_screen_time_raw[[#This Row],[Screen_Time]]&lt;4,"Moderate (2-4)",
IF(student_screen_time_raw[[#This Row],[Screen_Time]]&lt;6,"High (4-6)","Very High (6-10)")))</f>
        <v>Moderate (2-4)</v>
      </c>
      <c r="I143" s="4" t="str">
        <f>IF(student_screen_time_raw[[#This Row],[Age]]&lt;=14,"Early Teens",
IF(student_screen_time_raw[[#This Row],[Age]]&lt;=16,"Mid Teens","Late Teens"))</f>
        <v>Late Teens</v>
      </c>
      <c r="J143" s="5">
        <f>student_screen_time_raw[[#This Row],[Study_Hours]]/student_screen_time_raw[[#This Row],[Screen_Time]]</f>
        <v>1</v>
      </c>
      <c r="K143" s="4"/>
    </row>
    <row r="144" spans="1:11" x14ac:dyDescent="0.35">
      <c r="A144" s="4">
        <v>143</v>
      </c>
      <c r="B144" s="4">
        <v>16</v>
      </c>
      <c r="C144" s="4">
        <v>2.5</v>
      </c>
      <c r="D144" s="4">
        <v>5.5</v>
      </c>
      <c r="E144" s="4">
        <v>61.3</v>
      </c>
      <c r="F144" s="4">
        <v>1.9</v>
      </c>
      <c r="G144" s="4" t="str">
        <f>IF(student_screen_time_raw[[#This Row],[Screen_Time]]&gt;4,"Yes","No")</f>
        <v>Yes</v>
      </c>
      <c r="H144" s="4" t="str">
        <f>IF(student_screen_time_raw[[#This Row],[Screen_Time]]&lt;2,"Low (0-2)",
IF(student_screen_time_raw[[#This Row],[Screen_Time]]&lt;4,"Moderate (2-4)",
IF(student_screen_time_raw[[#This Row],[Screen_Time]]&lt;6,"High (4-6)","Very High (6-10)")))</f>
        <v>High (4-6)</v>
      </c>
      <c r="I144" s="4" t="str">
        <f>IF(student_screen_time_raw[[#This Row],[Age]]&lt;=14,"Early Teens",
IF(student_screen_time_raw[[#This Row],[Age]]&lt;=16,"Mid Teens","Late Teens"))</f>
        <v>Mid Teens</v>
      </c>
      <c r="J144" s="5">
        <f>student_screen_time_raw[[#This Row],[Study_Hours]]/student_screen_time_raw[[#This Row],[Screen_Time]]</f>
        <v>0.45454545454545453</v>
      </c>
      <c r="K144" s="4"/>
    </row>
    <row r="145" spans="1:11" x14ac:dyDescent="0.35">
      <c r="A145" s="4">
        <v>144</v>
      </c>
      <c r="B145" s="4">
        <v>16</v>
      </c>
      <c r="C145" s="4">
        <v>3.3</v>
      </c>
      <c r="D145" s="4">
        <v>3.6</v>
      </c>
      <c r="E145" s="4">
        <v>53.9</v>
      </c>
      <c r="F145" s="4">
        <v>2.5</v>
      </c>
      <c r="G145" s="4" t="str">
        <f>IF(student_screen_time_raw[[#This Row],[Screen_Time]]&gt;4,"Yes","No")</f>
        <v>No</v>
      </c>
      <c r="H145" s="4" t="str">
        <f>IF(student_screen_time_raw[[#This Row],[Screen_Time]]&lt;2,"Low (0-2)",
IF(student_screen_time_raw[[#This Row],[Screen_Time]]&lt;4,"Moderate (2-4)",
IF(student_screen_time_raw[[#This Row],[Screen_Time]]&lt;6,"High (4-6)","Very High (6-10)")))</f>
        <v>Moderate (2-4)</v>
      </c>
      <c r="I145" s="4" t="str">
        <f>IF(student_screen_time_raw[[#This Row],[Age]]&lt;=14,"Early Teens",
IF(student_screen_time_raw[[#This Row],[Age]]&lt;=16,"Mid Teens","Late Teens"))</f>
        <v>Mid Teens</v>
      </c>
      <c r="J145" s="5">
        <f>student_screen_time_raw[[#This Row],[Study_Hours]]/student_screen_time_raw[[#This Row],[Screen_Time]]</f>
        <v>0.91666666666666663</v>
      </c>
      <c r="K145" s="4"/>
    </row>
    <row r="146" spans="1:11" x14ac:dyDescent="0.35">
      <c r="A146" s="4">
        <v>145</v>
      </c>
      <c r="B146" s="4">
        <v>16</v>
      </c>
      <c r="C146" s="4">
        <v>4.4000000000000004</v>
      </c>
      <c r="D146" s="4">
        <v>4.7</v>
      </c>
      <c r="E146" s="4">
        <v>83.5</v>
      </c>
      <c r="F146" s="4">
        <v>1.6</v>
      </c>
      <c r="G146" s="4" t="str">
        <f>IF(student_screen_time_raw[[#This Row],[Screen_Time]]&gt;4,"Yes","No")</f>
        <v>Yes</v>
      </c>
      <c r="H146" s="4" t="str">
        <f>IF(student_screen_time_raw[[#This Row],[Screen_Time]]&lt;2,"Low (0-2)",
IF(student_screen_time_raw[[#This Row],[Screen_Time]]&lt;4,"Moderate (2-4)",
IF(student_screen_time_raw[[#This Row],[Screen_Time]]&lt;6,"High (4-6)","Very High (6-10)")))</f>
        <v>High (4-6)</v>
      </c>
      <c r="I146" s="4" t="str">
        <f>IF(student_screen_time_raw[[#This Row],[Age]]&lt;=14,"Early Teens",
IF(student_screen_time_raw[[#This Row],[Age]]&lt;=16,"Mid Teens","Late Teens"))</f>
        <v>Mid Teens</v>
      </c>
      <c r="J146" s="5">
        <f>student_screen_time_raw[[#This Row],[Study_Hours]]/student_screen_time_raw[[#This Row],[Screen_Time]]</f>
        <v>0.93617021276595747</v>
      </c>
      <c r="K146" s="4"/>
    </row>
    <row r="147" spans="1:11" x14ac:dyDescent="0.35">
      <c r="A147" s="4">
        <v>146</v>
      </c>
      <c r="B147" s="4">
        <v>16</v>
      </c>
      <c r="C147" s="4">
        <v>2.9</v>
      </c>
      <c r="D147" s="4">
        <v>4</v>
      </c>
      <c r="E147" s="4">
        <v>66.7</v>
      </c>
      <c r="F147" s="4">
        <v>0.3</v>
      </c>
      <c r="G147" s="4" t="str">
        <f>IF(student_screen_time_raw[[#This Row],[Screen_Time]]&gt;4,"Yes","No")</f>
        <v>No</v>
      </c>
      <c r="H147" s="4" t="str">
        <f>IF(student_screen_time_raw[[#This Row],[Screen_Time]]&lt;2,"Low (0-2)",
IF(student_screen_time_raw[[#This Row],[Screen_Time]]&lt;4,"Moderate (2-4)",
IF(student_screen_time_raw[[#This Row],[Screen_Time]]&lt;6,"High (4-6)","Very High (6-10)")))</f>
        <v>High (4-6)</v>
      </c>
      <c r="I147" s="4" t="str">
        <f>IF(student_screen_time_raw[[#This Row],[Age]]&lt;=14,"Early Teens",
IF(student_screen_time_raw[[#This Row],[Age]]&lt;=16,"Mid Teens","Late Teens"))</f>
        <v>Mid Teens</v>
      </c>
      <c r="J147" s="5">
        <f>student_screen_time_raw[[#This Row],[Study_Hours]]/student_screen_time_raw[[#This Row],[Screen_Time]]</f>
        <v>0.72499999999999998</v>
      </c>
      <c r="K147" s="4"/>
    </row>
    <row r="148" spans="1:11" x14ac:dyDescent="0.35">
      <c r="A148" s="4">
        <v>147</v>
      </c>
      <c r="B148" s="4">
        <v>16</v>
      </c>
      <c r="C148" s="4">
        <v>3.1</v>
      </c>
      <c r="D148" s="4">
        <v>2</v>
      </c>
      <c r="E148" s="4">
        <v>65.5</v>
      </c>
      <c r="F148" s="4">
        <v>2</v>
      </c>
      <c r="G148" s="4" t="str">
        <f>IF(student_screen_time_raw[[#This Row],[Screen_Time]]&gt;4,"Yes","No")</f>
        <v>No</v>
      </c>
      <c r="H148" s="4" t="str">
        <f>IF(student_screen_time_raw[[#This Row],[Screen_Time]]&lt;2,"Low (0-2)",
IF(student_screen_time_raw[[#This Row],[Screen_Time]]&lt;4,"Moderate (2-4)",
IF(student_screen_time_raw[[#This Row],[Screen_Time]]&lt;6,"High (4-6)","Very High (6-10)")))</f>
        <v>Moderate (2-4)</v>
      </c>
      <c r="I148" s="4" t="str">
        <f>IF(student_screen_time_raw[[#This Row],[Age]]&lt;=14,"Early Teens",
IF(student_screen_time_raw[[#This Row],[Age]]&lt;=16,"Mid Teens","Late Teens"))</f>
        <v>Mid Teens</v>
      </c>
      <c r="J148" s="5">
        <f>student_screen_time_raw[[#This Row],[Study_Hours]]/student_screen_time_raw[[#This Row],[Screen_Time]]</f>
        <v>1.55</v>
      </c>
      <c r="K148" s="4"/>
    </row>
    <row r="149" spans="1:11" x14ac:dyDescent="0.35">
      <c r="A149" s="4">
        <v>148</v>
      </c>
      <c r="B149" s="4">
        <v>15</v>
      </c>
      <c r="C149" s="4">
        <v>2.6</v>
      </c>
      <c r="D149" s="4">
        <v>4.8</v>
      </c>
      <c r="E149" s="4">
        <v>48.8</v>
      </c>
      <c r="F149" s="4">
        <v>3.5</v>
      </c>
      <c r="G149" s="4" t="str">
        <f>IF(student_screen_time_raw[[#This Row],[Screen_Time]]&gt;4,"Yes","No")</f>
        <v>Yes</v>
      </c>
      <c r="H149" s="4" t="str">
        <f>IF(student_screen_time_raw[[#This Row],[Screen_Time]]&lt;2,"Low (0-2)",
IF(student_screen_time_raw[[#This Row],[Screen_Time]]&lt;4,"Moderate (2-4)",
IF(student_screen_time_raw[[#This Row],[Screen_Time]]&lt;6,"High (4-6)","Very High (6-10)")))</f>
        <v>High (4-6)</v>
      </c>
      <c r="I149" s="4" t="str">
        <f>IF(student_screen_time_raw[[#This Row],[Age]]&lt;=14,"Early Teens",
IF(student_screen_time_raw[[#This Row],[Age]]&lt;=16,"Mid Teens","Late Teens"))</f>
        <v>Mid Teens</v>
      </c>
      <c r="J149" s="5">
        <f>student_screen_time_raw[[#This Row],[Study_Hours]]/student_screen_time_raw[[#This Row],[Screen_Time]]</f>
        <v>0.54166666666666674</v>
      </c>
      <c r="K149" s="4"/>
    </row>
    <row r="150" spans="1:11" x14ac:dyDescent="0.35">
      <c r="A150" s="4">
        <v>149</v>
      </c>
      <c r="B150" s="4">
        <v>14</v>
      </c>
      <c r="C150" s="4">
        <v>3.7</v>
      </c>
      <c r="D150" s="4">
        <v>3.2</v>
      </c>
      <c r="E150" s="4">
        <v>55.7</v>
      </c>
      <c r="F150" s="4">
        <v>1.6</v>
      </c>
      <c r="G150" s="4" t="str">
        <f>IF(student_screen_time_raw[[#This Row],[Screen_Time]]&gt;4,"Yes","No")</f>
        <v>No</v>
      </c>
      <c r="H150" s="4" t="str">
        <f>IF(student_screen_time_raw[[#This Row],[Screen_Time]]&lt;2,"Low (0-2)",
IF(student_screen_time_raw[[#This Row],[Screen_Time]]&lt;4,"Moderate (2-4)",
IF(student_screen_time_raw[[#This Row],[Screen_Time]]&lt;6,"High (4-6)","Very High (6-10)")))</f>
        <v>Moderate (2-4)</v>
      </c>
      <c r="I150" s="4" t="str">
        <f>IF(student_screen_time_raw[[#This Row],[Age]]&lt;=14,"Early Teens",
IF(student_screen_time_raw[[#This Row],[Age]]&lt;=16,"Mid Teens","Late Teens"))</f>
        <v>Early Teens</v>
      </c>
      <c r="J150" s="5">
        <f>student_screen_time_raw[[#This Row],[Study_Hours]]/student_screen_time_raw[[#This Row],[Screen_Time]]</f>
        <v>1.15625</v>
      </c>
      <c r="K150" s="4"/>
    </row>
    <row r="151" spans="1:11" x14ac:dyDescent="0.35">
      <c r="A151" s="4">
        <v>150</v>
      </c>
      <c r="B151" s="4">
        <v>16</v>
      </c>
      <c r="C151" s="4">
        <v>3</v>
      </c>
      <c r="D151" s="4">
        <v>5.6</v>
      </c>
      <c r="E151" s="4">
        <v>84.7</v>
      </c>
      <c r="F151" s="4">
        <v>0.1</v>
      </c>
      <c r="G151" s="4" t="str">
        <f>IF(student_screen_time_raw[[#This Row],[Screen_Time]]&gt;4,"Yes","No")</f>
        <v>Yes</v>
      </c>
      <c r="H151" s="4" t="str">
        <f>IF(student_screen_time_raw[[#This Row],[Screen_Time]]&lt;2,"Low (0-2)",
IF(student_screen_time_raw[[#This Row],[Screen_Time]]&lt;4,"Moderate (2-4)",
IF(student_screen_time_raw[[#This Row],[Screen_Time]]&lt;6,"High (4-6)","Very High (6-10)")))</f>
        <v>High (4-6)</v>
      </c>
      <c r="I151" s="4" t="str">
        <f>IF(student_screen_time_raw[[#This Row],[Age]]&lt;=14,"Early Teens",
IF(student_screen_time_raw[[#This Row],[Age]]&lt;=16,"Mid Teens","Late Teens"))</f>
        <v>Mid Teens</v>
      </c>
      <c r="J151" s="5">
        <f>student_screen_time_raw[[#This Row],[Study_Hours]]/student_screen_time_raw[[#This Row],[Screen_Time]]</f>
        <v>0.5357142857142857</v>
      </c>
      <c r="K151" s="4"/>
    </row>
    <row r="152" spans="1:11" x14ac:dyDescent="0.35">
      <c r="A152" s="4">
        <v>151</v>
      </c>
      <c r="B152" s="4">
        <v>13</v>
      </c>
      <c r="C152" s="4">
        <v>3.2</v>
      </c>
      <c r="D152" s="4">
        <v>3.6</v>
      </c>
      <c r="E152" s="4">
        <v>73</v>
      </c>
      <c r="F152" s="4">
        <v>1.6</v>
      </c>
      <c r="G152" s="4" t="str">
        <f>IF(student_screen_time_raw[[#This Row],[Screen_Time]]&gt;4,"Yes","No")</f>
        <v>No</v>
      </c>
      <c r="H152" s="4" t="str">
        <f>IF(student_screen_time_raw[[#This Row],[Screen_Time]]&lt;2,"Low (0-2)",
IF(student_screen_time_raw[[#This Row],[Screen_Time]]&lt;4,"Moderate (2-4)",
IF(student_screen_time_raw[[#This Row],[Screen_Time]]&lt;6,"High (4-6)","Very High (6-10)")))</f>
        <v>Moderate (2-4)</v>
      </c>
      <c r="I152" s="4" t="str">
        <f>IF(student_screen_time_raw[[#This Row],[Age]]&lt;=14,"Early Teens",
IF(student_screen_time_raw[[#This Row],[Age]]&lt;=16,"Mid Teens","Late Teens"))</f>
        <v>Early Teens</v>
      </c>
      <c r="J152" s="5">
        <f>student_screen_time_raw[[#This Row],[Study_Hours]]/student_screen_time_raw[[#This Row],[Screen_Time]]</f>
        <v>0.88888888888888895</v>
      </c>
      <c r="K152" s="4"/>
    </row>
    <row r="153" spans="1:11" x14ac:dyDescent="0.35">
      <c r="A153" s="4">
        <v>152</v>
      </c>
      <c r="B153" s="4">
        <v>13</v>
      </c>
      <c r="C153" s="4">
        <v>4.3</v>
      </c>
      <c r="D153" s="4">
        <v>3.9</v>
      </c>
      <c r="E153" s="4">
        <v>81.7</v>
      </c>
      <c r="F153" s="4">
        <v>1.5</v>
      </c>
      <c r="G153" s="4" t="str">
        <f>IF(student_screen_time_raw[[#This Row],[Screen_Time]]&gt;4,"Yes","No")</f>
        <v>No</v>
      </c>
      <c r="H153" s="4" t="str">
        <f>IF(student_screen_time_raw[[#This Row],[Screen_Time]]&lt;2,"Low (0-2)",
IF(student_screen_time_raw[[#This Row],[Screen_Time]]&lt;4,"Moderate (2-4)",
IF(student_screen_time_raw[[#This Row],[Screen_Time]]&lt;6,"High (4-6)","Very High (6-10)")))</f>
        <v>Moderate (2-4)</v>
      </c>
      <c r="I153" s="4" t="str">
        <f>IF(student_screen_time_raw[[#This Row],[Age]]&lt;=14,"Early Teens",
IF(student_screen_time_raw[[#This Row],[Age]]&lt;=16,"Mid Teens","Late Teens"))</f>
        <v>Early Teens</v>
      </c>
      <c r="J153" s="5">
        <f>student_screen_time_raw[[#This Row],[Study_Hours]]/student_screen_time_raw[[#This Row],[Screen_Time]]</f>
        <v>1.1025641025641026</v>
      </c>
      <c r="K153" s="4"/>
    </row>
    <row r="154" spans="1:11" x14ac:dyDescent="0.35">
      <c r="A154" s="4">
        <v>153</v>
      </c>
      <c r="B154" s="4">
        <v>13</v>
      </c>
      <c r="C154" s="4">
        <v>2.7</v>
      </c>
      <c r="D154" s="4">
        <v>6.5</v>
      </c>
      <c r="E154" s="4">
        <v>80.400000000000006</v>
      </c>
      <c r="F154" s="4">
        <v>1.4</v>
      </c>
      <c r="G154" s="4" t="str">
        <f>IF(student_screen_time_raw[[#This Row],[Screen_Time]]&gt;4,"Yes","No")</f>
        <v>Yes</v>
      </c>
      <c r="H154" s="4" t="str">
        <f>IF(student_screen_time_raw[[#This Row],[Screen_Time]]&lt;2,"Low (0-2)",
IF(student_screen_time_raw[[#This Row],[Screen_Time]]&lt;4,"Moderate (2-4)",
IF(student_screen_time_raw[[#This Row],[Screen_Time]]&lt;6,"High (4-6)","Very High (6-10)")))</f>
        <v>Very High (6-10)</v>
      </c>
      <c r="I154" s="4" t="str">
        <f>IF(student_screen_time_raw[[#This Row],[Age]]&lt;=14,"Early Teens",
IF(student_screen_time_raw[[#This Row],[Age]]&lt;=16,"Mid Teens","Late Teens"))</f>
        <v>Early Teens</v>
      </c>
      <c r="J154" s="5">
        <f>student_screen_time_raw[[#This Row],[Study_Hours]]/student_screen_time_raw[[#This Row],[Screen_Time]]</f>
        <v>0.41538461538461541</v>
      </c>
      <c r="K154" s="4"/>
    </row>
    <row r="155" spans="1:11" x14ac:dyDescent="0.35">
      <c r="A155" s="4">
        <v>154</v>
      </c>
      <c r="B155" s="4">
        <v>13</v>
      </c>
      <c r="C155" s="4">
        <v>2.2000000000000002</v>
      </c>
      <c r="D155" s="4">
        <v>7.6</v>
      </c>
      <c r="E155" s="4">
        <v>60</v>
      </c>
      <c r="F155" s="4">
        <v>2.2999999999999998</v>
      </c>
      <c r="G155" s="4" t="str">
        <f>IF(student_screen_time_raw[[#This Row],[Screen_Time]]&gt;4,"Yes","No")</f>
        <v>Yes</v>
      </c>
      <c r="H155" s="4" t="str">
        <f>IF(student_screen_time_raw[[#This Row],[Screen_Time]]&lt;2,"Low (0-2)",
IF(student_screen_time_raw[[#This Row],[Screen_Time]]&lt;4,"Moderate (2-4)",
IF(student_screen_time_raw[[#This Row],[Screen_Time]]&lt;6,"High (4-6)","Very High (6-10)")))</f>
        <v>Very High (6-10)</v>
      </c>
      <c r="I155" s="4" t="str">
        <f>IF(student_screen_time_raw[[#This Row],[Age]]&lt;=14,"Early Teens",
IF(student_screen_time_raw[[#This Row],[Age]]&lt;=16,"Mid Teens","Late Teens"))</f>
        <v>Early Teens</v>
      </c>
      <c r="J155" s="5">
        <f>student_screen_time_raw[[#This Row],[Study_Hours]]/student_screen_time_raw[[#This Row],[Screen_Time]]</f>
        <v>0.28947368421052633</v>
      </c>
      <c r="K155" s="4"/>
    </row>
    <row r="156" spans="1:11" x14ac:dyDescent="0.35">
      <c r="A156" s="4">
        <v>155</v>
      </c>
      <c r="B156" s="4">
        <v>15</v>
      </c>
      <c r="C156" s="4">
        <v>2.9</v>
      </c>
      <c r="D156" s="4">
        <v>5.2</v>
      </c>
      <c r="E156" s="4">
        <v>94.3</v>
      </c>
      <c r="F156" s="4">
        <v>2.6</v>
      </c>
      <c r="G156" s="4" t="str">
        <f>IF(student_screen_time_raw[[#This Row],[Screen_Time]]&gt;4,"Yes","No")</f>
        <v>Yes</v>
      </c>
      <c r="H156" s="4" t="str">
        <f>IF(student_screen_time_raw[[#This Row],[Screen_Time]]&lt;2,"Low (0-2)",
IF(student_screen_time_raw[[#This Row],[Screen_Time]]&lt;4,"Moderate (2-4)",
IF(student_screen_time_raw[[#This Row],[Screen_Time]]&lt;6,"High (4-6)","Very High (6-10)")))</f>
        <v>High (4-6)</v>
      </c>
      <c r="I156" s="4" t="str">
        <f>IF(student_screen_time_raw[[#This Row],[Age]]&lt;=14,"Early Teens",
IF(student_screen_time_raw[[#This Row],[Age]]&lt;=16,"Mid Teens","Late Teens"))</f>
        <v>Mid Teens</v>
      </c>
      <c r="J156" s="5">
        <f>student_screen_time_raw[[#This Row],[Study_Hours]]/student_screen_time_raw[[#This Row],[Screen_Time]]</f>
        <v>0.55769230769230771</v>
      </c>
      <c r="K156" s="4"/>
    </row>
    <row r="157" spans="1:11" x14ac:dyDescent="0.35">
      <c r="A157" s="4">
        <v>156</v>
      </c>
      <c r="B157" s="4">
        <v>13</v>
      </c>
      <c r="C157" s="4">
        <v>3.6</v>
      </c>
      <c r="D157" s="4">
        <v>3.6</v>
      </c>
      <c r="E157" s="4">
        <v>89.5</v>
      </c>
      <c r="F157" s="4">
        <v>2</v>
      </c>
      <c r="G157" s="4" t="str">
        <f>IF(student_screen_time_raw[[#This Row],[Screen_Time]]&gt;4,"Yes","No")</f>
        <v>No</v>
      </c>
      <c r="H157" s="4" t="str">
        <f>IF(student_screen_time_raw[[#This Row],[Screen_Time]]&lt;2,"Low (0-2)",
IF(student_screen_time_raw[[#This Row],[Screen_Time]]&lt;4,"Moderate (2-4)",
IF(student_screen_time_raw[[#This Row],[Screen_Time]]&lt;6,"High (4-6)","Very High (6-10)")))</f>
        <v>Moderate (2-4)</v>
      </c>
      <c r="I157" s="4" t="str">
        <f>IF(student_screen_time_raw[[#This Row],[Age]]&lt;=14,"Early Teens",
IF(student_screen_time_raw[[#This Row],[Age]]&lt;=16,"Mid Teens","Late Teens"))</f>
        <v>Early Teens</v>
      </c>
      <c r="J157" s="5">
        <f>student_screen_time_raw[[#This Row],[Study_Hours]]/student_screen_time_raw[[#This Row],[Screen_Time]]</f>
        <v>1</v>
      </c>
      <c r="K157" s="4"/>
    </row>
    <row r="158" spans="1:11" x14ac:dyDescent="0.35">
      <c r="A158" s="4">
        <v>157</v>
      </c>
      <c r="B158" s="4">
        <v>16</v>
      </c>
      <c r="C158" s="4">
        <v>3</v>
      </c>
      <c r="D158" s="4">
        <v>3.4</v>
      </c>
      <c r="E158" s="4">
        <v>64.400000000000006</v>
      </c>
      <c r="F158" s="4">
        <v>1.4</v>
      </c>
      <c r="G158" s="4" t="str">
        <f>IF(student_screen_time_raw[[#This Row],[Screen_Time]]&gt;4,"Yes","No")</f>
        <v>No</v>
      </c>
      <c r="H158" s="4" t="str">
        <f>IF(student_screen_time_raw[[#This Row],[Screen_Time]]&lt;2,"Low (0-2)",
IF(student_screen_time_raw[[#This Row],[Screen_Time]]&lt;4,"Moderate (2-4)",
IF(student_screen_time_raw[[#This Row],[Screen_Time]]&lt;6,"High (4-6)","Very High (6-10)")))</f>
        <v>Moderate (2-4)</v>
      </c>
      <c r="I158" s="4" t="str">
        <f>IF(student_screen_time_raw[[#This Row],[Age]]&lt;=14,"Early Teens",
IF(student_screen_time_raw[[#This Row],[Age]]&lt;=16,"Mid Teens","Late Teens"))</f>
        <v>Mid Teens</v>
      </c>
      <c r="J158" s="5">
        <f>student_screen_time_raw[[#This Row],[Study_Hours]]/student_screen_time_raw[[#This Row],[Screen_Time]]</f>
        <v>0.88235294117647056</v>
      </c>
      <c r="K158" s="4"/>
    </row>
    <row r="159" spans="1:11" x14ac:dyDescent="0.35">
      <c r="A159" s="4">
        <v>158</v>
      </c>
      <c r="B159" s="4">
        <v>17</v>
      </c>
      <c r="C159" s="4">
        <v>3.6</v>
      </c>
      <c r="D159" s="4">
        <v>2.8</v>
      </c>
      <c r="E159" s="4">
        <v>34.299999999999997</v>
      </c>
      <c r="F159" s="4">
        <v>2.4</v>
      </c>
      <c r="G159" s="4" t="str">
        <f>IF(student_screen_time_raw[[#This Row],[Screen_Time]]&gt;4,"Yes","No")</f>
        <v>No</v>
      </c>
      <c r="H159" s="4" t="str">
        <f>IF(student_screen_time_raw[[#This Row],[Screen_Time]]&lt;2,"Low (0-2)",
IF(student_screen_time_raw[[#This Row],[Screen_Time]]&lt;4,"Moderate (2-4)",
IF(student_screen_time_raw[[#This Row],[Screen_Time]]&lt;6,"High (4-6)","Very High (6-10)")))</f>
        <v>Moderate (2-4)</v>
      </c>
      <c r="I159" s="4" t="str">
        <f>IF(student_screen_time_raw[[#This Row],[Age]]&lt;=14,"Early Teens",
IF(student_screen_time_raw[[#This Row],[Age]]&lt;=16,"Mid Teens","Late Teens"))</f>
        <v>Late Teens</v>
      </c>
      <c r="J159" s="5">
        <f>student_screen_time_raw[[#This Row],[Study_Hours]]/student_screen_time_raw[[#This Row],[Screen_Time]]</f>
        <v>1.2857142857142858</v>
      </c>
      <c r="K159" s="4"/>
    </row>
    <row r="160" spans="1:11" x14ac:dyDescent="0.35">
      <c r="A160" s="4">
        <v>159</v>
      </c>
      <c r="B160" s="4">
        <v>13</v>
      </c>
      <c r="C160" s="4">
        <v>1.8</v>
      </c>
      <c r="D160" s="4">
        <v>3.1</v>
      </c>
      <c r="E160" s="4">
        <v>66.400000000000006</v>
      </c>
      <c r="F160" s="4">
        <v>0.3</v>
      </c>
      <c r="G160" s="4" t="str">
        <f>IF(student_screen_time_raw[[#This Row],[Screen_Time]]&gt;4,"Yes","No")</f>
        <v>No</v>
      </c>
      <c r="H160" s="4" t="str">
        <f>IF(student_screen_time_raw[[#This Row],[Screen_Time]]&lt;2,"Low (0-2)",
IF(student_screen_time_raw[[#This Row],[Screen_Time]]&lt;4,"Moderate (2-4)",
IF(student_screen_time_raw[[#This Row],[Screen_Time]]&lt;6,"High (4-6)","Very High (6-10)")))</f>
        <v>Moderate (2-4)</v>
      </c>
      <c r="I160" s="4" t="str">
        <f>IF(student_screen_time_raw[[#This Row],[Age]]&lt;=14,"Early Teens",
IF(student_screen_time_raw[[#This Row],[Age]]&lt;=16,"Mid Teens","Late Teens"))</f>
        <v>Early Teens</v>
      </c>
      <c r="J160" s="5">
        <f>student_screen_time_raw[[#This Row],[Study_Hours]]/student_screen_time_raw[[#This Row],[Screen_Time]]</f>
        <v>0.58064516129032262</v>
      </c>
      <c r="K160" s="4"/>
    </row>
    <row r="161" spans="1:11" x14ac:dyDescent="0.35">
      <c r="A161" s="4">
        <v>160</v>
      </c>
      <c r="B161" s="4">
        <v>15</v>
      </c>
      <c r="C161" s="4">
        <v>1.6</v>
      </c>
      <c r="D161" s="4">
        <v>3.6</v>
      </c>
      <c r="E161" s="4">
        <v>72.400000000000006</v>
      </c>
      <c r="F161" s="4">
        <v>0.9</v>
      </c>
      <c r="G161" s="4" t="str">
        <f>IF(student_screen_time_raw[[#This Row],[Screen_Time]]&gt;4,"Yes","No")</f>
        <v>No</v>
      </c>
      <c r="H161" s="4" t="str">
        <f>IF(student_screen_time_raw[[#This Row],[Screen_Time]]&lt;2,"Low (0-2)",
IF(student_screen_time_raw[[#This Row],[Screen_Time]]&lt;4,"Moderate (2-4)",
IF(student_screen_time_raw[[#This Row],[Screen_Time]]&lt;6,"High (4-6)","Very High (6-10)")))</f>
        <v>Moderate (2-4)</v>
      </c>
      <c r="I161" s="4" t="str">
        <f>IF(student_screen_time_raw[[#This Row],[Age]]&lt;=14,"Early Teens",
IF(student_screen_time_raw[[#This Row],[Age]]&lt;=16,"Mid Teens","Late Teens"))</f>
        <v>Mid Teens</v>
      </c>
      <c r="J161" s="5">
        <f>student_screen_time_raw[[#This Row],[Study_Hours]]/student_screen_time_raw[[#This Row],[Screen_Time]]</f>
        <v>0.44444444444444448</v>
      </c>
      <c r="K161" s="4"/>
    </row>
    <row r="162" spans="1:11" x14ac:dyDescent="0.35">
      <c r="A162" s="4">
        <v>161</v>
      </c>
      <c r="B162" s="4">
        <v>15</v>
      </c>
      <c r="C162" s="4">
        <v>2</v>
      </c>
      <c r="D162" s="4">
        <v>6.9</v>
      </c>
      <c r="E162" s="4">
        <v>64.3</v>
      </c>
      <c r="F162" s="4">
        <v>1</v>
      </c>
      <c r="G162" s="4" t="str">
        <f>IF(student_screen_time_raw[[#This Row],[Screen_Time]]&gt;4,"Yes","No")</f>
        <v>Yes</v>
      </c>
      <c r="H162" s="4" t="str">
        <f>IF(student_screen_time_raw[[#This Row],[Screen_Time]]&lt;2,"Low (0-2)",
IF(student_screen_time_raw[[#This Row],[Screen_Time]]&lt;4,"Moderate (2-4)",
IF(student_screen_time_raw[[#This Row],[Screen_Time]]&lt;6,"High (4-6)","Very High (6-10)")))</f>
        <v>Very High (6-10)</v>
      </c>
      <c r="I162" s="4" t="str">
        <f>IF(student_screen_time_raw[[#This Row],[Age]]&lt;=14,"Early Teens",
IF(student_screen_time_raw[[#This Row],[Age]]&lt;=16,"Mid Teens","Late Teens"))</f>
        <v>Mid Teens</v>
      </c>
      <c r="J162" s="5">
        <f>student_screen_time_raw[[#This Row],[Study_Hours]]/student_screen_time_raw[[#This Row],[Screen_Time]]</f>
        <v>0.28985507246376813</v>
      </c>
      <c r="K162" s="4"/>
    </row>
    <row r="163" spans="1:11" x14ac:dyDescent="0.35">
      <c r="A163" s="4">
        <v>162</v>
      </c>
      <c r="B163" s="4">
        <v>13</v>
      </c>
      <c r="C163" s="4">
        <v>1.2</v>
      </c>
      <c r="D163" s="4">
        <v>3.7</v>
      </c>
      <c r="E163" s="4">
        <v>67.8</v>
      </c>
      <c r="F163" s="4">
        <v>1.5</v>
      </c>
      <c r="G163" s="4" t="str">
        <f>IF(student_screen_time_raw[[#This Row],[Screen_Time]]&gt;4,"Yes","No")</f>
        <v>No</v>
      </c>
      <c r="H163" s="4" t="str">
        <f>IF(student_screen_time_raw[[#This Row],[Screen_Time]]&lt;2,"Low (0-2)",
IF(student_screen_time_raw[[#This Row],[Screen_Time]]&lt;4,"Moderate (2-4)",
IF(student_screen_time_raw[[#This Row],[Screen_Time]]&lt;6,"High (4-6)","Very High (6-10)")))</f>
        <v>Moderate (2-4)</v>
      </c>
      <c r="I163" s="4" t="str">
        <f>IF(student_screen_time_raw[[#This Row],[Age]]&lt;=14,"Early Teens",
IF(student_screen_time_raw[[#This Row],[Age]]&lt;=16,"Mid Teens","Late Teens"))</f>
        <v>Early Teens</v>
      </c>
      <c r="J163" s="5">
        <f>student_screen_time_raw[[#This Row],[Study_Hours]]/student_screen_time_raw[[#This Row],[Screen_Time]]</f>
        <v>0.32432432432432429</v>
      </c>
      <c r="K163" s="4"/>
    </row>
    <row r="164" spans="1:11" x14ac:dyDescent="0.35">
      <c r="A164" s="4">
        <v>163</v>
      </c>
      <c r="B164" s="4">
        <v>17</v>
      </c>
      <c r="C164" s="4">
        <v>2.6</v>
      </c>
      <c r="D164" s="4">
        <v>2.2000000000000002</v>
      </c>
      <c r="E164" s="4">
        <v>61.7</v>
      </c>
      <c r="F164" s="4">
        <v>1.9</v>
      </c>
      <c r="G164" s="4" t="str">
        <f>IF(student_screen_time_raw[[#This Row],[Screen_Time]]&gt;4,"Yes","No")</f>
        <v>No</v>
      </c>
      <c r="H164" s="4" t="str">
        <f>IF(student_screen_time_raw[[#This Row],[Screen_Time]]&lt;2,"Low (0-2)",
IF(student_screen_time_raw[[#This Row],[Screen_Time]]&lt;4,"Moderate (2-4)",
IF(student_screen_time_raw[[#This Row],[Screen_Time]]&lt;6,"High (4-6)","Very High (6-10)")))</f>
        <v>Moderate (2-4)</v>
      </c>
      <c r="I164" s="4" t="str">
        <f>IF(student_screen_time_raw[[#This Row],[Age]]&lt;=14,"Early Teens",
IF(student_screen_time_raw[[#This Row],[Age]]&lt;=16,"Mid Teens","Late Teens"))</f>
        <v>Late Teens</v>
      </c>
      <c r="J164" s="5">
        <f>student_screen_time_raw[[#This Row],[Study_Hours]]/student_screen_time_raw[[#This Row],[Screen_Time]]</f>
        <v>1.1818181818181817</v>
      </c>
      <c r="K164" s="4"/>
    </row>
    <row r="165" spans="1:11" x14ac:dyDescent="0.35">
      <c r="A165" s="4">
        <v>164</v>
      </c>
      <c r="B165" s="4">
        <v>13</v>
      </c>
      <c r="C165" s="4">
        <v>2.1</v>
      </c>
      <c r="D165" s="4">
        <v>4.0999999999999996</v>
      </c>
      <c r="E165" s="4">
        <v>79.2</v>
      </c>
      <c r="F165" s="4">
        <v>1.3</v>
      </c>
      <c r="G165" s="4" t="str">
        <f>IF(student_screen_time_raw[[#This Row],[Screen_Time]]&gt;4,"Yes","No")</f>
        <v>Yes</v>
      </c>
      <c r="H165" s="4" t="str">
        <f>IF(student_screen_time_raw[[#This Row],[Screen_Time]]&lt;2,"Low (0-2)",
IF(student_screen_time_raw[[#This Row],[Screen_Time]]&lt;4,"Moderate (2-4)",
IF(student_screen_time_raw[[#This Row],[Screen_Time]]&lt;6,"High (4-6)","Very High (6-10)")))</f>
        <v>High (4-6)</v>
      </c>
      <c r="I165" s="4" t="str">
        <f>IF(student_screen_time_raw[[#This Row],[Age]]&lt;=14,"Early Teens",
IF(student_screen_time_raw[[#This Row],[Age]]&lt;=16,"Mid Teens","Late Teens"))</f>
        <v>Early Teens</v>
      </c>
      <c r="J165" s="5">
        <f>student_screen_time_raw[[#This Row],[Study_Hours]]/student_screen_time_raw[[#This Row],[Screen_Time]]</f>
        <v>0.51219512195121952</v>
      </c>
      <c r="K165" s="4"/>
    </row>
    <row r="166" spans="1:11" x14ac:dyDescent="0.35">
      <c r="A166" s="4">
        <v>165</v>
      </c>
      <c r="B166" s="4">
        <v>15</v>
      </c>
      <c r="C166" s="4">
        <v>3.7</v>
      </c>
      <c r="D166" s="4">
        <v>4.3</v>
      </c>
      <c r="E166" s="4">
        <v>70.599999999999994</v>
      </c>
      <c r="F166" s="4">
        <v>0.8</v>
      </c>
      <c r="G166" s="4" t="str">
        <f>IF(student_screen_time_raw[[#This Row],[Screen_Time]]&gt;4,"Yes","No")</f>
        <v>Yes</v>
      </c>
      <c r="H166" s="4" t="str">
        <f>IF(student_screen_time_raw[[#This Row],[Screen_Time]]&lt;2,"Low (0-2)",
IF(student_screen_time_raw[[#This Row],[Screen_Time]]&lt;4,"Moderate (2-4)",
IF(student_screen_time_raw[[#This Row],[Screen_Time]]&lt;6,"High (4-6)","Very High (6-10)")))</f>
        <v>High (4-6)</v>
      </c>
      <c r="I166" s="4" t="str">
        <f>IF(student_screen_time_raw[[#This Row],[Age]]&lt;=14,"Early Teens",
IF(student_screen_time_raw[[#This Row],[Age]]&lt;=16,"Mid Teens","Late Teens"))</f>
        <v>Mid Teens</v>
      </c>
      <c r="J166" s="5">
        <f>student_screen_time_raw[[#This Row],[Study_Hours]]/student_screen_time_raw[[#This Row],[Screen_Time]]</f>
        <v>0.86046511627906985</v>
      </c>
      <c r="K166" s="4"/>
    </row>
    <row r="167" spans="1:11" x14ac:dyDescent="0.35">
      <c r="A167" s="4">
        <v>166</v>
      </c>
      <c r="B167" s="4">
        <v>14</v>
      </c>
      <c r="C167" s="4">
        <v>1.2</v>
      </c>
      <c r="D167" s="4">
        <v>4.0999999999999996</v>
      </c>
      <c r="E167" s="4">
        <v>79.5</v>
      </c>
      <c r="F167" s="4">
        <v>2.2999999999999998</v>
      </c>
      <c r="G167" s="4" t="str">
        <f>IF(student_screen_time_raw[[#This Row],[Screen_Time]]&gt;4,"Yes","No")</f>
        <v>Yes</v>
      </c>
      <c r="H167" s="4" t="str">
        <f>IF(student_screen_time_raw[[#This Row],[Screen_Time]]&lt;2,"Low (0-2)",
IF(student_screen_time_raw[[#This Row],[Screen_Time]]&lt;4,"Moderate (2-4)",
IF(student_screen_time_raw[[#This Row],[Screen_Time]]&lt;6,"High (4-6)","Very High (6-10)")))</f>
        <v>High (4-6)</v>
      </c>
      <c r="I167" s="4" t="str">
        <f>IF(student_screen_time_raw[[#This Row],[Age]]&lt;=14,"Early Teens",
IF(student_screen_time_raw[[#This Row],[Age]]&lt;=16,"Mid Teens","Late Teens"))</f>
        <v>Early Teens</v>
      </c>
      <c r="J167" s="5">
        <f>student_screen_time_raw[[#This Row],[Study_Hours]]/student_screen_time_raw[[#This Row],[Screen_Time]]</f>
        <v>0.29268292682926833</v>
      </c>
      <c r="K167" s="4"/>
    </row>
    <row r="168" spans="1:11" x14ac:dyDescent="0.35">
      <c r="A168" s="4">
        <v>167</v>
      </c>
      <c r="B168" s="4">
        <v>16</v>
      </c>
      <c r="C168" s="4">
        <v>4.0999999999999996</v>
      </c>
      <c r="D168" s="4">
        <v>5.2</v>
      </c>
      <c r="E168" s="4">
        <v>82.2</v>
      </c>
      <c r="F168" s="4">
        <v>1.3</v>
      </c>
      <c r="G168" s="4" t="str">
        <f>IF(student_screen_time_raw[[#This Row],[Screen_Time]]&gt;4,"Yes","No")</f>
        <v>Yes</v>
      </c>
      <c r="H168" s="4" t="str">
        <f>IF(student_screen_time_raw[[#This Row],[Screen_Time]]&lt;2,"Low (0-2)",
IF(student_screen_time_raw[[#This Row],[Screen_Time]]&lt;4,"Moderate (2-4)",
IF(student_screen_time_raw[[#This Row],[Screen_Time]]&lt;6,"High (4-6)","Very High (6-10)")))</f>
        <v>High (4-6)</v>
      </c>
      <c r="I168" s="4" t="str">
        <f>IF(student_screen_time_raw[[#This Row],[Age]]&lt;=14,"Early Teens",
IF(student_screen_time_raw[[#This Row],[Age]]&lt;=16,"Mid Teens","Late Teens"))</f>
        <v>Mid Teens</v>
      </c>
      <c r="J168" s="5">
        <f>student_screen_time_raw[[#This Row],[Study_Hours]]/student_screen_time_raw[[#This Row],[Screen_Time]]</f>
        <v>0.78846153846153832</v>
      </c>
      <c r="K168" s="4"/>
    </row>
    <row r="169" spans="1:11" x14ac:dyDescent="0.35">
      <c r="A169" s="4">
        <v>168</v>
      </c>
      <c r="B169" s="4">
        <v>15</v>
      </c>
      <c r="C169" s="4">
        <v>1.5</v>
      </c>
      <c r="D169" s="4">
        <v>4.0999999999999996</v>
      </c>
      <c r="E169" s="4">
        <v>48.3</v>
      </c>
      <c r="F169" s="4">
        <v>1.6</v>
      </c>
      <c r="G169" s="4" t="str">
        <f>IF(student_screen_time_raw[[#This Row],[Screen_Time]]&gt;4,"Yes","No")</f>
        <v>Yes</v>
      </c>
      <c r="H169" s="4" t="str">
        <f>IF(student_screen_time_raw[[#This Row],[Screen_Time]]&lt;2,"Low (0-2)",
IF(student_screen_time_raw[[#This Row],[Screen_Time]]&lt;4,"Moderate (2-4)",
IF(student_screen_time_raw[[#This Row],[Screen_Time]]&lt;6,"High (4-6)","Very High (6-10)")))</f>
        <v>High (4-6)</v>
      </c>
      <c r="I169" s="4" t="str">
        <f>IF(student_screen_time_raw[[#This Row],[Age]]&lt;=14,"Early Teens",
IF(student_screen_time_raw[[#This Row],[Age]]&lt;=16,"Mid Teens","Late Teens"))</f>
        <v>Mid Teens</v>
      </c>
      <c r="J169" s="5">
        <f>student_screen_time_raw[[#This Row],[Study_Hours]]/student_screen_time_raw[[#This Row],[Screen_Time]]</f>
        <v>0.36585365853658541</v>
      </c>
      <c r="K169" s="4"/>
    </row>
    <row r="170" spans="1:11" x14ac:dyDescent="0.35">
      <c r="A170" s="4">
        <v>169</v>
      </c>
      <c r="B170" s="4">
        <v>13</v>
      </c>
      <c r="C170" s="4">
        <v>1.3</v>
      </c>
      <c r="D170" s="4">
        <v>5.2</v>
      </c>
      <c r="E170" s="4">
        <v>62.3</v>
      </c>
      <c r="F170" s="4">
        <v>1.9</v>
      </c>
      <c r="G170" s="4" t="str">
        <f>IF(student_screen_time_raw[[#This Row],[Screen_Time]]&gt;4,"Yes","No")</f>
        <v>Yes</v>
      </c>
      <c r="H170" s="4" t="str">
        <f>IF(student_screen_time_raw[[#This Row],[Screen_Time]]&lt;2,"Low (0-2)",
IF(student_screen_time_raw[[#This Row],[Screen_Time]]&lt;4,"Moderate (2-4)",
IF(student_screen_time_raw[[#This Row],[Screen_Time]]&lt;6,"High (4-6)","Very High (6-10)")))</f>
        <v>High (4-6)</v>
      </c>
      <c r="I170" s="4" t="str">
        <f>IF(student_screen_time_raw[[#This Row],[Age]]&lt;=14,"Early Teens",
IF(student_screen_time_raw[[#This Row],[Age]]&lt;=16,"Mid Teens","Late Teens"))</f>
        <v>Early Teens</v>
      </c>
      <c r="J170" s="5">
        <f>student_screen_time_raw[[#This Row],[Study_Hours]]/student_screen_time_raw[[#This Row],[Screen_Time]]</f>
        <v>0.25</v>
      </c>
      <c r="K170" s="4"/>
    </row>
    <row r="171" spans="1:11" x14ac:dyDescent="0.35">
      <c r="A171" s="4">
        <v>170</v>
      </c>
      <c r="B171" s="4">
        <v>16</v>
      </c>
      <c r="C171" s="4">
        <v>1.7</v>
      </c>
      <c r="D171" s="4">
        <v>2.8</v>
      </c>
      <c r="E171" s="4">
        <v>63.8</v>
      </c>
      <c r="F171" s="4">
        <v>1.5</v>
      </c>
      <c r="G171" s="4" t="str">
        <f>IF(student_screen_time_raw[[#This Row],[Screen_Time]]&gt;4,"Yes","No")</f>
        <v>No</v>
      </c>
      <c r="H171" s="4" t="str">
        <f>IF(student_screen_time_raw[[#This Row],[Screen_Time]]&lt;2,"Low (0-2)",
IF(student_screen_time_raw[[#This Row],[Screen_Time]]&lt;4,"Moderate (2-4)",
IF(student_screen_time_raw[[#This Row],[Screen_Time]]&lt;6,"High (4-6)","Very High (6-10)")))</f>
        <v>Moderate (2-4)</v>
      </c>
      <c r="I171" s="4" t="str">
        <f>IF(student_screen_time_raw[[#This Row],[Age]]&lt;=14,"Early Teens",
IF(student_screen_time_raw[[#This Row],[Age]]&lt;=16,"Mid Teens","Late Teens"))</f>
        <v>Mid Teens</v>
      </c>
      <c r="J171" s="5">
        <f>student_screen_time_raw[[#This Row],[Study_Hours]]/student_screen_time_raw[[#This Row],[Screen_Time]]</f>
        <v>0.60714285714285721</v>
      </c>
      <c r="K171" s="4"/>
    </row>
    <row r="172" spans="1:11" x14ac:dyDescent="0.35">
      <c r="A172" s="4">
        <v>171</v>
      </c>
      <c r="B172" s="4">
        <v>13</v>
      </c>
      <c r="C172" s="4">
        <v>4.5</v>
      </c>
      <c r="D172" s="4">
        <v>4.3</v>
      </c>
      <c r="E172" s="4">
        <v>95.7</v>
      </c>
      <c r="F172" s="4">
        <v>1.5</v>
      </c>
      <c r="G172" s="4" t="str">
        <f>IF(student_screen_time_raw[[#This Row],[Screen_Time]]&gt;4,"Yes","No")</f>
        <v>Yes</v>
      </c>
      <c r="H172" s="4" t="str">
        <f>IF(student_screen_time_raw[[#This Row],[Screen_Time]]&lt;2,"Low (0-2)",
IF(student_screen_time_raw[[#This Row],[Screen_Time]]&lt;4,"Moderate (2-4)",
IF(student_screen_time_raw[[#This Row],[Screen_Time]]&lt;6,"High (4-6)","Very High (6-10)")))</f>
        <v>High (4-6)</v>
      </c>
      <c r="I172" s="4" t="str">
        <f>IF(student_screen_time_raw[[#This Row],[Age]]&lt;=14,"Early Teens",
IF(student_screen_time_raw[[#This Row],[Age]]&lt;=16,"Mid Teens","Late Teens"))</f>
        <v>Early Teens</v>
      </c>
      <c r="J172" s="5">
        <f>student_screen_time_raw[[#This Row],[Study_Hours]]/student_screen_time_raw[[#This Row],[Screen_Time]]</f>
        <v>1.0465116279069768</v>
      </c>
      <c r="K172" s="4"/>
    </row>
    <row r="173" spans="1:11" x14ac:dyDescent="0.35">
      <c r="A173" s="4">
        <v>172</v>
      </c>
      <c r="B173" s="4">
        <v>13</v>
      </c>
      <c r="C173" s="4">
        <v>2.5</v>
      </c>
      <c r="D173" s="4">
        <v>4.4000000000000004</v>
      </c>
      <c r="E173" s="4">
        <v>71.5</v>
      </c>
      <c r="F173" s="4">
        <v>2.2999999999999998</v>
      </c>
      <c r="G173" s="4" t="str">
        <f>IF(student_screen_time_raw[[#This Row],[Screen_Time]]&gt;4,"Yes","No")</f>
        <v>Yes</v>
      </c>
      <c r="H173" s="4" t="str">
        <f>IF(student_screen_time_raw[[#This Row],[Screen_Time]]&lt;2,"Low (0-2)",
IF(student_screen_time_raw[[#This Row],[Screen_Time]]&lt;4,"Moderate (2-4)",
IF(student_screen_time_raw[[#This Row],[Screen_Time]]&lt;6,"High (4-6)","Very High (6-10)")))</f>
        <v>High (4-6)</v>
      </c>
      <c r="I173" s="4" t="str">
        <f>IF(student_screen_time_raw[[#This Row],[Age]]&lt;=14,"Early Teens",
IF(student_screen_time_raw[[#This Row],[Age]]&lt;=16,"Mid Teens","Late Teens"))</f>
        <v>Early Teens</v>
      </c>
      <c r="J173" s="5">
        <f>student_screen_time_raw[[#This Row],[Study_Hours]]/student_screen_time_raw[[#This Row],[Screen_Time]]</f>
        <v>0.56818181818181812</v>
      </c>
      <c r="K173" s="4"/>
    </row>
    <row r="174" spans="1:11" x14ac:dyDescent="0.35">
      <c r="A174" s="4">
        <v>173</v>
      </c>
      <c r="B174" s="4">
        <v>14</v>
      </c>
      <c r="C174" s="4">
        <v>3</v>
      </c>
      <c r="D174" s="4">
        <v>4.5999999999999996</v>
      </c>
      <c r="E174" s="4">
        <v>70.92</v>
      </c>
      <c r="F174" s="4">
        <v>1.6</v>
      </c>
      <c r="G174" s="4" t="str">
        <f>IF(student_screen_time_raw[[#This Row],[Screen_Time]]&gt;4,"Yes","No")</f>
        <v>Yes</v>
      </c>
      <c r="H174" s="4" t="str">
        <f>IF(student_screen_time_raw[[#This Row],[Screen_Time]]&lt;2,"Low (0-2)",
IF(student_screen_time_raw[[#This Row],[Screen_Time]]&lt;4,"Moderate (2-4)",
IF(student_screen_time_raw[[#This Row],[Screen_Time]]&lt;6,"High (4-6)","Very High (6-10)")))</f>
        <v>High (4-6)</v>
      </c>
      <c r="I174" s="4" t="str">
        <f>IF(student_screen_time_raw[[#This Row],[Age]]&lt;=14,"Early Teens",
IF(student_screen_time_raw[[#This Row],[Age]]&lt;=16,"Mid Teens","Late Teens"))</f>
        <v>Early Teens</v>
      </c>
      <c r="J174" s="5">
        <f>student_screen_time_raw[[#This Row],[Study_Hours]]/student_screen_time_raw[[#This Row],[Screen_Time]]</f>
        <v>0.65217391304347827</v>
      </c>
      <c r="K174" s="4"/>
    </row>
    <row r="175" spans="1:11" x14ac:dyDescent="0.35">
      <c r="A175" s="4">
        <v>174</v>
      </c>
      <c r="B175" s="4">
        <v>16</v>
      </c>
      <c r="C175" s="4">
        <v>2.2999999999999998</v>
      </c>
      <c r="D175" s="4">
        <v>2.8</v>
      </c>
      <c r="E175" s="4">
        <v>51.2</v>
      </c>
      <c r="F175" s="4">
        <v>2.2000000000000002</v>
      </c>
      <c r="G175" s="4" t="str">
        <f>IF(student_screen_time_raw[[#This Row],[Screen_Time]]&gt;4,"Yes","No")</f>
        <v>No</v>
      </c>
      <c r="H175" s="4" t="str">
        <f>IF(student_screen_time_raw[[#This Row],[Screen_Time]]&lt;2,"Low (0-2)",
IF(student_screen_time_raw[[#This Row],[Screen_Time]]&lt;4,"Moderate (2-4)",
IF(student_screen_time_raw[[#This Row],[Screen_Time]]&lt;6,"High (4-6)","Very High (6-10)")))</f>
        <v>Moderate (2-4)</v>
      </c>
      <c r="I175" s="4" t="str">
        <f>IF(student_screen_time_raw[[#This Row],[Age]]&lt;=14,"Early Teens",
IF(student_screen_time_raw[[#This Row],[Age]]&lt;=16,"Mid Teens","Late Teens"))</f>
        <v>Mid Teens</v>
      </c>
      <c r="J175" s="5">
        <f>student_screen_time_raw[[#This Row],[Study_Hours]]/student_screen_time_raw[[#This Row],[Screen_Time]]</f>
        <v>0.8214285714285714</v>
      </c>
      <c r="K175" s="4"/>
    </row>
    <row r="176" spans="1:11" x14ac:dyDescent="0.35">
      <c r="A176" s="4">
        <v>175</v>
      </c>
      <c r="B176" s="4">
        <v>16</v>
      </c>
      <c r="C176" s="4">
        <v>2.4</v>
      </c>
      <c r="D176" s="4">
        <v>4.7</v>
      </c>
      <c r="E176" s="4">
        <v>71.400000000000006</v>
      </c>
      <c r="F176" s="4">
        <v>1.9</v>
      </c>
      <c r="G176" s="4" t="str">
        <f>IF(student_screen_time_raw[[#This Row],[Screen_Time]]&gt;4,"Yes","No")</f>
        <v>Yes</v>
      </c>
      <c r="H176" s="4" t="str">
        <f>IF(student_screen_time_raw[[#This Row],[Screen_Time]]&lt;2,"Low (0-2)",
IF(student_screen_time_raw[[#This Row],[Screen_Time]]&lt;4,"Moderate (2-4)",
IF(student_screen_time_raw[[#This Row],[Screen_Time]]&lt;6,"High (4-6)","Very High (6-10)")))</f>
        <v>High (4-6)</v>
      </c>
      <c r="I176" s="4" t="str">
        <f>IF(student_screen_time_raw[[#This Row],[Age]]&lt;=14,"Early Teens",
IF(student_screen_time_raw[[#This Row],[Age]]&lt;=16,"Mid Teens","Late Teens"))</f>
        <v>Mid Teens</v>
      </c>
      <c r="J176" s="5">
        <f>student_screen_time_raw[[#This Row],[Study_Hours]]/student_screen_time_raw[[#This Row],[Screen_Time]]</f>
        <v>0.51063829787234039</v>
      </c>
      <c r="K176" s="4"/>
    </row>
    <row r="177" spans="1:11" x14ac:dyDescent="0.35">
      <c r="A177" s="4">
        <v>176</v>
      </c>
      <c r="B177" s="4">
        <v>14</v>
      </c>
      <c r="C177" s="4">
        <v>2</v>
      </c>
      <c r="D177" s="4">
        <v>5</v>
      </c>
      <c r="E177" s="4">
        <v>79.8</v>
      </c>
      <c r="F177" s="4">
        <v>3.1</v>
      </c>
      <c r="G177" s="4" t="str">
        <f>IF(student_screen_time_raw[[#This Row],[Screen_Time]]&gt;4,"Yes","No")</f>
        <v>Yes</v>
      </c>
      <c r="H177" s="4" t="str">
        <f>IF(student_screen_time_raw[[#This Row],[Screen_Time]]&lt;2,"Low (0-2)",
IF(student_screen_time_raw[[#This Row],[Screen_Time]]&lt;4,"Moderate (2-4)",
IF(student_screen_time_raw[[#This Row],[Screen_Time]]&lt;6,"High (4-6)","Very High (6-10)")))</f>
        <v>High (4-6)</v>
      </c>
      <c r="I177" s="4" t="str">
        <f>IF(student_screen_time_raw[[#This Row],[Age]]&lt;=14,"Early Teens",
IF(student_screen_time_raw[[#This Row],[Age]]&lt;=16,"Mid Teens","Late Teens"))</f>
        <v>Early Teens</v>
      </c>
      <c r="J177" s="5">
        <f>student_screen_time_raw[[#This Row],[Study_Hours]]/student_screen_time_raw[[#This Row],[Screen_Time]]</f>
        <v>0.4</v>
      </c>
      <c r="K177" s="4"/>
    </row>
    <row r="178" spans="1:11" x14ac:dyDescent="0.35">
      <c r="A178" s="4">
        <v>177</v>
      </c>
      <c r="B178" s="4">
        <v>15</v>
      </c>
      <c r="C178" s="4">
        <v>2.6</v>
      </c>
      <c r="D178" s="4">
        <v>2.2000000000000002</v>
      </c>
      <c r="E178" s="4">
        <v>78.599999999999994</v>
      </c>
      <c r="F178" s="4">
        <v>1.8</v>
      </c>
      <c r="G178" s="4" t="str">
        <f>IF(student_screen_time_raw[[#This Row],[Screen_Time]]&gt;4,"Yes","No")</f>
        <v>No</v>
      </c>
      <c r="H178" s="4" t="str">
        <f>IF(student_screen_time_raw[[#This Row],[Screen_Time]]&lt;2,"Low (0-2)",
IF(student_screen_time_raw[[#This Row],[Screen_Time]]&lt;4,"Moderate (2-4)",
IF(student_screen_time_raw[[#This Row],[Screen_Time]]&lt;6,"High (4-6)","Very High (6-10)")))</f>
        <v>Moderate (2-4)</v>
      </c>
      <c r="I178" s="4" t="str">
        <f>IF(student_screen_time_raw[[#This Row],[Age]]&lt;=14,"Early Teens",
IF(student_screen_time_raw[[#This Row],[Age]]&lt;=16,"Mid Teens","Late Teens"))</f>
        <v>Mid Teens</v>
      </c>
      <c r="J178" s="5">
        <f>student_screen_time_raw[[#This Row],[Study_Hours]]/student_screen_time_raw[[#This Row],[Screen_Time]]</f>
        <v>1.1818181818181817</v>
      </c>
      <c r="K178" s="4"/>
    </row>
    <row r="179" spans="1:11" x14ac:dyDescent="0.35">
      <c r="A179" s="4">
        <v>178</v>
      </c>
      <c r="B179" s="4">
        <v>13</v>
      </c>
      <c r="C179" s="4">
        <v>3</v>
      </c>
      <c r="D179" s="4">
        <v>1.5</v>
      </c>
      <c r="E179" s="4">
        <v>76.2</v>
      </c>
      <c r="F179" s="4">
        <v>2</v>
      </c>
      <c r="G179" s="4" t="str">
        <f>IF(student_screen_time_raw[[#This Row],[Screen_Time]]&gt;4,"Yes","No")</f>
        <v>No</v>
      </c>
      <c r="H179" s="4" t="str">
        <f>IF(student_screen_time_raw[[#This Row],[Screen_Time]]&lt;2,"Low (0-2)",
IF(student_screen_time_raw[[#This Row],[Screen_Time]]&lt;4,"Moderate (2-4)",
IF(student_screen_time_raw[[#This Row],[Screen_Time]]&lt;6,"High (4-6)","Very High (6-10)")))</f>
        <v>Low (0-2)</v>
      </c>
      <c r="I179" s="4" t="str">
        <f>IF(student_screen_time_raw[[#This Row],[Age]]&lt;=14,"Early Teens",
IF(student_screen_time_raw[[#This Row],[Age]]&lt;=16,"Mid Teens","Late Teens"))</f>
        <v>Early Teens</v>
      </c>
      <c r="J179" s="5">
        <f>student_screen_time_raw[[#This Row],[Study_Hours]]/student_screen_time_raw[[#This Row],[Screen_Time]]</f>
        <v>2</v>
      </c>
      <c r="K179" s="4"/>
    </row>
    <row r="180" spans="1:11" x14ac:dyDescent="0.35">
      <c r="A180" s="4">
        <v>179</v>
      </c>
      <c r="B180" s="4">
        <v>17</v>
      </c>
      <c r="C180" s="4">
        <v>4.2</v>
      </c>
      <c r="D180" s="4">
        <v>4.4000000000000004</v>
      </c>
      <c r="E180" s="4">
        <v>70.099999999999994</v>
      </c>
      <c r="F180" s="4">
        <v>2.4</v>
      </c>
      <c r="G180" s="4" t="str">
        <f>IF(student_screen_time_raw[[#This Row],[Screen_Time]]&gt;4,"Yes","No")</f>
        <v>Yes</v>
      </c>
      <c r="H180" s="4" t="str">
        <f>IF(student_screen_time_raw[[#This Row],[Screen_Time]]&lt;2,"Low (0-2)",
IF(student_screen_time_raw[[#This Row],[Screen_Time]]&lt;4,"Moderate (2-4)",
IF(student_screen_time_raw[[#This Row],[Screen_Time]]&lt;6,"High (4-6)","Very High (6-10)")))</f>
        <v>High (4-6)</v>
      </c>
      <c r="I180" s="4" t="str">
        <f>IF(student_screen_time_raw[[#This Row],[Age]]&lt;=14,"Early Teens",
IF(student_screen_time_raw[[#This Row],[Age]]&lt;=16,"Mid Teens","Late Teens"))</f>
        <v>Late Teens</v>
      </c>
      <c r="J180" s="5">
        <f>student_screen_time_raw[[#This Row],[Study_Hours]]/student_screen_time_raw[[#This Row],[Screen_Time]]</f>
        <v>0.95454545454545447</v>
      </c>
      <c r="K180" s="4"/>
    </row>
    <row r="181" spans="1:11" x14ac:dyDescent="0.35">
      <c r="A181" s="4">
        <v>180</v>
      </c>
      <c r="B181" s="4">
        <v>13</v>
      </c>
      <c r="C181" s="4">
        <v>0.6</v>
      </c>
      <c r="D181" s="4">
        <v>3.3</v>
      </c>
      <c r="E181" s="4">
        <v>70.599999999999994</v>
      </c>
      <c r="F181" s="4">
        <v>1.6</v>
      </c>
      <c r="G181" s="4" t="str">
        <f>IF(student_screen_time_raw[[#This Row],[Screen_Time]]&gt;4,"Yes","No")</f>
        <v>No</v>
      </c>
      <c r="H181" s="4" t="str">
        <f>IF(student_screen_time_raw[[#This Row],[Screen_Time]]&lt;2,"Low (0-2)",
IF(student_screen_time_raw[[#This Row],[Screen_Time]]&lt;4,"Moderate (2-4)",
IF(student_screen_time_raw[[#This Row],[Screen_Time]]&lt;6,"High (4-6)","Very High (6-10)")))</f>
        <v>Moderate (2-4)</v>
      </c>
      <c r="I181" s="4" t="str">
        <f>IF(student_screen_time_raw[[#This Row],[Age]]&lt;=14,"Early Teens",
IF(student_screen_time_raw[[#This Row],[Age]]&lt;=16,"Mid Teens","Late Teens"))</f>
        <v>Early Teens</v>
      </c>
      <c r="J181" s="5">
        <f>student_screen_time_raw[[#This Row],[Study_Hours]]/student_screen_time_raw[[#This Row],[Screen_Time]]</f>
        <v>0.18181818181818182</v>
      </c>
      <c r="K181" s="4"/>
    </row>
    <row r="182" spans="1:11" x14ac:dyDescent="0.35">
      <c r="A182" s="4">
        <v>181</v>
      </c>
      <c r="B182" s="4">
        <v>13</v>
      </c>
      <c r="C182" s="4">
        <v>4.0999999999999996</v>
      </c>
      <c r="D182" s="4">
        <v>4.4000000000000004</v>
      </c>
      <c r="E182" s="4">
        <v>53.1</v>
      </c>
      <c r="F182" s="4">
        <v>1</v>
      </c>
      <c r="G182" s="4" t="str">
        <f>IF(student_screen_time_raw[[#This Row],[Screen_Time]]&gt;4,"Yes","No")</f>
        <v>Yes</v>
      </c>
      <c r="H182" s="4" t="str">
        <f>IF(student_screen_time_raw[[#This Row],[Screen_Time]]&lt;2,"Low (0-2)",
IF(student_screen_time_raw[[#This Row],[Screen_Time]]&lt;4,"Moderate (2-4)",
IF(student_screen_time_raw[[#This Row],[Screen_Time]]&lt;6,"High (4-6)","Very High (6-10)")))</f>
        <v>High (4-6)</v>
      </c>
      <c r="I182" s="4" t="str">
        <f>IF(student_screen_time_raw[[#This Row],[Age]]&lt;=14,"Early Teens",
IF(student_screen_time_raw[[#This Row],[Age]]&lt;=16,"Mid Teens","Late Teens"))</f>
        <v>Early Teens</v>
      </c>
      <c r="J182" s="5">
        <f>student_screen_time_raw[[#This Row],[Study_Hours]]/student_screen_time_raw[[#This Row],[Screen_Time]]</f>
        <v>0.93181818181818166</v>
      </c>
      <c r="K182" s="4"/>
    </row>
    <row r="183" spans="1:11" x14ac:dyDescent="0.35">
      <c r="A183" s="4">
        <v>182</v>
      </c>
      <c r="B183" s="4">
        <v>15</v>
      </c>
      <c r="C183" s="4">
        <v>3</v>
      </c>
      <c r="D183" s="4">
        <v>2.1</v>
      </c>
      <c r="E183" s="4">
        <v>61</v>
      </c>
      <c r="F183" s="4">
        <v>1.1000000000000001</v>
      </c>
      <c r="G183" s="4" t="str">
        <f>IF(student_screen_time_raw[[#This Row],[Screen_Time]]&gt;4,"Yes","No")</f>
        <v>No</v>
      </c>
      <c r="H183" s="4" t="str">
        <f>IF(student_screen_time_raw[[#This Row],[Screen_Time]]&lt;2,"Low (0-2)",
IF(student_screen_time_raw[[#This Row],[Screen_Time]]&lt;4,"Moderate (2-4)",
IF(student_screen_time_raw[[#This Row],[Screen_Time]]&lt;6,"High (4-6)","Very High (6-10)")))</f>
        <v>Moderate (2-4)</v>
      </c>
      <c r="I183" s="4" t="str">
        <f>IF(student_screen_time_raw[[#This Row],[Age]]&lt;=14,"Early Teens",
IF(student_screen_time_raw[[#This Row],[Age]]&lt;=16,"Mid Teens","Late Teens"))</f>
        <v>Mid Teens</v>
      </c>
      <c r="J183" s="5">
        <f>student_screen_time_raw[[#This Row],[Study_Hours]]/student_screen_time_raw[[#This Row],[Screen_Time]]</f>
        <v>1.4285714285714286</v>
      </c>
      <c r="K183" s="4"/>
    </row>
    <row r="184" spans="1:11" x14ac:dyDescent="0.35">
      <c r="A184" s="4">
        <v>183</v>
      </c>
      <c r="B184" s="4">
        <v>13</v>
      </c>
      <c r="C184" s="4">
        <v>2.1</v>
      </c>
      <c r="D184" s="4">
        <v>1.7</v>
      </c>
      <c r="E184" s="4">
        <v>72.3</v>
      </c>
      <c r="F184" s="4">
        <v>1.1000000000000001</v>
      </c>
      <c r="G184" s="4" t="str">
        <f>IF(student_screen_time_raw[[#This Row],[Screen_Time]]&gt;4,"Yes","No")</f>
        <v>No</v>
      </c>
      <c r="H184" s="4" t="str">
        <f>IF(student_screen_time_raw[[#This Row],[Screen_Time]]&lt;2,"Low (0-2)",
IF(student_screen_time_raw[[#This Row],[Screen_Time]]&lt;4,"Moderate (2-4)",
IF(student_screen_time_raw[[#This Row],[Screen_Time]]&lt;6,"High (4-6)","Very High (6-10)")))</f>
        <v>Low (0-2)</v>
      </c>
      <c r="I184" s="4" t="str">
        <f>IF(student_screen_time_raw[[#This Row],[Age]]&lt;=14,"Early Teens",
IF(student_screen_time_raw[[#This Row],[Age]]&lt;=16,"Mid Teens","Late Teens"))</f>
        <v>Early Teens</v>
      </c>
      <c r="J184" s="5">
        <f>student_screen_time_raw[[#This Row],[Study_Hours]]/student_screen_time_raw[[#This Row],[Screen_Time]]</f>
        <v>1.2352941176470589</v>
      </c>
      <c r="K184" s="4"/>
    </row>
    <row r="185" spans="1:11" x14ac:dyDescent="0.35">
      <c r="A185" s="4">
        <v>184</v>
      </c>
      <c r="B185" s="4">
        <v>14</v>
      </c>
      <c r="C185" s="4">
        <v>2</v>
      </c>
      <c r="D185" s="4">
        <v>4.3</v>
      </c>
      <c r="E185" s="4">
        <v>62.8</v>
      </c>
      <c r="F185" s="4">
        <v>0.7</v>
      </c>
      <c r="G185" s="4" t="str">
        <f>IF(student_screen_time_raw[[#This Row],[Screen_Time]]&gt;4,"Yes","No")</f>
        <v>Yes</v>
      </c>
      <c r="H185" s="4" t="str">
        <f>IF(student_screen_time_raw[[#This Row],[Screen_Time]]&lt;2,"Low (0-2)",
IF(student_screen_time_raw[[#This Row],[Screen_Time]]&lt;4,"Moderate (2-4)",
IF(student_screen_time_raw[[#This Row],[Screen_Time]]&lt;6,"High (4-6)","Very High (6-10)")))</f>
        <v>High (4-6)</v>
      </c>
      <c r="I185" s="4" t="str">
        <f>IF(student_screen_time_raw[[#This Row],[Age]]&lt;=14,"Early Teens",
IF(student_screen_time_raw[[#This Row],[Age]]&lt;=16,"Mid Teens","Late Teens"))</f>
        <v>Early Teens</v>
      </c>
      <c r="J185" s="5">
        <f>student_screen_time_raw[[#This Row],[Study_Hours]]/student_screen_time_raw[[#This Row],[Screen_Time]]</f>
        <v>0.46511627906976744</v>
      </c>
      <c r="K185" s="4"/>
    </row>
    <row r="186" spans="1:11" x14ac:dyDescent="0.35">
      <c r="A186" s="4">
        <v>185</v>
      </c>
      <c r="B186" s="4">
        <v>14</v>
      </c>
      <c r="C186" s="4">
        <v>3.5</v>
      </c>
      <c r="D186" s="4">
        <v>3.5</v>
      </c>
      <c r="E186" s="4">
        <v>76.900000000000006</v>
      </c>
      <c r="F186" s="4">
        <v>1.8</v>
      </c>
      <c r="G186" s="4" t="str">
        <f>IF(student_screen_time_raw[[#This Row],[Screen_Time]]&gt;4,"Yes","No")</f>
        <v>No</v>
      </c>
      <c r="H186" s="4" t="str">
        <f>IF(student_screen_time_raw[[#This Row],[Screen_Time]]&lt;2,"Low (0-2)",
IF(student_screen_time_raw[[#This Row],[Screen_Time]]&lt;4,"Moderate (2-4)",
IF(student_screen_time_raw[[#This Row],[Screen_Time]]&lt;6,"High (4-6)","Very High (6-10)")))</f>
        <v>Moderate (2-4)</v>
      </c>
      <c r="I186" s="4" t="str">
        <f>IF(student_screen_time_raw[[#This Row],[Age]]&lt;=14,"Early Teens",
IF(student_screen_time_raw[[#This Row],[Age]]&lt;=16,"Mid Teens","Late Teens"))</f>
        <v>Early Teens</v>
      </c>
      <c r="J186" s="5">
        <f>student_screen_time_raw[[#This Row],[Study_Hours]]/student_screen_time_raw[[#This Row],[Screen_Time]]</f>
        <v>1</v>
      </c>
      <c r="K186" s="4"/>
    </row>
    <row r="187" spans="1:11" x14ac:dyDescent="0.35">
      <c r="A187" s="4">
        <v>186</v>
      </c>
      <c r="B187" s="4">
        <v>16</v>
      </c>
      <c r="C187" s="4">
        <v>2.7</v>
      </c>
      <c r="D187" s="4">
        <v>4.3</v>
      </c>
      <c r="E187" s="4">
        <v>74.7</v>
      </c>
      <c r="F187" s="4">
        <v>1</v>
      </c>
      <c r="G187" s="4" t="str">
        <f>IF(student_screen_time_raw[[#This Row],[Screen_Time]]&gt;4,"Yes","No")</f>
        <v>Yes</v>
      </c>
      <c r="H187" s="4" t="str">
        <f>IF(student_screen_time_raw[[#This Row],[Screen_Time]]&lt;2,"Low (0-2)",
IF(student_screen_time_raw[[#This Row],[Screen_Time]]&lt;4,"Moderate (2-4)",
IF(student_screen_time_raw[[#This Row],[Screen_Time]]&lt;6,"High (4-6)","Very High (6-10)")))</f>
        <v>High (4-6)</v>
      </c>
      <c r="I187" s="4" t="str">
        <f>IF(student_screen_time_raw[[#This Row],[Age]]&lt;=14,"Early Teens",
IF(student_screen_time_raw[[#This Row],[Age]]&lt;=16,"Mid Teens","Late Teens"))</f>
        <v>Mid Teens</v>
      </c>
      <c r="J187" s="5">
        <f>student_screen_time_raw[[#This Row],[Study_Hours]]/student_screen_time_raw[[#This Row],[Screen_Time]]</f>
        <v>0.62790697674418616</v>
      </c>
      <c r="K187" s="4"/>
    </row>
    <row r="188" spans="1:11" x14ac:dyDescent="0.35">
      <c r="A188" s="4">
        <v>187</v>
      </c>
      <c r="B188" s="4">
        <v>17</v>
      </c>
      <c r="C188" s="4">
        <v>1</v>
      </c>
      <c r="D188" s="4">
        <v>6</v>
      </c>
      <c r="E188" s="4">
        <v>83.7</v>
      </c>
      <c r="F188" s="4">
        <v>1.7</v>
      </c>
      <c r="G188" s="4" t="str">
        <f>IF(student_screen_time_raw[[#This Row],[Screen_Time]]&gt;4,"Yes","No")</f>
        <v>Yes</v>
      </c>
      <c r="H188" s="4" t="str">
        <f>IF(student_screen_time_raw[[#This Row],[Screen_Time]]&lt;2,"Low (0-2)",
IF(student_screen_time_raw[[#This Row],[Screen_Time]]&lt;4,"Moderate (2-4)",
IF(student_screen_time_raw[[#This Row],[Screen_Time]]&lt;6,"High (4-6)","Very High (6-10)")))</f>
        <v>Very High (6-10)</v>
      </c>
      <c r="I188" s="4" t="str">
        <f>IF(student_screen_time_raw[[#This Row],[Age]]&lt;=14,"Early Teens",
IF(student_screen_time_raw[[#This Row],[Age]]&lt;=16,"Mid Teens","Late Teens"))</f>
        <v>Late Teens</v>
      </c>
      <c r="J188" s="5">
        <f>student_screen_time_raw[[#This Row],[Study_Hours]]/student_screen_time_raw[[#This Row],[Screen_Time]]</f>
        <v>0.16666666666666666</v>
      </c>
      <c r="K188" s="4"/>
    </row>
    <row r="189" spans="1:11" x14ac:dyDescent="0.35">
      <c r="A189" s="4">
        <v>188</v>
      </c>
      <c r="B189" s="4">
        <v>13</v>
      </c>
      <c r="C189" s="4">
        <v>2.9</v>
      </c>
      <c r="D189" s="4">
        <v>2</v>
      </c>
      <c r="E189" s="4">
        <v>79.599999999999994</v>
      </c>
      <c r="F189" s="4">
        <v>1.4</v>
      </c>
      <c r="G189" s="4" t="str">
        <f>IF(student_screen_time_raw[[#This Row],[Screen_Time]]&gt;4,"Yes","No")</f>
        <v>No</v>
      </c>
      <c r="H189" s="4" t="str">
        <f>IF(student_screen_time_raw[[#This Row],[Screen_Time]]&lt;2,"Low (0-2)",
IF(student_screen_time_raw[[#This Row],[Screen_Time]]&lt;4,"Moderate (2-4)",
IF(student_screen_time_raw[[#This Row],[Screen_Time]]&lt;6,"High (4-6)","Very High (6-10)")))</f>
        <v>Moderate (2-4)</v>
      </c>
      <c r="I189" s="4" t="str">
        <f>IF(student_screen_time_raw[[#This Row],[Age]]&lt;=14,"Early Teens",
IF(student_screen_time_raw[[#This Row],[Age]]&lt;=16,"Mid Teens","Late Teens"))</f>
        <v>Early Teens</v>
      </c>
      <c r="J189" s="5">
        <f>student_screen_time_raw[[#This Row],[Study_Hours]]/student_screen_time_raw[[#This Row],[Screen_Time]]</f>
        <v>1.45</v>
      </c>
      <c r="K189" s="4"/>
    </row>
    <row r="190" spans="1:11" x14ac:dyDescent="0.35">
      <c r="A190" s="4">
        <v>189</v>
      </c>
      <c r="B190" s="4">
        <v>13</v>
      </c>
      <c r="C190" s="4">
        <v>3.6</v>
      </c>
      <c r="D190" s="4">
        <v>7.9</v>
      </c>
      <c r="E190" s="4">
        <v>72.3</v>
      </c>
      <c r="F190" s="4">
        <v>1.5</v>
      </c>
      <c r="G190" s="4" t="str">
        <f>IF(student_screen_time_raw[[#This Row],[Screen_Time]]&gt;4,"Yes","No")</f>
        <v>Yes</v>
      </c>
      <c r="H190" s="4" t="str">
        <f>IF(student_screen_time_raw[[#This Row],[Screen_Time]]&lt;2,"Low (0-2)",
IF(student_screen_time_raw[[#This Row],[Screen_Time]]&lt;4,"Moderate (2-4)",
IF(student_screen_time_raw[[#This Row],[Screen_Time]]&lt;6,"High (4-6)","Very High (6-10)")))</f>
        <v>Very High (6-10)</v>
      </c>
      <c r="I190" s="4" t="str">
        <f>IF(student_screen_time_raw[[#This Row],[Age]]&lt;=14,"Early Teens",
IF(student_screen_time_raw[[#This Row],[Age]]&lt;=16,"Mid Teens","Late Teens"))</f>
        <v>Early Teens</v>
      </c>
      <c r="J190" s="5">
        <f>student_screen_time_raw[[#This Row],[Study_Hours]]/student_screen_time_raw[[#This Row],[Screen_Time]]</f>
        <v>0.45569620253164556</v>
      </c>
      <c r="K190" s="4"/>
    </row>
    <row r="191" spans="1:11" x14ac:dyDescent="0.35">
      <c r="A191" s="4">
        <v>190</v>
      </c>
      <c r="B191" s="4">
        <v>15</v>
      </c>
      <c r="C191" s="4">
        <v>3.4</v>
      </c>
      <c r="D191" s="4">
        <v>3.1</v>
      </c>
      <c r="E191" s="4">
        <v>77.5</v>
      </c>
      <c r="F191" s="4">
        <v>1.9</v>
      </c>
      <c r="G191" s="4" t="str">
        <f>IF(student_screen_time_raw[[#This Row],[Screen_Time]]&gt;4,"Yes","No")</f>
        <v>No</v>
      </c>
      <c r="H191" s="4" t="str">
        <f>IF(student_screen_time_raw[[#This Row],[Screen_Time]]&lt;2,"Low (0-2)",
IF(student_screen_time_raw[[#This Row],[Screen_Time]]&lt;4,"Moderate (2-4)",
IF(student_screen_time_raw[[#This Row],[Screen_Time]]&lt;6,"High (4-6)","Very High (6-10)")))</f>
        <v>Moderate (2-4)</v>
      </c>
      <c r="I191" s="4" t="str">
        <f>IF(student_screen_time_raw[[#This Row],[Age]]&lt;=14,"Early Teens",
IF(student_screen_time_raw[[#This Row],[Age]]&lt;=16,"Mid Teens","Late Teens"))</f>
        <v>Mid Teens</v>
      </c>
      <c r="J191" s="5">
        <f>student_screen_time_raw[[#This Row],[Study_Hours]]/student_screen_time_raw[[#This Row],[Screen_Time]]</f>
        <v>1.096774193548387</v>
      </c>
      <c r="K191" s="4"/>
    </row>
    <row r="192" spans="1:11" x14ac:dyDescent="0.35">
      <c r="A192" s="4">
        <v>191</v>
      </c>
      <c r="B192" s="4">
        <v>14</v>
      </c>
      <c r="C192" s="4">
        <v>1.9</v>
      </c>
      <c r="D192" s="4">
        <v>4.5999999999999996</v>
      </c>
      <c r="E192" s="4">
        <v>80.099999999999994</v>
      </c>
      <c r="F192" s="4">
        <v>1.1000000000000001</v>
      </c>
      <c r="G192" s="4" t="str">
        <f>IF(student_screen_time_raw[[#This Row],[Screen_Time]]&gt;4,"Yes","No")</f>
        <v>Yes</v>
      </c>
      <c r="H192" s="4" t="str">
        <f>IF(student_screen_time_raw[[#This Row],[Screen_Time]]&lt;2,"Low (0-2)",
IF(student_screen_time_raw[[#This Row],[Screen_Time]]&lt;4,"Moderate (2-4)",
IF(student_screen_time_raw[[#This Row],[Screen_Time]]&lt;6,"High (4-6)","Very High (6-10)")))</f>
        <v>High (4-6)</v>
      </c>
      <c r="I192" s="4" t="str">
        <f>IF(student_screen_time_raw[[#This Row],[Age]]&lt;=14,"Early Teens",
IF(student_screen_time_raw[[#This Row],[Age]]&lt;=16,"Mid Teens","Late Teens"))</f>
        <v>Early Teens</v>
      </c>
      <c r="J192" s="5">
        <f>student_screen_time_raw[[#This Row],[Study_Hours]]/student_screen_time_raw[[#This Row],[Screen_Time]]</f>
        <v>0.41304347826086957</v>
      </c>
      <c r="K192" s="4"/>
    </row>
    <row r="193" spans="1:11" x14ac:dyDescent="0.35">
      <c r="A193" s="4">
        <v>192</v>
      </c>
      <c r="B193" s="4">
        <v>17</v>
      </c>
      <c r="C193" s="4">
        <v>1.2</v>
      </c>
      <c r="D193" s="4">
        <v>6.5</v>
      </c>
      <c r="E193" s="4">
        <v>64.900000000000006</v>
      </c>
      <c r="F193" s="4">
        <v>2</v>
      </c>
      <c r="G193" s="4" t="str">
        <f>IF(student_screen_time_raw[[#This Row],[Screen_Time]]&gt;4,"Yes","No")</f>
        <v>Yes</v>
      </c>
      <c r="H193" s="4" t="str">
        <f>IF(student_screen_time_raw[[#This Row],[Screen_Time]]&lt;2,"Low (0-2)",
IF(student_screen_time_raw[[#This Row],[Screen_Time]]&lt;4,"Moderate (2-4)",
IF(student_screen_time_raw[[#This Row],[Screen_Time]]&lt;6,"High (4-6)","Very High (6-10)")))</f>
        <v>Very High (6-10)</v>
      </c>
      <c r="I193" s="4" t="str">
        <f>IF(student_screen_time_raw[[#This Row],[Age]]&lt;=14,"Early Teens",
IF(student_screen_time_raw[[#This Row],[Age]]&lt;=16,"Mid Teens","Late Teens"))</f>
        <v>Late Teens</v>
      </c>
      <c r="J193" s="5">
        <f>student_screen_time_raw[[#This Row],[Study_Hours]]/student_screen_time_raw[[#This Row],[Screen_Time]]</f>
        <v>0.1846153846153846</v>
      </c>
      <c r="K193" s="4"/>
    </row>
    <row r="194" spans="1:11" x14ac:dyDescent="0.35">
      <c r="A194" s="4">
        <v>193</v>
      </c>
      <c r="B194" s="4">
        <v>16</v>
      </c>
      <c r="C194" s="4">
        <v>2.2000000000000002</v>
      </c>
      <c r="D194" s="4">
        <v>6.2</v>
      </c>
      <c r="E194" s="4">
        <v>66.7</v>
      </c>
      <c r="F194" s="4">
        <v>2.8</v>
      </c>
      <c r="G194" s="4" t="str">
        <f>IF(student_screen_time_raw[[#This Row],[Screen_Time]]&gt;4,"Yes","No")</f>
        <v>Yes</v>
      </c>
      <c r="H194" s="4" t="str">
        <f>IF(student_screen_time_raw[[#This Row],[Screen_Time]]&lt;2,"Low (0-2)",
IF(student_screen_time_raw[[#This Row],[Screen_Time]]&lt;4,"Moderate (2-4)",
IF(student_screen_time_raw[[#This Row],[Screen_Time]]&lt;6,"High (4-6)","Very High (6-10)")))</f>
        <v>Very High (6-10)</v>
      </c>
      <c r="I194" s="4" t="str">
        <f>IF(student_screen_time_raw[[#This Row],[Age]]&lt;=14,"Early Teens",
IF(student_screen_time_raw[[#This Row],[Age]]&lt;=16,"Mid Teens","Late Teens"))</f>
        <v>Mid Teens</v>
      </c>
      <c r="J194" s="5">
        <f>student_screen_time_raw[[#This Row],[Study_Hours]]/student_screen_time_raw[[#This Row],[Screen_Time]]</f>
        <v>0.35483870967741937</v>
      </c>
      <c r="K194" s="4"/>
    </row>
    <row r="195" spans="1:11" x14ac:dyDescent="0.35">
      <c r="A195" s="4">
        <v>194</v>
      </c>
      <c r="B195" s="4">
        <v>14</v>
      </c>
      <c r="C195" s="4">
        <v>5.8</v>
      </c>
      <c r="D195" s="4">
        <v>7</v>
      </c>
      <c r="E195" s="4">
        <v>69</v>
      </c>
      <c r="F195" s="4">
        <v>1.8</v>
      </c>
      <c r="G195" s="4" t="str">
        <f>IF(student_screen_time_raw[[#This Row],[Screen_Time]]&gt;4,"Yes","No")</f>
        <v>Yes</v>
      </c>
      <c r="H195" s="4" t="str">
        <f>IF(student_screen_time_raw[[#This Row],[Screen_Time]]&lt;2,"Low (0-2)",
IF(student_screen_time_raw[[#This Row],[Screen_Time]]&lt;4,"Moderate (2-4)",
IF(student_screen_time_raw[[#This Row],[Screen_Time]]&lt;6,"High (4-6)","Very High (6-10)")))</f>
        <v>Very High (6-10)</v>
      </c>
      <c r="I195" s="4" t="str">
        <f>IF(student_screen_time_raw[[#This Row],[Age]]&lt;=14,"Early Teens",
IF(student_screen_time_raw[[#This Row],[Age]]&lt;=16,"Mid Teens","Late Teens"))</f>
        <v>Early Teens</v>
      </c>
      <c r="J195" s="5">
        <f>student_screen_time_raw[[#This Row],[Study_Hours]]/student_screen_time_raw[[#This Row],[Screen_Time]]</f>
        <v>0.82857142857142851</v>
      </c>
      <c r="K195" s="4"/>
    </row>
    <row r="196" spans="1:11" x14ac:dyDescent="0.35">
      <c r="A196" s="4">
        <v>195</v>
      </c>
      <c r="B196" s="4">
        <v>16</v>
      </c>
      <c r="C196" s="4">
        <v>1</v>
      </c>
      <c r="D196" s="4">
        <v>1.7</v>
      </c>
      <c r="E196" s="4">
        <v>65.2</v>
      </c>
      <c r="F196" s="4">
        <v>0.9</v>
      </c>
      <c r="G196" s="4" t="str">
        <f>IF(student_screen_time_raw[[#This Row],[Screen_Time]]&gt;4,"Yes","No")</f>
        <v>No</v>
      </c>
      <c r="H196" s="4" t="str">
        <f>IF(student_screen_time_raw[[#This Row],[Screen_Time]]&lt;2,"Low (0-2)",
IF(student_screen_time_raw[[#This Row],[Screen_Time]]&lt;4,"Moderate (2-4)",
IF(student_screen_time_raw[[#This Row],[Screen_Time]]&lt;6,"High (4-6)","Very High (6-10)")))</f>
        <v>Low (0-2)</v>
      </c>
      <c r="I196" s="4" t="str">
        <f>IF(student_screen_time_raw[[#This Row],[Age]]&lt;=14,"Early Teens",
IF(student_screen_time_raw[[#This Row],[Age]]&lt;=16,"Mid Teens","Late Teens"))</f>
        <v>Mid Teens</v>
      </c>
      <c r="J196" s="5">
        <f>student_screen_time_raw[[#This Row],[Study_Hours]]/student_screen_time_raw[[#This Row],[Screen_Time]]</f>
        <v>0.58823529411764708</v>
      </c>
      <c r="K196" s="4"/>
    </row>
    <row r="197" spans="1:11" x14ac:dyDescent="0.35">
      <c r="A197" s="4">
        <v>196</v>
      </c>
      <c r="B197" s="4">
        <v>15</v>
      </c>
      <c r="C197" s="4">
        <v>1.7</v>
      </c>
      <c r="D197" s="4">
        <v>2.2999999999999998</v>
      </c>
      <c r="E197" s="4">
        <v>80.2</v>
      </c>
      <c r="F197" s="4">
        <v>1</v>
      </c>
      <c r="G197" s="4" t="str">
        <f>IF(student_screen_time_raw[[#This Row],[Screen_Time]]&gt;4,"Yes","No")</f>
        <v>No</v>
      </c>
      <c r="H197" s="4" t="str">
        <f>IF(student_screen_time_raw[[#This Row],[Screen_Time]]&lt;2,"Low (0-2)",
IF(student_screen_time_raw[[#This Row],[Screen_Time]]&lt;4,"Moderate (2-4)",
IF(student_screen_time_raw[[#This Row],[Screen_Time]]&lt;6,"High (4-6)","Very High (6-10)")))</f>
        <v>Moderate (2-4)</v>
      </c>
      <c r="I197" s="4" t="str">
        <f>IF(student_screen_time_raw[[#This Row],[Age]]&lt;=14,"Early Teens",
IF(student_screen_time_raw[[#This Row],[Age]]&lt;=16,"Mid Teens","Late Teens"))</f>
        <v>Mid Teens</v>
      </c>
      <c r="J197" s="5">
        <f>student_screen_time_raw[[#This Row],[Study_Hours]]/student_screen_time_raw[[#This Row],[Screen_Time]]</f>
        <v>0.73913043478260876</v>
      </c>
      <c r="K197" s="4"/>
    </row>
    <row r="198" spans="1:11" x14ac:dyDescent="0.35">
      <c r="A198" s="4">
        <v>197</v>
      </c>
      <c r="B198" s="4">
        <v>15</v>
      </c>
      <c r="C198" s="4">
        <v>2.9</v>
      </c>
      <c r="D198" s="4">
        <v>4.3</v>
      </c>
      <c r="E198" s="4">
        <v>63.7</v>
      </c>
      <c r="F198" s="4">
        <v>1.3</v>
      </c>
      <c r="G198" s="4" t="str">
        <f>IF(student_screen_time_raw[[#This Row],[Screen_Time]]&gt;4,"Yes","No")</f>
        <v>Yes</v>
      </c>
      <c r="H198" s="4" t="str">
        <f>IF(student_screen_time_raw[[#This Row],[Screen_Time]]&lt;2,"Low (0-2)",
IF(student_screen_time_raw[[#This Row],[Screen_Time]]&lt;4,"Moderate (2-4)",
IF(student_screen_time_raw[[#This Row],[Screen_Time]]&lt;6,"High (4-6)","Very High (6-10)")))</f>
        <v>High (4-6)</v>
      </c>
      <c r="I198" s="4" t="str">
        <f>IF(student_screen_time_raw[[#This Row],[Age]]&lt;=14,"Early Teens",
IF(student_screen_time_raw[[#This Row],[Age]]&lt;=16,"Mid Teens","Late Teens"))</f>
        <v>Mid Teens</v>
      </c>
      <c r="J198" s="5">
        <f>student_screen_time_raw[[#This Row],[Study_Hours]]/student_screen_time_raw[[#This Row],[Screen_Time]]</f>
        <v>0.67441860465116277</v>
      </c>
      <c r="K198" s="4"/>
    </row>
    <row r="199" spans="1:11" x14ac:dyDescent="0.35">
      <c r="A199" s="4">
        <v>198</v>
      </c>
      <c r="B199" s="4">
        <v>13</v>
      </c>
      <c r="C199" s="4">
        <v>2.4</v>
      </c>
      <c r="D199" s="4">
        <v>5.3</v>
      </c>
      <c r="E199" s="4">
        <v>82.5</v>
      </c>
      <c r="F199" s="4">
        <v>1</v>
      </c>
      <c r="G199" s="4" t="str">
        <f>IF(student_screen_time_raw[[#This Row],[Screen_Time]]&gt;4,"Yes","No")</f>
        <v>Yes</v>
      </c>
      <c r="H199" s="4" t="str">
        <f>IF(student_screen_time_raw[[#This Row],[Screen_Time]]&lt;2,"Low (0-2)",
IF(student_screen_time_raw[[#This Row],[Screen_Time]]&lt;4,"Moderate (2-4)",
IF(student_screen_time_raw[[#This Row],[Screen_Time]]&lt;6,"High (4-6)","Very High (6-10)")))</f>
        <v>High (4-6)</v>
      </c>
      <c r="I199" s="4" t="str">
        <f>IF(student_screen_time_raw[[#This Row],[Age]]&lt;=14,"Early Teens",
IF(student_screen_time_raw[[#This Row],[Age]]&lt;=16,"Mid Teens","Late Teens"))</f>
        <v>Early Teens</v>
      </c>
      <c r="J199" s="5">
        <f>student_screen_time_raw[[#This Row],[Study_Hours]]/student_screen_time_raw[[#This Row],[Screen_Time]]</f>
        <v>0.45283018867924529</v>
      </c>
      <c r="K199" s="4"/>
    </row>
    <row r="200" spans="1:11" x14ac:dyDescent="0.35">
      <c r="A200" s="4">
        <v>199</v>
      </c>
      <c r="B200" s="4">
        <v>17</v>
      </c>
      <c r="C200" s="4">
        <v>2.2999999999999998</v>
      </c>
      <c r="D200" s="4">
        <v>4</v>
      </c>
      <c r="E200" s="4">
        <v>66.3</v>
      </c>
      <c r="F200" s="4">
        <v>0.7</v>
      </c>
      <c r="G200" s="4" t="str">
        <f>IF(student_screen_time_raw[[#This Row],[Screen_Time]]&gt;4,"Yes","No")</f>
        <v>No</v>
      </c>
      <c r="H200" s="4" t="str">
        <f>IF(student_screen_time_raw[[#This Row],[Screen_Time]]&lt;2,"Low (0-2)",
IF(student_screen_time_raw[[#This Row],[Screen_Time]]&lt;4,"Moderate (2-4)",
IF(student_screen_time_raw[[#This Row],[Screen_Time]]&lt;6,"High (4-6)","Very High (6-10)")))</f>
        <v>High (4-6)</v>
      </c>
      <c r="I200" s="4" t="str">
        <f>IF(student_screen_time_raw[[#This Row],[Age]]&lt;=14,"Early Teens",
IF(student_screen_time_raw[[#This Row],[Age]]&lt;=16,"Mid Teens","Late Teens"))</f>
        <v>Late Teens</v>
      </c>
      <c r="J200" s="5">
        <f>student_screen_time_raw[[#This Row],[Study_Hours]]/student_screen_time_raw[[#This Row],[Screen_Time]]</f>
        <v>0.57499999999999996</v>
      </c>
      <c r="K200" s="4"/>
    </row>
    <row r="201" spans="1:11" x14ac:dyDescent="0.35">
      <c r="A201" s="4">
        <v>200</v>
      </c>
      <c r="B201" s="4">
        <v>16</v>
      </c>
      <c r="C201" s="4">
        <v>4.5</v>
      </c>
      <c r="D201" s="4">
        <v>1.5</v>
      </c>
      <c r="E201" s="4">
        <v>74.7</v>
      </c>
      <c r="F201" s="4">
        <v>1.6</v>
      </c>
      <c r="G201" s="4" t="str">
        <f>IF(student_screen_time_raw[[#This Row],[Screen_Time]]&gt;4,"Yes","No")</f>
        <v>No</v>
      </c>
      <c r="H201" s="4" t="str">
        <f>IF(student_screen_time_raw[[#This Row],[Screen_Time]]&lt;2,"Low (0-2)",
IF(student_screen_time_raw[[#This Row],[Screen_Time]]&lt;4,"Moderate (2-4)",
IF(student_screen_time_raw[[#This Row],[Screen_Time]]&lt;6,"High (4-6)","Very High (6-10)")))</f>
        <v>Low (0-2)</v>
      </c>
      <c r="I201" s="4" t="str">
        <f>IF(student_screen_time_raw[[#This Row],[Age]]&lt;=14,"Early Teens",
IF(student_screen_time_raw[[#This Row],[Age]]&lt;=16,"Mid Teens","Late Teens"))</f>
        <v>Mid Teens</v>
      </c>
      <c r="J201" s="5">
        <f>student_screen_time_raw[[#This Row],[Study_Hours]]/student_screen_time_raw[[#This Row],[Screen_Time]]</f>
        <v>3</v>
      </c>
      <c r="K201" s="4"/>
    </row>
  </sheetData>
  <conditionalFormatting sqref="A1">
    <cfRule type="duplicateValues" dxfId="302" priority="6"/>
  </conditionalFormatting>
  <conditionalFormatting sqref="A1:A1048576">
    <cfRule type="duplicateValues" dxfId="301" priority="5"/>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ED61A-2230-475F-BB1A-DAC6AE2591DE}">
  <dimension ref="C3:T4"/>
  <sheetViews>
    <sheetView tabSelected="1" zoomScale="66" workbookViewId="0">
      <selection activeCell="V23" sqref="V23"/>
    </sheetView>
  </sheetViews>
  <sheetFormatPr defaultRowHeight="14.5" x14ac:dyDescent="0.35"/>
  <cols>
    <col min="3" max="3" width="18.26953125" customWidth="1"/>
    <col min="5" max="5" width="20.453125" bestFit="1" customWidth="1"/>
  </cols>
  <sheetData>
    <row r="3" spans="3:20" ht="21" x14ac:dyDescent="0.5">
      <c r="C3" s="14" t="s">
        <v>25</v>
      </c>
      <c r="D3" s="15"/>
      <c r="E3" s="13" t="s">
        <v>26</v>
      </c>
      <c r="F3" s="12" t="s">
        <v>28</v>
      </c>
      <c r="G3" s="11"/>
      <c r="H3" s="11"/>
      <c r="I3" s="11"/>
      <c r="J3" s="11"/>
      <c r="K3" s="11"/>
      <c r="L3" s="11"/>
      <c r="M3" s="11"/>
      <c r="N3" s="11"/>
      <c r="O3" s="11"/>
      <c r="P3" s="11"/>
      <c r="Q3" s="11"/>
      <c r="R3" s="11"/>
      <c r="S3" s="11"/>
      <c r="T3" s="11"/>
    </row>
    <row r="4" spans="3:20" ht="36" x14ac:dyDescent="0.8">
      <c r="C4" s="16">
        <f>COUNT(student_screen_time_raw[Student_ID])</f>
        <v>200</v>
      </c>
      <c r="D4" s="18"/>
      <c r="E4" s="17">
        <f>AVERAGE(student_screen_time_raw[Screen_Time])</f>
        <v>4.016</v>
      </c>
      <c r="F4" s="11"/>
      <c r="G4" s="11"/>
      <c r="H4" s="11"/>
      <c r="I4" s="11"/>
      <c r="J4" s="11"/>
      <c r="K4" s="11"/>
      <c r="L4" s="11"/>
      <c r="M4" s="11"/>
      <c r="N4" s="11"/>
      <c r="O4" s="11"/>
      <c r="P4" s="11"/>
      <c r="Q4" s="11"/>
      <c r="R4" s="11"/>
      <c r="S4" s="11"/>
      <c r="T4" s="11"/>
    </row>
  </sheetData>
  <mergeCells count="1">
    <mergeCell ref="F3: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l E A y 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U Q D 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E A y W x / p o t l V A Q A A d w I A A B M A H A B G b 3 J t d W x h c y 9 T Z W N 0 a W 9 u M S 5 t I K I Y A C i g F A A A A A A A A A A A A A A A A A A A A A A A A A A A A H V Q y 2 r D M B C 8 B / w P w r 0 4 I A w J b Q 4 N P g Q 7 J b m U F r u n u h h F 3 i Y i s l T 0 S G p C / r 2 b 2 p B C H V 0 k z e z M 7 q w F 7 o R W J O / u y T w Y B S O 7 Y w Z q Y p 2 v Q b n K c g O g K i c a q A w 7 k o R I c M G I 4 M m 1 N x w Q S e 0 h z j T 3 D Q q i J y E h T r V y + L F R m D 6 W b x a M L f d M s X 2 Z 6 a O S m t W 2 z F g 7 J a m u h d q S d M e k B L W F G + i N Y W J u D + G Y v m c g R S M c m C S k I U W 5 9 I 2 y y Y y S p e K / X s l k + j C l 5 N V r B 7 l r J S T X Z / y s F X y M a R f q L n w x u k G u J i t g N U 4 e Y s K C b b C w Z 3 o 8 6 v J T 8 t 7 j C y l z z i Q z N n H G / 7 X E J B i j J k X 7 B V e 7 w j B l P 7 V p u o E v p I 0 G + t P T K c z 7 D a w z D L h W b n Y f X + r P l J z C x R b + g x d B W 6 1 w R D Q g D m G i f L M B 0 7 H d I g t c 5 A B b g H V V z r W B I e 3 y 2 x l W p d 4 Y w T 2 m H W x y H g c j o Q b z z 3 8 A U E s B A i 0 A F A A C A A g A l E A y W 3 T 5 L U a m A A A A 9 g A A A B I A A A A A A A A A A A A A A A A A A A A A A E N v b m Z p Z y 9 Q Y W N r Y W d l L n h t b F B L A Q I t A B Q A A g A I A J R A M l s P y u m r p A A A A O k A A A A T A A A A A A A A A A A A A A A A A P I A A A B b Q 2 9 u d G V u d F 9 U e X B l c 1 0 u e G 1 s U E s B A i 0 A F A A C A A g A l E A y W x / p o t l V A Q A A d w I A A B M A A A A A A A A A A A A A A A A A 4 w 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A 0 A A A A A A A A G 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R 1 Z G V u d F 9 z Y 3 J l Z W 5 f d G l t Z V 9 y Y X 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O T Y 0 Y z k z M S 0 1 Z T A 1 L T Q 2 M 2 Y t Y T k 1 M S 0 5 N m N l Y z V j M 2 U 1 Z j 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0 d W R l b n R f c 2 N y Z W V u X 3 R p b W V f c m F 3 I i A v P j x F b n R y e S B U e X B l P S J G a W x s Z W R D b 2 1 w b G V 0 Z V J l c 3 V s d F R v V 2 9 y a 3 N o Z W V 0 I i B W Y W x 1 Z T 0 i b D E i I C 8 + P E V u d H J 5 I F R 5 c G U 9 I k F k Z G V k V G 9 E Y X R h T W 9 k Z W w i I F Z h b H V l P S J s M C I g L z 4 8 R W 5 0 c n k g V H l w Z T 0 i R m l s b E N v d W 5 0 I i B W Y W x 1 Z T 0 i b D I w N S I g L z 4 8 R W 5 0 c n k g V H l w Z T 0 i R m l s b E V y c m 9 y Q 2 9 k Z S I g V m F s d W U 9 I n N V b m t u b 3 d u I i A v P j x F b n R y e S B U e X B l P S J G a W x s R X J y b 3 J D b 3 V u d C I g V m F s d W U 9 I m w w I i A v P j x F b n R y e S B U e X B l P S J G a W x s T G F z d F V w Z G F 0 Z W Q i I F Z h b H V l P S J k M j A y N S 0 w O S 0 x O F Q w M j o z N D o 0 M C 4 y N D M 5 N j c 0 W i I g L z 4 8 R W 5 0 c n k g V H l w Z T 0 i R m l s b E N v b H V t b l R 5 c G V z I i B W Y W x 1 Z T 0 i c 0 F 3 T U Z C U V V G I i A v P j x F b n R y e S B U e X B l P S J G a W x s Q 2 9 s d W 1 u T m F t Z X M i I F Z h b H V l P S J z W y Z x d W 9 0 O 1 N 0 d W R l b n R f S U Q m c X V v d D s s J n F 1 b 3 Q 7 Q W d l J n F 1 b 3 Q 7 L C Z x d W 9 0 O 1 N 0 d W R 5 X 0 h v d X J z J n F 1 b 3 Q 7 L C Z x d W 9 0 O 1 N j c m V l b l 9 U a W 1 l J n F 1 b 3 Q 7 L C Z x d W 9 0 O 1 R l c 3 R f U 2 N v c m V z J n F 1 b 3 Q 7 L C Z x d W 9 0 O 0 V 4 d H J h X 0 N 1 c n J p Y 3 V s Y X J f S G 9 1 c n 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d H V k Z W 5 0 X 3 N j c m V l b l 9 0 a W 1 l X 3 J h d y 9 B d X R v U m V t b 3 Z l Z E N v b H V t b n M x L n t T d H V k Z W 5 0 X 0 l E L D B 9 J n F 1 b 3 Q 7 L C Z x d W 9 0 O 1 N l Y 3 R p b 2 4 x L 3 N 0 d W R l b n R f c 2 N y Z W V u X 3 R p b W V f c m F 3 L 0 F 1 d G 9 S Z W 1 v d m V k Q 2 9 s d W 1 u c z E u e 0 F n Z S w x f S Z x d W 9 0 O y w m c X V v d D t T Z W N 0 a W 9 u M S 9 z d H V k Z W 5 0 X 3 N j c m V l b l 9 0 a W 1 l X 3 J h d y 9 B d X R v U m V t b 3 Z l Z E N v b H V t b n M x L n t T d H V k e V 9 I b 3 V y c y w y f S Z x d W 9 0 O y w m c X V v d D t T Z W N 0 a W 9 u M S 9 z d H V k Z W 5 0 X 3 N j c m V l b l 9 0 a W 1 l X 3 J h d y 9 B d X R v U m V t b 3 Z l Z E N v b H V t b n M x L n t T Y 3 J l Z W 5 f V G l t Z S w z f S Z x d W 9 0 O y w m c X V v d D t T Z W N 0 a W 9 u M S 9 z d H V k Z W 5 0 X 3 N j c m V l b l 9 0 a W 1 l X 3 J h d y 9 B d X R v U m V t b 3 Z l Z E N v b H V t b n M x L n t U Z X N 0 X 1 N j b 3 J l c y w 0 f S Z x d W 9 0 O y w m c X V v d D t T Z W N 0 a W 9 u M S 9 z d H V k Z W 5 0 X 3 N j c m V l b l 9 0 a W 1 l X 3 J h d y 9 B d X R v U m V t b 3 Z l Z E N v b H V t b n M x L n t F e H R y Y V 9 D d X J y a W N 1 b G F y X 0 h v d X J z L D V 9 J n F 1 b 3 Q 7 X S w m c X V v d D t D b 2 x 1 b W 5 D b 3 V u d C Z x d W 9 0 O z o 2 L C Z x d W 9 0 O 0 t l e U N v b H V t b k 5 h b W V z J n F 1 b 3 Q 7 O l t d L C Z x d W 9 0 O 0 N v b H V t b k l k Z W 5 0 a X R p Z X M m c X V v d D s 6 W y Z x d W 9 0 O 1 N l Y 3 R p b 2 4 x L 3 N 0 d W R l b n R f c 2 N y Z W V u X 3 R p b W V f c m F 3 L 0 F 1 d G 9 S Z W 1 v d m V k Q 2 9 s d W 1 u c z E u e 1 N 0 d W R l b n R f S U Q s M H 0 m c X V v d D s s J n F 1 b 3 Q 7 U 2 V j d G l v b j E v c 3 R 1 Z G V u d F 9 z Y 3 J l Z W 5 f d G l t Z V 9 y Y X c v Q X V 0 b 1 J l b W 9 2 Z W R D b 2 x 1 b W 5 z M S 5 7 Q W d l L D F 9 J n F 1 b 3 Q 7 L C Z x d W 9 0 O 1 N l Y 3 R p b 2 4 x L 3 N 0 d W R l b n R f c 2 N y Z W V u X 3 R p b W V f c m F 3 L 0 F 1 d G 9 S Z W 1 v d m V k Q 2 9 s d W 1 u c z E u e 1 N 0 d W R 5 X 0 h v d X J z L D J 9 J n F 1 b 3 Q 7 L C Z x d W 9 0 O 1 N l Y 3 R p b 2 4 x L 3 N 0 d W R l b n R f c 2 N y Z W V u X 3 R p b W V f c m F 3 L 0 F 1 d G 9 S Z W 1 v d m V k Q 2 9 s d W 1 u c z E u e 1 N j c m V l b l 9 U a W 1 l L D N 9 J n F 1 b 3 Q 7 L C Z x d W 9 0 O 1 N l Y 3 R p b 2 4 x L 3 N 0 d W R l b n R f c 2 N y Z W V u X 3 R p b W V f c m F 3 L 0 F 1 d G 9 S Z W 1 v d m V k Q 2 9 s d W 1 u c z E u e 1 R l c 3 R f U 2 N v c m V z L D R 9 J n F 1 b 3 Q 7 L C Z x d W 9 0 O 1 N l Y 3 R p b 2 4 x L 3 N 0 d W R l b n R f c 2 N y Z W V u X 3 R p b W V f c m F 3 L 0 F 1 d G 9 S Z W 1 v d m V k Q 2 9 s d W 1 u c z E u e 0 V 4 d H J h X 0 N 1 c n J p Y 3 V s Y X J f S G 9 1 c n M s N X 0 m c X V v d D t d L C Z x d W 9 0 O 1 J l b G F 0 a W 9 u c 2 h p c E l u Z m 8 m c X V v d D s 6 W 1 1 9 I i A v P j w v U 3 R h Y m x l R W 5 0 c m l l c z 4 8 L 0 l 0 Z W 0 + P E l 0 Z W 0 + P E l 0 Z W 1 M b 2 N h d G l v b j 4 8 S X R l b V R 5 c G U + R m 9 y b X V s Y T w v S X R l b V R 5 c G U + P E l 0 Z W 1 Q Y X R o P l N l Y 3 R p b 2 4 x L 3 N 0 d W R l b n R f c 2 N y Z W V u X 3 R p b W V f c m F 3 L 1 N v d X J j Z T w v S X R l b V B h d G g + P C 9 J d G V t T G 9 j Y X R p b 2 4 + P F N 0 Y W J s Z U V u d H J p Z X M g L z 4 8 L 0 l 0 Z W 0 + P E l 0 Z W 0 + P E l 0 Z W 1 M b 2 N h d G l v b j 4 8 S X R l b V R 5 c G U + R m 9 y b X V s Y T w v S X R l b V R 5 c G U + P E l 0 Z W 1 Q Y X R o P l N l Y 3 R p b 2 4 x L 3 N 0 d W R l b n R f c 2 N y Z W V u X 3 R p b W V f c m F 3 L 1 B y b 2 1 v d G V k J T I w S G V h Z G V y c z w v S X R l b V B h d G g + P C 9 J d G V t T G 9 j Y X R p b 2 4 + P F N 0 Y W J s Z U V u d H J p Z X M g L z 4 8 L 0 l 0 Z W 0 + P E l 0 Z W 0 + P E l 0 Z W 1 M b 2 N h d G l v b j 4 8 S X R l b V R 5 c G U + R m 9 y b X V s Y T w v S X R l b V R 5 c G U + P E l 0 Z W 1 Q Y X R o P l N l Y 3 R p b 2 4 x L 3 N 0 d W R l b n R f c 2 N y Z W V u X 3 R p b W V f c m F 3 L 0 N o Y W 5 n Z W Q l M j B U e X B l P C 9 J d G V t U G F 0 a D 4 8 L 0 l 0 Z W 1 M b 2 N h d G l v b j 4 8 U 3 R h Y m x l R W 5 0 c m l l c y A v P j w v S X R l b T 4 8 L 0 l 0 Z W 1 z P j w v T G 9 j Y W x Q Y W N r Y W d l T W V 0 Y W R h d G F G a W x l P h Y A A A B Q S w U G A A A A A A A A A A A A A A A A A A A A A A A A J g E A A A E A A A D Q j J 3 f A R X R E Y x 6 A M B P w p f r A Q A A A L j + K H U U X L 1 H g f 3 H a X 9 3 M 3 U A A A A A A g A A A A A A E G Y A A A A B A A A g A A A A F I c j P H X m 3 G H H / Z g F M a b B v h f n U I V y 3 l d U I y K d l r C 3 I O c A A A A A D o A A A A A C A A A g A A A A G P + 4 c y V 4 x z S E e u 2 o s y y 0 1 4 u 2 c / U F Y 7 h i R 2 k f g 6 X 5 T W J Q A A A A 9 m 7 B A j r 1 e 8 v F c t 2 K h P Y S o 3 6 L C 6 O S p G 7 w J + p a 7 1 z j A U z k 1 n u s d f D o f n V K h + W i 5 x D k V / O H T N 8 Q N F B k j k 6 W j r X 4 2 E Y c J 8 M e 1 l + v b S + p 7 h i 3 6 b 9 A A A A A I j C k 2 G q C W 1 s 7 / v U 9 7 j R G w 1 e j P h g W u r + U p j l 1 R k F X f o Y t j F 6 p o H i i x w J g j W S R r 6 Q P y h S a r / n 5 y b B C i P O a 0 n o l 3 A = = < / D a t a M a s h u p > 
</file>

<file path=customXml/itemProps1.xml><?xml version="1.0" encoding="utf-8"?>
<ds:datastoreItem xmlns:ds="http://schemas.openxmlformats.org/officeDocument/2006/customXml" ds:itemID="{E7E5E502-A091-4E29-8628-554584AF90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student_screen_time_raw</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kanaka raviteja</dc:creator>
  <cp:lastModifiedBy>kanaka raviteja</cp:lastModifiedBy>
  <dcterms:created xsi:type="dcterms:W3CDTF">2025-09-18T02:31:02Z</dcterms:created>
  <dcterms:modified xsi:type="dcterms:W3CDTF">2025-09-18T05:43:59Z</dcterms:modified>
</cp:coreProperties>
</file>