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g2133\Google Drive\Academic\Courses\S&amp;DA\2017\Lectures\Lecture 4\data\"/>
    </mc:Choice>
  </mc:AlternateContent>
  <bookViews>
    <workbookView xWindow="0" yWindow="0" windowWidth="20535" windowHeight="5100" firstSheet="2" activeTab="2"/>
  </bookViews>
  <sheets>
    <sheet name="True Demand" sheetId="5" r:id="rId1"/>
    <sheet name="Parametric Linear Estimate" sheetId="7" r:id="rId2"/>
    <sheet name="Parametric Linear Estimate (2)" sheetId="10" r:id="rId3"/>
    <sheet name="Parametric Linear Estimate (3)" sheetId="15" r:id="rId4"/>
    <sheet name="Parametric Linear Estimate (4)" sheetId="16" r:id="rId5"/>
  </sheets>
  <definedNames>
    <definedName name="solver_adj" localSheetId="0" hidden="1">'True Demand'!#REF!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'True Demand'!#REF!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15" l="1"/>
  <c r="B69" i="16"/>
  <c r="B68" i="16"/>
  <c r="C65" i="16"/>
  <c r="B65" i="16"/>
  <c r="C64" i="16"/>
  <c r="B64" i="16"/>
  <c r="C47" i="16"/>
  <c r="C46" i="16"/>
  <c r="C27" i="16"/>
  <c r="C26" i="16"/>
  <c r="C11" i="16"/>
  <c r="B16" i="16" s="1"/>
  <c r="B28" i="16" s="1"/>
  <c r="C7" i="16"/>
  <c r="C6" i="16"/>
  <c r="C12" i="16" s="1"/>
  <c r="C65" i="15"/>
  <c r="B65" i="15"/>
  <c r="B64" i="15"/>
  <c r="C47" i="15"/>
  <c r="C46" i="15"/>
  <c r="C27" i="15"/>
  <c r="C26" i="15"/>
  <c r="C7" i="15"/>
  <c r="C6" i="15"/>
  <c r="B68" i="10"/>
  <c r="B65" i="10"/>
  <c r="C65" i="10" s="1"/>
  <c r="B64" i="10"/>
  <c r="C47" i="10"/>
  <c r="C46" i="10"/>
  <c r="C27" i="10"/>
  <c r="C26" i="10"/>
  <c r="C12" i="10"/>
  <c r="C7" i="10"/>
  <c r="C11" i="10" s="1"/>
  <c r="B16" i="10" s="1"/>
  <c r="B28" i="10" s="1"/>
  <c r="C6" i="10"/>
  <c r="B172" i="7"/>
  <c r="B168" i="7"/>
  <c r="B163" i="7"/>
  <c r="B167" i="7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3" i="5"/>
  <c r="B99" i="7"/>
  <c r="C99" i="7" s="1"/>
  <c r="C69" i="7"/>
  <c r="B70" i="7"/>
  <c r="B69" i="7"/>
  <c r="C68" i="7"/>
  <c r="B68" i="7"/>
  <c r="B67" i="7"/>
  <c r="B66" i="7"/>
  <c r="B65" i="7"/>
  <c r="B64" i="7"/>
  <c r="C67" i="7"/>
  <c r="C66" i="7"/>
  <c r="C65" i="7"/>
  <c r="C64" i="7"/>
  <c r="C54" i="7"/>
  <c r="C53" i="7"/>
  <c r="C49" i="7"/>
  <c r="B49" i="7"/>
  <c r="C47" i="7"/>
  <c r="C46" i="7"/>
  <c r="C27" i="7"/>
  <c r="C26" i="7"/>
  <c r="C7" i="7"/>
  <c r="C6" i="7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3" i="5"/>
  <c r="C13" i="5"/>
  <c r="B48" i="16" l="1"/>
  <c r="C28" i="16"/>
  <c r="C33" i="16" s="1"/>
  <c r="C12" i="15"/>
  <c r="C11" i="15"/>
  <c r="B16" i="15" s="1"/>
  <c r="B28" i="15" s="1"/>
  <c r="C64" i="15"/>
  <c r="B48" i="10"/>
  <c r="C28" i="10"/>
  <c r="C32" i="10" s="1"/>
  <c r="C64" i="10"/>
  <c r="B100" i="7"/>
  <c r="C100" i="7" s="1"/>
  <c r="C70" i="7"/>
  <c r="C12" i="7"/>
  <c r="C11" i="7"/>
  <c r="C48" i="16" l="1"/>
  <c r="B66" i="16"/>
  <c r="C32" i="16"/>
  <c r="B37" i="16" s="1"/>
  <c r="B49" i="16" s="1"/>
  <c r="B48" i="15"/>
  <c r="C28" i="15"/>
  <c r="C32" i="15" s="1"/>
  <c r="C33" i="10"/>
  <c r="B37" i="10" s="1"/>
  <c r="B49" i="10" s="1"/>
  <c r="B66" i="10"/>
  <c r="C48" i="10"/>
  <c r="B101" i="7"/>
  <c r="C101" i="7" s="1"/>
  <c r="B102" i="7" s="1"/>
  <c r="C102" i="7" s="1"/>
  <c r="B71" i="7"/>
  <c r="C71" i="7" s="1"/>
  <c r="B16" i="7"/>
  <c r="B28" i="7" s="1"/>
  <c r="B67" i="16" l="1"/>
  <c r="C49" i="16"/>
  <c r="C53" i="16" s="1"/>
  <c r="B58" i="16" s="1"/>
  <c r="C66" i="16"/>
  <c r="C54" i="16"/>
  <c r="C33" i="15"/>
  <c r="B37" i="15" s="1"/>
  <c r="B49" i="15" s="1"/>
  <c r="C48" i="15"/>
  <c r="B66" i="15"/>
  <c r="C49" i="10"/>
  <c r="B67" i="10"/>
  <c r="C67" i="10" s="1"/>
  <c r="C54" i="10"/>
  <c r="C66" i="10"/>
  <c r="C53" i="10"/>
  <c r="B103" i="7"/>
  <c r="C103" i="7" s="1"/>
  <c r="B72" i="7"/>
  <c r="C72" i="7" s="1"/>
  <c r="B48" i="7"/>
  <c r="C48" i="7" s="1"/>
  <c r="C28" i="7"/>
  <c r="C32" i="7" s="1"/>
  <c r="C67" i="16" l="1"/>
  <c r="B67" i="15"/>
  <c r="C49" i="15"/>
  <c r="C54" i="15"/>
  <c r="C53" i="15"/>
  <c r="B58" i="15" s="1"/>
  <c r="C66" i="15"/>
  <c r="C68" i="10"/>
  <c r="B69" i="10" s="1"/>
  <c r="B58" i="10"/>
  <c r="B104" i="7"/>
  <c r="C104" i="7" s="1"/>
  <c r="B105" i="7"/>
  <c r="C105" i="7" s="1"/>
  <c r="B73" i="7"/>
  <c r="C73" i="7" s="1"/>
  <c r="C33" i="7"/>
  <c r="B37" i="7" s="1"/>
  <c r="C68" i="16" l="1"/>
  <c r="C67" i="15"/>
  <c r="C69" i="10"/>
  <c r="B70" i="10" s="1"/>
  <c r="B106" i="7"/>
  <c r="C106" i="7" s="1"/>
  <c r="B107" i="7"/>
  <c r="C107" i="7" s="1"/>
  <c r="B74" i="7"/>
  <c r="C74" i="7" s="1"/>
  <c r="B58" i="7"/>
  <c r="C69" i="16" l="1"/>
  <c r="B70" i="16" s="1"/>
  <c r="C68" i="15"/>
  <c r="B69" i="15" s="1"/>
  <c r="C70" i="10"/>
  <c r="B71" i="10" s="1"/>
  <c r="B108" i="7"/>
  <c r="C108" i="7" s="1"/>
  <c r="B109" i="7"/>
  <c r="C109" i="7" s="1"/>
  <c r="B75" i="7"/>
  <c r="C75" i="7" s="1"/>
  <c r="C70" i="16" l="1"/>
  <c r="B71" i="16" s="1"/>
  <c r="C69" i="15"/>
  <c r="B70" i="15" s="1"/>
  <c r="C71" i="10"/>
  <c r="B72" i="10" s="1"/>
  <c r="B110" i="7"/>
  <c r="C110" i="7" s="1"/>
  <c r="B76" i="7"/>
  <c r="C76" i="7" s="1"/>
  <c r="C70" i="15" l="1"/>
  <c r="B71" i="15" s="1"/>
  <c r="C71" i="16"/>
  <c r="B72" i="16" s="1"/>
  <c r="C72" i="10"/>
  <c r="B73" i="10" s="1"/>
  <c r="B111" i="7"/>
  <c r="C111" i="7" s="1"/>
  <c r="B77" i="7"/>
  <c r="C77" i="7" s="1"/>
  <c r="B78" i="7" s="1"/>
  <c r="C78" i="7" s="1"/>
  <c r="C71" i="15" l="1"/>
  <c r="B72" i="15" s="1"/>
  <c r="C72" i="16"/>
  <c r="B73" i="16" s="1"/>
  <c r="B74" i="16" s="1"/>
  <c r="C73" i="10"/>
  <c r="B74" i="10" s="1"/>
  <c r="B112" i="7"/>
  <c r="C112" i="7" s="1"/>
  <c r="B79" i="7"/>
  <c r="C79" i="7" s="1"/>
  <c r="B80" i="7" s="1"/>
  <c r="C80" i="7" s="1"/>
  <c r="B81" i="7" s="1"/>
  <c r="C81" i="7" s="1"/>
  <c r="B82" i="7" s="1"/>
  <c r="C82" i="7" s="1"/>
  <c r="B83" i="7" s="1"/>
  <c r="C83" i="7" s="1"/>
  <c r="B84" i="7" s="1"/>
  <c r="C84" i="7" s="1"/>
  <c r="B85" i="7" s="1"/>
  <c r="C85" i="7" s="1"/>
  <c r="B86" i="7" s="1"/>
  <c r="C86" i="7" s="1"/>
  <c r="B87" i="7" s="1"/>
  <c r="C87" i="7" s="1"/>
  <c r="B88" i="7" s="1"/>
  <c r="C88" i="7" s="1"/>
  <c r="B89" i="7" s="1"/>
  <c r="C89" i="7" s="1"/>
  <c r="B90" i="7" s="1"/>
  <c r="C90" i="7" s="1"/>
  <c r="B91" i="7" s="1"/>
  <c r="C91" i="7" s="1"/>
  <c r="B92" i="7" s="1"/>
  <c r="C92" i="7" s="1"/>
  <c r="B93" i="7" s="1"/>
  <c r="C93" i="7" s="1"/>
  <c r="B94" i="7" s="1"/>
  <c r="C94" i="7" s="1"/>
  <c r="B95" i="7" s="1"/>
  <c r="C95" i="7" s="1"/>
  <c r="B96" i="7" s="1"/>
  <c r="C96" i="7" s="1"/>
  <c r="B97" i="7" s="1"/>
  <c r="C97" i="7" s="1"/>
  <c r="B98" i="7" s="1"/>
  <c r="C98" i="7" s="1"/>
  <c r="C72" i="15" l="1"/>
  <c r="B73" i="15" s="1"/>
  <c r="B74" i="15" s="1"/>
  <c r="C73" i="16"/>
  <c r="B113" i="7"/>
  <c r="C113" i="7" s="1"/>
  <c r="B114" i="7" s="1"/>
  <c r="C114" i="7" s="1"/>
  <c r="B115" i="7" s="1"/>
  <c r="C115" i="7" s="1"/>
  <c r="B116" i="7" s="1"/>
  <c r="C116" i="7" s="1"/>
  <c r="B117" i="7" s="1"/>
  <c r="C117" i="7" s="1"/>
  <c r="B118" i="7" s="1"/>
  <c r="C118" i="7" s="1"/>
  <c r="B119" i="7" s="1"/>
  <c r="C119" i="7" s="1"/>
  <c r="B120" i="7" s="1"/>
  <c r="C120" i="7" s="1"/>
  <c r="B121" i="7" s="1"/>
  <c r="C121" i="7" s="1"/>
  <c r="B122" i="7" s="1"/>
  <c r="C122" i="7" s="1"/>
  <c r="B123" i="7" s="1"/>
  <c r="C123" i="7" s="1"/>
  <c r="B124" i="7" s="1"/>
  <c r="C124" i="7" s="1"/>
  <c r="B125" i="7" s="1"/>
  <c r="C125" i="7" s="1"/>
  <c r="B126" i="7" s="1"/>
  <c r="C126" i="7" s="1"/>
  <c r="B127" i="7" s="1"/>
  <c r="C127" i="7" s="1"/>
  <c r="B128" i="7" s="1"/>
  <c r="C128" i="7" s="1"/>
  <c r="B129" i="7" s="1"/>
  <c r="C129" i="7" s="1"/>
  <c r="B130" i="7" s="1"/>
  <c r="C130" i="7" s="1"/>
  <c r="B131" i="7" s="1"/>
  <c r="C131" i="7" s="1"/>
  <c r="B132" i="7" s="1"/>
  <c r="C132" i="7" s="1"/>
  <c r="B133" i="7" s="1"/>
  <c r="C133" i="7" s="1"/>
  <c r="B134" i="7" s="1"/>
  <c r="C134" i="7" s="1"/>
  <c r="B135" i="7" s="1"/>
  <c r="C135" i="7" s="1"/>
  <c r="B136" i="7" s="1"/>
  <c r="C136" i="7" s="1"/>
  <c r="B137" i="7" s="1"/>
  <c r="C137" i="7" s="1"/>
  <c r="B138" i="7" s="1"/>
  <c r="C138" i="7" s="1"/>
  <c r="B139" i="7" s="1"/>
  <c r="C139" i="7" s="1"/>
  <c r="B140" i="7" s="1"/>
  <c r="C140" i="7" s="1"/>
  <c r="B141" i="7" s="1"/>
  <c r="C141" i="7" s="1"/>
  <c r="B142" i="7" s="1"/>
  <c r="C142" i="7" s="1"/>
  <c r="B143" i="7" s="1"/>
  <c r="C143" i="7" s="1"/>
  <c r="B144" i="7" s="1"/>
  <c r="C144" i="7" s="1"/>
  <c r="B145" i="7" s="1"/>
  <c r="C145" i="7" s="1"/>
  <c r="B146" i="7" s="1"/>
  <c r="C146" i="7" s="1"/>
  <c r="B147" i="7" s="1"/>
  <c r="C147" i="7" s="1"/>
  <c r="B148" i="7" s="1"/>
  <c r="C148" i="7" s="1"/>
  <c r="B149" i="7" s="1"/>
  <c r="C149" i="7" s="1"/>
  <c r="B150" i="7" s="1"/>
  <c r="C150" i="7" s="1"/>
  <c r="B151" i="7" s="1"/>
  <c r="C151" i="7" s="1"/>
  <c r="B152" i="7" s="1"/>
  <c r="C152" i="7" s="1"/>
  <c r="B153" i="7" s="1"/>
  <c r="C153" i="7" s="1"/>
  <c r="B154" i="7" s="1"/>
  <c r="C154" i="7" s="1"/>
  <c r="B155" i="7" s="1"/>
  <c r="C155" i="7" s="1"/>
  <c r="B156" i="7" s="1"/>
  <c r="C156" i="7" s="1"/>
  <c r="B157" i="7" s="1"/>
  <c r="C157" i="7" s="1"/>
  <c r="B158" i="7" s="1"/>
  <c r="C158" i="7" s="1"/>
  <c r="B159" i="7" s="1"/>
  <c r="C159" i="7" s="1"/>
  <c r="B160" i="7" s="1"/>
  <c r="C160" i="7" s="1"/>
  <c r="B161" i="7" s="1"/>
  <c r="C161" i="7" s="1"/>
  <c r="B162" i="7" s="1"/>
  <c r="C162" i="7" s="1"/>
  <c r="C163" i="7" s="1"/>
  <c r="C73" i="15" l="1"/>
  <c r="C74" i="16"/>
  <c r="B75" i="16" s="1"/>
  <c r="C74" i="10"/>
  <c r="B75" i="10" s="1"/>
  <c r="C74" i="15" l="1"/>
  <c r="B75" i="15" s="1"/>
  <c r="C75" i="16"/>
  <c r="B76" i="16" s="1"/>
  <c r="C75" i="10"/>
  <c r="B76" i="10" s="1"/>
  <c r="C75" i="15" l="1"/>
  <c r="B76" i="15" s="1"/>
  <c r="C76" i="16"/>
  <c r="B77" i="16" s="1"/>
  <c r="B78" i="16" s="1"/>
  <c r="C76" i="10"/>
  <c r="B77" i="10" s="1"/>
  <c r="C76" i="15" l="1"/>
  <c r="B77" i="15" s="1"/>
  <c r="C77" i="16"/>
  <c r="C77" i="10"/>
  <c r="B78" i="10" s="1"/>
  <c r="C77" i="15" l="1"/>
  <c r="B78" i="15" s="1"/>
  <c r="C78" i="16"/>
  <c r="B79" i="16" s="1"/>
  <c r="C78" i="10"/>
  <c r="B79" i="10" s="1"/>
  <c r="C78" i="15" l="1"/>
  <c r="B79" i="15" s="1"/>
  <c r="C79" i="16"/>
  <c r="B80" i="16" s="1"/>
  <c r="C79" i="10"/>
  <c r="B80" i="10" s="1"/>
  <c r="B81" i="10" s="1"/>
  <c r="C79" i="15" l="1"/>
  <c r="B80" i="15" s="1"/>
  <c r="C80" i="16"/>
  <c r="B81" i="16" s="1"/>
  <c r="B82" i="16" s="1"/>
  <c r="C80" i="10"/>
  <c r="C80" i="15" l="1"/>
  <c r="B81" i="15" s="1"/>
  <c r="C81" i="16"/>
  <c r="C81" i="10"/>
  <c r="B82" i="10"/>
  <c r="C81" i="15" l="1"/>
  <c r="B82" i="15" s="1"/>
  <c r="C82" i="16"/>
  <c r="B83" i="16" s="1"/>
  <c r="C82" i="10"/>
  <c r="B83" i="10" s="1"/>
  <c r="C82" i="15" l="1"/>
  <c r="B83" i="15" s="1"/>
  <c r="C83" i="16"/>
  <c r="B84" i="16" s="1"/>
  <c r="C83" i="10"/>
  <c r="C83" i="15" l="1"/>
  <c r="B84" i="15" s="1"/>
  <c r="C84" i="16"/>
  <c r="B85" i="16" s="1"/>
  <c r="B86" i="16" s="1"/>
  <c r="B84" i="10"/>
  <c r="C84" i="15" l="1"/>
  <c r="B85" i="15" s="1"/>
  <c r="C85" i="16"/>
  <c r="C84" i="10"/>
  <c r="B85" i="10" s="1"/>
  <c r="C85" i="15" l="1"/>
  <c r="B86" i="15" s="1"/>
  <c r="C86" i="16"/>
  <c r="B87" i="16" s="1"/>
  <c r="C85" i="10"/>
  <c r="B86" i="10" s="1"/>
  <c r="C86" i="15" l="1"/>
  <c r="B87" i="15" s="1"/>
  <c r="C87" i="16"/>
  <c r="B88" i="16" s="1"/>
  <c r="C86" i="10"/>
  <c r="C87" i="15" l="1"/>
  <c r="B88" i="15" s="1"/>
  <c r="C88" i="16"/>
  <c r="B89" i="16" s="1"/>
  <c r="B87" i="10"/>
  <c r="C87" i="10" s="1"/>
  <c r="C88" i="15" l="1"/>
  <c r="B89" i="15" s="1"/>
  <c r="C89" i="16"/>
  <c r="B90" i="16" s="1"/>
  <c r="B88" i="10"/>
  <c r="C88" i="10" s="1"/>
  <c r="B89" i="10" s="1"/>
  <c r="C89" i="15" l="1"/>
  <c r="B90" i="15" s="1"/>
  <c r="C90" i="16"/>
  <c r="B91" i="16" s="1"/>
  <c r="C89" i="10"/>
  <c r="C90" i="15" l="1"/>
  <c r="B91" i="15" s="1"/>
  <c r="C91" i="16"/>
  <c r="B92" i="16" s="1"/>
  <c r="B90" i="10"/>
  <c r="C91" i="15" l="1"/>
  <c r="B92" i="15" s="1"/>
  <c r="C92" i="16"/>
  <c r="B93" i="16" s="1"/>
  <c r="C90" i="10"/>
  <c r="B91" i="10" s="1"/>
  <c r="C92" i="15" l="1"/>
  <c r="B93" i="15" s="1"/>
  <c r="C93" i="16"/>
  <c r="B94" i="16" s="1"/>
  <c r="B95" i="16" s="1"/>
  <c r="C91" i="10"/>
  <c r="B92" i="10" s="1"/>
  <c r="C93" i="15" l="1"/>
  <c r="B94" i="15" s="1"/>
  <c r="C94" i="16"/>
  <c r="C92" i="10"/>
  <c r="C94" i="15" l="1"/>
  <c r="B95" i="15" s="1"/>
  <c r="C95" i="16"/>
  <c r="B96" i="16" s="1"/>
  <c r="B93" i="10"/>
  <c r="C95" i="15" l="1"/>
  <c r="B96" i="15" s="1"/>
  <c r="C96" i="16"/>
  <c r="B97" i="16" s="1"/>
  <c r="C93" i="10"/>
  <c r="B94" i="10" s="1"/>
  <c r="C96" i="15" l="1"/>
  <c r="B97" i="15" s="1"/>
  <c r="B98" i="15" s="1"/>
  <c r="C97" i="16"/>
  <c r="B98" i="16" s="1"/>
  <c r="B99" i="16" s="1"/>
  <c r="C94" i="10"/>
  <c r="B95" i="10" s="1"/>
  <c r="C97" i="15" l="1"/>
  <c r="C98" i="16"/>
  <c r="C95" i="10"/>
  <c r="B96" i="10" s="1"/>
  <c r="C98" i="15" l="1"/>
  <c r="B99" i="15" s="1"/>
  <c r="C99" i="16"/>
  <c r="B100" i="16" s="1"/>
  <c r="C96" i="10"/>
  <c r="B97" i="10" s="1"/>
  <c r="C99" i="15" l="1"/>
  <c r="B100" i="15" s="1"/>
  <c r="C100" i="16"/>
  <c r="B101" i="16" s="1"/>
  <c r="C97" i="10"/>
  <c r="B98" i="10" s="1"/>
  <c r="C100" i="15" l="1"/>
  <c r="B101" i="15" s="1"/>
  <c r="B102" i="15" s="1"/>
  <c r="C101" i="16"/>
  <c r="B102" i="16" s="1"/>
  <c r="B103" i="16" s="1"/>
  <c r="C98" i="10"/>
  <c r="B99" i="10" s="1"/>
  <c r="C101" i="15" l="1"/>
  <c r="C102" i="16"/>
  <c r="C99" i="10"/>
  <c r="B100" i="10" s="1"/>
  <c r="C102" i="15" l="1"/>
  <c r="B103" i="15" s="1"/>
  <c r="C103" i="16"/>
  <c r="B104" i="16" s="1"/>
  <c r="B101" i="10"/>
  <c r="C100" i="10"/>
  <c r="C103" i="15" l="1"/>
  <c r="B104" i="15" s="1"/>
  <c r="B105" i="15" s="1"/>
  <c r="C104" i="16"/>
  <c r="B105" i="16" s="1"/>
  <c r="C101" i="10"/>
  <c r="B102" i="10" s="1"/>
  <c r="C104" i="15" l="1"/>
  <c r="C105" i="16"/>
  <c r="B106" i="16" s="1"/>
  <c r="C102" i="10"/>
  <c r="B103" i="10" s="1"/>
  <c r="C105" i="15" l="1"/>
  <c r="B106" i="15" s="1"/>
  <c r="C106" i="16"/>
  <c r="B107" i="16" s="1"/>
  <c r="C103" i="10"/>
  <c r="B104" i="10" s="1"/>
  <c r="C106" i="15" l="1"/>
  <c r="B107" i="15" s="1"/>
  <c r="C107" i="16"/>
  <c r="B108" i="16" s="1"/>
  <c r="C104" i="10"/>
  <c r="B105" i="10"/>
  <c r="C107" i="15" l="1"/>
  <c r="B108" i="15" s="1"/>
  <c r="C108" i="16"/>
  <c r="B109" i="16" s="1"/>
  <c r="C105" i="10"/>
  <c r="C108" i="15" l="1"/>
  <c r="B109" i="15" s="1"/>
  <c r="C109" i="16"/>
  <c r="B110" i="16" s="1"/>
  <c r="B106" i="10"/>
  <c r="C109" i="15" l="1"/>
  <c r="B110" i="15" s="1"/>
  <c r="B111" i="16"/>
  <c r="B112" i="16" s="1"/>
  <c r="C110" i="16"/>
  <c r="B107" i="10"/>
  <c r="C107" i="10" s="1"/>
  <c r="C106" i="10"/>
  <c r="C110" i="15" l="1"/>
  <c r="B111" i="15" s="1"/>
  <c r="C111" i="16"/>
  <c r="B108" i="10"/>
  <c r="C108" i="10" s="1"/>
  <c r="B109" i="10" s="1"/>
  <c r="C111" i="15" l="1"/>
  <c r="B112" i="15" s="1"/>
  <c r="C112" i="16"/>
  <c r="B113" i="16" s="1"/>
  <c r="C109" i="10"/>
  <c r="B110" i="10" s="1"/>
  <c r="C110" i="10" s="1"/>
  <c r="C112" i="15" l="1"/>
  <c r="B113" i="15" s="1"/>
  <c r="B114" i="16"/>
  <c r="C113" i="16"/>
  <c r="B111" i="10"/>
  <c r="C111" i="10" s="1"/>
  <c r="B112" i="10" s="1"/>
  <c r="C113" i="15" l="1"/>
  <c r="B114" i="15" s="1"/>
  <c r="B115" i="16"/>
  <c r="B116" i="16" s="1"/>
  <c r="C114" i="16"/>
  <c r="C112" i="10"/>
  <c r="C114" i="15" l="1"/>
  <c r="B115" i="15" s="1"/>
  <c r="C115" i="16"/>
  <c r="B113" i="10"/>
  <c r="C113" i="10" s="1"/>
  <c r="C115" i="15" l="1"/>
  <c r="B116" i="15" s="1"/>
  <c r="C116" i="16"/>
  <c r="B117" i="16" s="1"/>
  <c r="B114" i="10"/>
  <c r="C114" i="10" s="1"/>
  <c r="B115" i="10" s="1"/>
  <c r="C116" i="15" l="1"/>
  <c r="B117" i="15" s="1"/>
  <c r="C117" i="16"/>
  <c r="B118" i="16" s="1"/>
  <c r="C115" i="10"/>
  <c r="B116" i="10" s="1"/>
  <c r="C116" i="10" s="1"/>
  <c r="B117" i="10" s="1"/>
  <c r="C117" i="15" l="1"/>
  <c r="B118" i="15" s="1"/>
  <c r="C118" i="16"/>
  <c r="B119" i="16" s="1"/>
  <c r="C117" i="10"/>
  <c r="B118" i="10" s="1"/>
  <c r="C118" i="15" l="1"/>
  <c r="B119" i="15" s="1"/>
  <c r="C119" i="16"/>
  <c r="B120" i="16" s="1"/>
  <c r="C118" i="10"/>
  <c r="C119" i="15" l="1"/>
  <c r="B120" i="15" s="1"/>
  <c r="C120" i="16"/>
  <c r="B121" i="16" s="1"/>
  <c r="B119" i="10"/>
  <c r="C119" i="10" s="1"/>
  <c r="C120" i="15" l="1"/>
  <c r="B121" i="15" s="1"/>
  <c r="C121" i="16"/>
  <c r="B122" i="16" s="1"/>
  <c r="B120" i="10"/>
  <c r="C120" i="10" s="1"/>
  <c r="B121" i="10" s="1"/>
  <c r="C121" i="15" l="1"/>
  <c r="B122" i="15" s="1"/>
  <c r="C122" i="16"/>
  <c r="B123" i="16" s="1"/>
  <c r="C121" i="10"/>
  <c r="B122" i="10" s="1"/>
  <c r="C122" i="15" l="1"/>
  <c r="B123" i="15" s="1"/>
  <c r="C123" i="16"/>
  <c r="B124" i="16" s="1"/>
  <c r="B125" i="16" s="1"/>
  <c r="C122" i="10"/>
  <c r="B123" i="10" s="1"/>
  <c r="C123" i="15" l="1"/>
  <c r="B124" i="15" s="1"/>
  <c r="C124" i="16"/>
  <c r="B124" i="10"/>
  <c r="C123" i="10"/>
  <c r="C124" i="15" l="1"/>
  <c r="B125" i="15" s="1"/>
  <c r="B126" i="16"/>
  <c r="C125" i="16"/>
  <c r="B125" i="10"/>
  <c r="C125" i="10" s="1"/>
  <c r="C124" i="10"/>
  <c r="C125" i="15" l="1"/>
  <c r="B126" i="15" s="1"/>
  <c r="C126" i="16"/>
  <c r="B127" i="16" s="1"/>
  <c r="B126" i="10"/>
  <c r="C126" i="10" s="1"/>
  <c r="B127" i="10" s="1"/>
  <c r="C127" i="10" s="1"/>
  <c r="C126" i="15" l="1"/>
  <c r="B127" i="15" s="1"/>
  <c r="C127" i="16"/>
  <c r="B128" i="16" s="1"/>
  <c r="B129" i="16" s="1"/>
  <c r="B128" i="10"/>
  <c r="C128" i="10" s="1"/>
  <c r="C127" i="15" l="1"/>
  <c r="B128" i="15" s="1"/>
  <c r="C128" i="16"/>
  <c r="B129" i="10"/>
  <c r="C129" i="10" s="1"/>
  <c r="C128" i="15" l="1"/>
  <c r="B129" i="15" s="1"/>
  <c r="C129" i="16"/>
  <c r="B130" i="16" s="1"/>
  <c r="B130" i="10"/>
  <c r="C129" i="15" l="1"/>
  <c r="B130" i="15" s="1"/>
  <c r="C130" i="16"/>
  <c r="B131" i="16" s="1"/>
  <c r="B132" i="16" s="1"/>
  <c r="C130" i="10"/>
  <c r="B131" i="10" s="1"/>
  <c r="C131" i="10" s="1"/>
  <c r="B132" i="10" s="1"/>
  <c r="C130" i="15" l="1"/>
  <c r="B131" i="15" s="1"/>
  <c r="C131" i="16"/>
  <c r="C132" i="10"/>
  <c r="B133" i="10"/>
  <c r="C131" i="15" l="1"/>
  <c r="B132" i="15" s="1"/>
  <c r="C132" i="16"/>
  <c r="B133" i="16" s="1"/>
  <c r="B134" i="10"/>
  <c r="C134" i="10" s="1"/>
  <c r="B135" i="10" s="1"/>
  <c r="C133" i="10"/>
  <c r="C132" i="15" l="1"/>
  <c r="B133" i="15" s="1"/>
  <c r="C133" i="16"/>
  <c r="B134" i="16" s="1"/>
  <c r="C135" i="10"/>
  <c r="C133" i="15" l="1"/>
  <c r="B134" i="15" s="1"/>
  <c r="C134" i="16"/>
  <c r="B135" i="16" s="1"/>
  <c r="B136" i="10"/>
  <c r="C134" i="15" l="1"/>
  <c r="B135" i="15" s="1"/>
  <c r="C135" i="16"/>
  <c r="B136" i="16" s="1"/>
  <c r="B137" i="10"/>
  <c r="C137" i="10" s="1"/>
  <c r="C136" i="10"/>
  <c r="C135" i="15" l="1"/>
  <c r="B136" i="15" s="1"/>
  <c r="C136" i="16"/>
  <c r="B137" i="16" s="1"/>
  <c r="B138" i="10"/>
  <c r="C138" i="10" s="1"/>
  <c r="B139" i="10" s="1"/>
  <c r="C136" i="15" l="1"/>
  <c r="B137" i="15" s="1"/>
  <c r="C137" i="16"/>
  <c r="B138" i="16" s="1"/>
  <c r="B140" i="10"/>
  <c r="C140" i="10" s="1"/>
  <c r="B141" i="10" s="1"/>
  <c r="C139" i="10"/>
  <c r="C137" i="15" l="1"/>
  <c r="B138" i="15" s="1"/>
  <c r="C138" i="16"/>
  <c r="B139" i="16" s="1"/>
  <c r="C141" i="10"/>
  <c r="B142" i="10" s="1"/>
  <c r="C138" i="15" l="1"/>
  <c r="B139" i="15" s="1"/>
  <c r="C139" i="16"/>
  <c r="B140" i="16" s="1"/>
  <c r="B141" i="16" s="1"/>
  <c r="C142" i="10"/>
  <c r="B143" i="10" s="1"/>
  <c r="C139" i="15" l="1"/>
  <c r="B140" i="15" s="1"/>
  <c r="C140" i="16"/>
  <c r="C143" i="10"/>
  <c r="B144" i="10" s="1"/>
  <c r="C140" i="15" l="1"/>
  <c r="B141" i="15" s="1"/>
  <c r="C141" i="16"/>
  <c r="B142" i="16" s="1"/>
  <c r="C144" i="10"/>
  <c r="B145" i="10" s="1"/>
  <c r="C141" i="15" l="1"/>
  <c r="B142" i="15" s="1"/>
  <c r="C142" i="16"/>
  <c r="B143" i="16" s="1"/>
  <c r="C145" i="10"/>
  <c r="B146" i="10" s="1"/>
  <c r="C142" i="15" l="1"/>
  <c r="B143" i="15" s="1"/>
  <c r="C143" i="16"/>
  <c r="B144" i="16" s="1"/>
  <c r="B145" i="16" s="1"/>
  <c r="C146" i="10"/>
  <c r="B147" i="10" s="1"/>
  <c r="C143" i="15" l="1"/>
  <c r="B144" i="15" s="1"/>
  <c r="C144" i="16"/>
  <c r="C147" i="10"/>
  <c r="B148" i="10" s="1"/>
  <c r="C144" i="15" l="1"/>
  <c r="B145" i="15" s="1"/>
  <c r="C145" i="16"/>
  <c r="B146" i="16" s="1"/>
  <c r="B149" i="10"/>
  <c r="C148" i="10"/>
  <c r="C145" i="15" l="1"/>
  <c r="B146" i="15" s="1"/>
  <c r="C146" i="16"/>
  <c r="B147" i="16" s="1"/>
  <c r="B148" i="16" s="1"/>
  <c r="C149" i="10"/>
  <c r="B150" i="10" s="1"/>
  <c r="C146" i="15" l="1"/>
  <c r="B147" i="15" s="1"/>
  <c r="C147" i="16"/>
  <c r="C150" i="10"/>
  <c r="B151" i="10" s="1"/>
  <c r="C147" i="15" l="1"/>
  <c r="B148" i="15" s="1"/>
  <c r="C148" i="16"/>
  <c r="B149" i="16" s="1"/>
  <c r="B152" i="10"/>
  <c r="C151" i="10"/>
  <c r="C148" i="15" l="1"/>
  <c r="B149" i="15" s="1"/>
  <c r="C149" i="16"/>
  <c r="B150" i="16" s="1"/>
  <c r="C152" i="10"/>
  <c r="B153" i="10" s="1"/>
  <c r="C149" i="15" l="1"/>
  <c r="B150" i="15" s="1"/>
  <c r="C150" i="16"/>
  <c r="B151" i="16" s="1"/>
  <c r="B152" i="16" s="1"/>
  <c r="C153" i="10"/>
  <c r="B154" i="10" s="1"/>
  <c r="C150" i="15" l="1"/>
  <c r="B151" i="15" s="1"/>
  <c r="C151" i="16"/>
  <c r="B155" i="10"/>
  <c r="C154" i="10"/>
  <c r="C151" i="15" l="1"/>
  <c r="B152" i="15" s="1"/>
  <c r="C152" i="16"/>
  <c r="B153" i="16" s="1"/>
  <c r="C155" i="10"/>
  <c r="B156" i="10" s="1"/>
  <c r="C152" i="15" l="1"/>
  <c r="B153" i="15" s="1"/>
  <c r="C153" i="16"/>
  <c r="B154" i="16" s="1"/>
  <c r="C156" i="10"/>
  <c r="B157" i="10" s="1"/>
  <c r="C153" i="15" l="1"/>
  <c r="B154" i="15" s="1"/>
  <c r="C154" i="16"/>
  <c r="B155" i="16" s="1"/>
  <c r="B156" i="16" s="1"/>
  <c r="B158" i="10"/>
  <c r="C157" i="10"/>
  <c r="C154" i="15" l="1"/>
  <c r="B155" i="15" s="1"/>
  <c r="C155" i="16"/>
  <c r="B159" i="10"/>
  <c r="C158" i="10"/>
  <c r="C155" i="15" l="1"/>
  <c r="B156" i="15" s="1"/>
  <c r="C156" i="16"/>
  <c r="B157" i="16" s="1"/>
  <c r="C159" i="10"/>
  <c r="B160" i="10" s="1"/>
  <c r="C156" i="15" l="1"/>
  <c r="B157" i="15" s="1"/>
  <c r="B158" i="15" s="1"/>
  <c r="C157" i="16"/>
  <c r="B158" i="16" s="1"/>
  <c r="C160" i="10"/>
  <c r="B161" i="10" s="1"/>
  <c r="C157" i="15" l="1"/>
  <c r="C158" i="16"/>
  <c r="B159" i="16" s="1"/>
  <c r="C161" i="10"/>
  <c r="B162" i="10" s="1"/>
  <c r="C158" i="15" l="1"/>
  <c r="B159" i="15" s="1"/>
  <c r="C159" i="16"/>
  <c r="B160" i="16" s="1"/>
  <c r="C162" i="10"/>
  <c r="B167" i="10" s="1"/>
  <c r="B168" i="10"/>
  <c r="C159" i="15" l="1"/>
  <c r="B160" i="15" s="1"/>
  <c r="B161" i="15" s="1"/>
  <c r="C160" i="16"/>
  <c r="B161" i="16" s="1"/>
  <c r="B163" i="10"/>
  <c r="C163" i="10" s="1"/>
  <c r="B172" i="10"/>
  <c r="C160" i="15" l="1"/>
  <c r="C161" i="16"/>
  <c r="B162" i="16" s="1"/>
  <c r="C161" i="15" l="1"/>
  <c r="B162" i="15" s="1"/>
  <c r="C162" i="16"/>
  <c r="B167" i="16" s="1"/>
  <c r="B168" i="16"/>
  <c r="C162" i="15" l="1"/>
  <c r="B163" i="15" s="1"/>
  <c r="B163" i="16"/>
  <c r="C163" i="16" s="1"/>
  <c r="B172" i="16"/>
  <c r="B167" i="15" l="1"/>
  <c r="C163" i="15"/>
  <c r="B168" i="15"/>
  <c r="B172" i="15" l="1"/>
</calcChain>
</file>

<file path=xl/comments1.xml><?xml version="1.0" encoding="utf-8"?>
<comments xmlns="http://schemas.openxmlformats.org/spreadsheetml/2006/main">
  <authors>
    <author>Guetta, Daniel</author>
  </authors>
  <commentList>
    <comment ref="Q64" authorId="0" shapeId="0">
      <text>
        <r>
          <rPr>
            <b/>
            <sz val="10"/>
            <color indexed="81"/>
            <rFont val="Arial"/>
            <family val="2"/>
          </rPr>
          <t>=10+20*RAND()</t>
        </r>
      </text>
    </comment>
  </commentList>
</comments>
</file>

<file path=xl/comments2.xml><?xml version="1.0" encoding="utf-8"?>
<comments xmlns="http://schemas.openxmlformats.org/spreadsheetml/2006/main">
  <authors>
    <author>Guetta, Daniel</author>
  </authors>
  <commentList>
    <comment ref="Q64" authorId="0" shapeId="0">
      <text>
        <r>
          <rPr>
            <b/>
            <sz val="10"/>
            <color indexed="81"/>
            <rFont val="Arial"/>
            <family val="2"/>
          </rPr>
          <t>=10+20*RAND()</t>
        </r>
      </text>
    </comment>
  </commentList>
</comments>
</file>

<file path=xl/comments3.xml><?xml version="1.0" encoding="utf-8"?>
<comments xmlns="http://schemas.openxmlformats.org/spreadsheetml/2006/main">
  <authors>
    <author>Guetta, Daniel</author>
  </authors>
  <commentList>
    <comment ref="Q64" authorId="0" shapeId="0">
      <text>
        <r>
          <rPr>
            <b/>
            <sz val="10"/>
            <color indexed="81"/>
            <rFont val="Arial"/>
            <family val="2"/>
          </rPr>
          <t>=10+20*RAND()</t>
        </r>
      </text>
    </comment>
  </commentList>
</comments>
</file>

<file path=xl/sharedStrings.xml><?xml version="1.0" encoding="utf-8"?>
<sst xmlns="http://schemas.openxmlformats.org/spreadsheetml/2006/main" count="132" uniqueCount="18">
  <si>
    <t>Price</t>
  </si>
  <si>
    <t>Demand</t>
  </si>
  <si>
    <t>a</t>
  </si>
  <si>
    <t>b</t>
  </si>
  <si>
    <t>C</t>
  </si>
  <si>
    <t>Logistic Model</t>
  </si>
  <si>
    <t>Revenue</t>
  </si>
  <si>
    <t>Linear Price Response</t>
  </si>
  <si>
    <t>A</t>
  </si>
  <si>
    <t>B</t>
  </si>
  <si>
    <t>Revenue-Maximizing Price</t>
  </si>
  <si>
    <t>A/2B</t>
  </si>
  <si>
    <t>d(p) = A - Bp</t>
  </si>
  <si>
    <t>Step 1</t>
  </si>
  <si>
    <t>Step 2</t>
  </si>
  <si>
    <t>Step 3</t>
  </si>
  <si>
    <t>Steps 4 Onwards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</si>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</sst>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indexed="8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4" fontId="0" fillId="0" borderId="0" xfId="0" applyNumberFormat="1"/>
    <xf numFmtId="0" fontId="2" fillId="0" borderId="0" xfId="0" applyFont="1" applyBorder="1" applyAlignment="1">
      <alignment horizontal="center"/>
    </xf>
    <xf numFmtId="44" fontId="0" fillId="0" borderId="2" xfId="1" applyFont="1" applyBorder="1"/>
    <xf numFmtId="0" fontId="2" fillId="0" borderId="1" xfId="0" applyFont="1" applyBorder="1" applyAlignment="1">
      <alignment horizontal="center"/>
    </xf>
    <xf numFmtId="44" fontId="0" fillId="0" borderId="2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0" fontId="3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'True Demand'!$G$2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3240"/>
        <c:axId val="18882434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Demand'!$H$3:$H$27</c:f>
              <c:numCache>
                <c:formatCode>_("$"* #,##0.00_);_("$"* \(#,##0.00\);_("$"* "-"??_);_(@_)</c:formatCode>
                <c:ptCount val="25"/>
                <c:pt idx="0">
                  <c:v>5997.9878992172007</c:v>
                </c:pt>
                <c:pt idx="1">
                  <c:v>6246.5451335192274</c:v>
                </c:pt>
                <c:pt idx="2">
                  <c:v>6494.0781672363955</c:v>
                </c:pt>
                <c:pt idx="3">
                  <c:v>6739.8670197670262</c:v>
                </c:pt>
                <c:pt idx="4">
                  <c:v>6982.6916379035565</c:v>
                </c:pt>
                <c:pt idx="5">
                  <c:v>7220.4915015597526</c:v>
                </c:pt>
                <c:pt idx="6">
                  <c:v>7449.8036180678637</c:v>
                </c:pt>
                <c:pt idx="7">
                  <c:v>7664.8511946129029</c:v>
                </c:pt>
                <c:pt idx="8">
                  <c:v>7856.1103203032671</c:v>
                </c:pt>
                <c:pt idx="9">
                  <c:v>8008.1740963013108</c:v>
                </c:pt>
                <c:pt idx="10">
                  <c:v>8096.8800779906833</c:v>
                </c:pt>
                <c:pt idx="11">
                  <c:v>8086.2409248141194</c:v>
                </c:pt>
                <c:pt idx="12">
                  <c:v>7927.1737018009426</c:v>
                </c:pt>
                <c:pt idx="13">
                  <c:v>7562.5639047912036</c:v>
                </c:pt>
                <c:pt idx="14">
                  <c:v>6945.0564969850466</c:v>
                </c:pt>
                <c:pt idx="15">
                  <c:v>6068.9784792180817</c:v>
                </c:pt>
                <c:pt idx="16">
                  <c:v>5000</c:v>
                </c:pt>
                <c:pt idx="17">
                  <c:v>3869.7918551809912</c:v>
                </c:pt>
                <c:pt idx="18">
                  <c:v>2823.884924384949</c:v>
                </c:pt>
                <c:pt idx="19">
                  <c:v>1961.0743809183305</c:v>
                </c:pt>
                <c:pt idx="20">
                  <c:v>1311.2321422432931</c:v>
                </c:pt>
                <c:pt idx="21">
                  <c:v>853.40452523899</c:v>
                </c:pt>
                <c:pt idx="22">
                  <c:v>545.39754154201808</c:v>
                </c:pt>
                <c:pt idx="23">
                  <c:v>344.4187113284367</c:v>
                </c:pt>
                <c:pt idx="24">
                  <c:v>215.83451954509866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97944"/>
        <c:axId val="498291280"/>
      </c:scatterChart>
      <c:valAx>
        <c:axId val="498293240"/>
        <c:scaling>
          <c:orientation val="minMax"/>
          <c:max val="24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344"/>
        <c:crosses val="autoZero"/>
        <c:crossBetween val="midCat"/>
      </c:valAx>
      <c:valAx>
        <c:axId val="188824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93240"/>
        <c:crosses val="autoZero"/>
        <c:crossBetween val="midCat"/>
      </c:valAx>
      <c:valAx>
        <c:axId val="498291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97944"/>
        <c:crosses val="max"/>
        <c:crossBetween val="midCat"/>
      </c:valAx>
      <c:valAx>
        <c:axId val="498297944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9829128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'True Demand'!$F$3:$F$27</c:f>
              <c:strCache>
                <c:ptCount val="25"/>
                <c:pt idx="0">
                  <c:v> $12.00 </c:v>
                </c:pt>
                <c:pt idx="1">
                  <c:v> $12.50 </c:v>
                </c:pt>
                <c:pt idx="2">
                  <c:v> $13.00 </c:v>
                </c:pt>
                <c:pt idx="3">
                  <c:v> $13.50 </c:v>
                </c:pt>
                <c:pt idx="4">
                  <c:v> $14.00 </c:v>
                </c:pt>
                <c:pt idx="5">
                  <c:v> $14.50 </c:v>
                </c:pt>
                <c:pt idx="6">
                  <c:v> $15.00 </c:v>
                </c:pt>
                <c:pt idx="7">
                  <c:v> $15.50 </c:v>
                </c:pt>
                <c:pt idx="8">
                  <c:v> $16.00 </c:v>
                </c:pt>
                <c:pt idx="9">
                  <c:v> $16.50 </c:v>
                </c:pt>
                <c:pt idx="10">
                  <c:v> $17.00 </c:v>
                </c:pt>
                <c:pt idx="11">
                  <c:v> $17.50 </c:v>
                </c:pt>
                <c:pt idx="12">
                  <c:v> $18.00 </c:v>
                </c:pt>
                <c:pt idx="13">
                  <c:v> $18.50 </c:v>
                </c:pt>
                <c:pt idx="14">
                  <c:v> $19.00 </c:v>
                </c:pt>
                <c:pt idx="15">
                  <c:v> $19.50 </c:v>
                </c:pt>
                <c:pt idx="16">
                  <c:v> $20.00 </c:v>
                </c:pt>
                <c:pt idx="17">
                  <c:v> $20.50 </c:v>
                </c:pt>
                <c:pt idx="18">
                  <c:v> $21.00 </c:v>
                </c:pt>
                <c:pt idx="19">
                  <c:v> $21.50 </c:v>
                </c:pt>
                <c:pt idx="20">
                  <c:v> $22.00 </c:v>
                </c:pt>
                <c:pt idx="21">
                  <c:v> $22.50 </c:v>
                </c:pt>
                <c:pt idx="22">
                  <c:v> $23.00 </c:v>
                </c:pt>
                <c:pt idx="23">
                  <c:v> $23.50 </c:v>
                </c:pt>
                <c:pt idx="24">
                  <c:v> $24.00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20952"/>
        <c:axId val="607968776"/>
      </c:scatterChart>
      <c:scatterChart>
        <c:scatterStyle val="lineMarker"/>
        <c:varyColors val="0"/>
        <c:ser>
          <c:idx val="0"/>
          <c:order val="0"/>
          <c:tx>
            <c:strRef>
              <c:f>'Parametric Linear Estimate (2)'!$C$63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(2)'!$B$64:$B$163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30.873695160915414</c:v>
                </c:pt>
                <c:pt idx="5">
                  <c:v>28.234051208501498</c:v>
                </c:pt>
                <c:pt idx="6">
                  <c:v>26.473437663917167</c:v>
                </c:pt>
                <c:pt idx="7">
                  <c:v>25.186106213152758</c:v>
                </c:pt>
                <c:pt idx="8">
                  <c:v>24.19749820852596</c:v>
                </c:pt>
                <c:pt idx="9">
                  <c:v>23.423054729036028</c:v>
                </c:pt>
                <c:pt idx="10">
                  <c:v>22.819870659174619</c:v>
                </c:pt>
                <c:pt idx="11">
                  <c:v>22.362841119877579</c:v>
                </c:pt>
                <c:pt idx="12">
                  <c:v>22.030043949201616</c:v>
                </c:pt>
                <c:pt idx="13">
                  <c:v>21.796701940760325</c:v>
                </c:pt>
                <c:pt idx="14">
                  <c:v>21.637077024004959</c:v>
                </c:pt>
                <c:pt idx="15">
                  <c:v>21.528796033371563</c:v>
                </c:pt>
                <c:pt idx="16">
                  <c:v>21.455007882533138</c:v>
                </c:pt>
                <c:pt idx="17">
                  <c:v>16.555105263861694</c:v>
                </c:pt>
                <c:pt idx="18">
                  <c:v>21.290129846949895</c:v>
                </c:pt>
                <c:pt idx="19">
                  <c:v>21.230046961490707</c:v>
                </c:pt>
                <c:pt idx="20">
                  <c:v>18.101273150282253</c:v>
                </c:pt>
                <c:pt idx="21">
                  <c:v>21.251663419831335</c:v>
                </c:pt>
                <c:pt idx="22">
                  <c:v>21.188094242610934</c:v>
                </c:pt>
                <c:pt idx="23">
                  <c:v>13.875971727716783</c:v>
                </c:pt>
                <c:pt idx="24">
                  <c:v>20.704014547949004</c:v>
                </c:pt>
                <c:pt idx="25">
                  <c:v>20.700274806695838</c:v>
                </c:pt>
                <c:pt idx="26">
                  <c:v>13.666412378170277</c:v>
                </c:pt>
                <c:pt idx="27">
                  <c:v>20.362692234115716</c:v>
                </c:pt>
                <c:pt idx="28">
                  <c:v>20.383143450772799</c:v>
                </c:pt>
                <c:pt idx="29">
                  <c:v>13.293228238975381</c:v>
                </c:pt>
                <c:pt idx="30">
                  <c:v>20.116728247631116</c:v>
                </c:pt>
                <c:pt idx="31">
                  <c:v>20.147454064645387</c:v>
                </c:pt>
                <c:pt idx="32">
                  <c:v>24.148345640314481</c:v>
                </c:pt>
                <c:pt idx="33">
                  <c:v>19.888238905871262</c:v>
                </c:pt>
                <c:pt idx="34">
                  <c:v>19.93218808617047</c:v>
                </c:pt>
                <c:pt idx="35">
                  <c:v>16.037844522863029</c:v>
                </c:pt>
                <c:pt idx="36">
                  <c:v>19.879030136189829</c:v>
                </c:pt>
                <c:pt idx="37">
                  <c:v>19.911900767566216</c:v>
                </c:pt>
                <c:pt idx="38">
                  <c:v>20.35122203545847</c:v>
                </c:pt>
                <c:pt idx="39">
                  <c:v>19.939250344388466</c:v>
                </c:pt>
                <c:pt idx="40">
                  <c:v>19.964200868622552</c:v>
                </c:pt>
                <c:pt idx="41">
                  <c:v>17.112441342201734</c:v>
                </c:pt>
                <c:pt idx="42">
                  <c:v>19.947623688045788</c:v>
                </c:pt>
                <c:pt idx="43">
                  <c:v>19.965840540398055</c:v>
                </c:pt>
                <c:pt idx="44">
                  <c:v>28.225377578999712</c:v>
                </c:pt>
                <c:pt idx="45">
                  <c:v>19.666004790872712</c:v>
                </c:pt>
                <c:pt idx="46">
                  <c:v>19.692411598726288</c:v>
                </c:pt>
                <c:pt idx="47">
                  <c:v>24.958271429874873</c:v>
                </c:pt>
                <c:pt idx="48">
                  <c:v>19.466504943041816</c:v>
                </c:pt>
                <c:pt idx="49">
                  <c:v>19.493833695020321</c:v>
                </c:pt>
                <c:pt idx="50">
                  <c:v>24.989066043155184</c:v>
                </c:pt>
                <c:pt idx="51">
                  <c:v>19.284678424530405</c:v>
                </c:pt>
                <c:pt idx="52">
                  <c:v>19.309875588222326</c:v>
                </c:pt>
                <c:pt idx="53">
                  <c:v>13.334868895521936</c:v>
                </c:pt>
                <c:pt idx="54">
                  <c:v>19.154016290311979</c:v>
                </c:pt>
                <c:pt idx="55">
                  <c:v>19.178301735895353</c:v>
                </c:pt>
                <c:pt idx="56">
                  <c:v>12.149511507477824</c:v>
                </c:pt>
                <c:pt idx="57">
                  <c:v>19.02798316215371</c:v>
                </c:pt>
                <c:pt idx="58">
                  <c:v>19.051957946699908</c:v>
                </c:pt>
                <c:pt idx="59">
                  <c:v>25.583706397144638</c:v>
                </c:pt>
                <c:pt idx="60">
                  <c:v>18.856202639215471</c:v>
                </c:pt>
                <c:pt idx="61">
                  <c:v>18.876433451760924</c:v>
                </c:pt>
                <c:pt idx="62">
                  <c:v>18.380984126412454</c:v>
                </c:pt>
                <c:pt idx="63">
                  <c:v>18.907111656667631</c:v>
                </c:pt>
                <c:pt idx="64">
                  <c:v>18.924992051182276</c:v>
                </c:pt>
                <c:pt idx="65">
                  <c:v>29.717077723130661</c:v>
                </c:pt>
                <c:pt idx="66">
                  <c:v>18.732103870704545</c:v>
                </c:pt>
                <c:pt idx="67">
                  <c:v>18.746012341515332</c:v>
                </c:pt>
                <c:pt idx="68">
                  <c:v>23.875478171594764</c:v>
                </c:pt>
                <c:pt idx="69">
                  <c:v>18.596785321699087</c:v>
                </c:pt>
                <c:pt idx="70">
                  <c:v>18.607590657974146</c:v>
                </c:pt>
                <c:pt idx="71">
                  <c:v>10.79857969947504</c:v>
                </c:pt>
                <c:pt idx="72">
                  <c:v>18.507010963459571</c:v>
                </c:pt>
                <c:pt idx="73">
                  <c:v>18.518763359735267</c:v>
                </c:pt>
                <c:pt idx="74">
                  <c:v>22.173133298344766</c:v>
                </c:pt>
                <c:pt idx="75">
                  <c:v>18.428197778139918</c:v>
                </c:pt>
                <c:pt idx="76">
                  <c:v>18.437762330175541</c:v>
                </c:pt>
                <c:pt idx="77">
                  <c:v>25.06703370985894</c:v>
                </c:pt>
                <c:pt idx="78">
                  <c:v>18.279711657060055</c:v>
                </c:pt>
                <c:pt idx="79">
                  <c:v>18.286152989633347</c:v>
                </c:pt>
                <c:pt idx="80">
                  <c:v>19.399366846293184</c:v>
                </c:pt>
                <c:pt idx="81">
                  <c:v>18.301930721668622</c:v>
                </c:pt>
                <c:pt idx="82">
                  <c:v>18.307758173332317</c:v>
                </c:pt>
                <c:pt idx="83">
                  <c:v>24.930099225579589</c:v>
                </c:pt>
                <c:pt idx="84">
                  <c:v>18.156120921309366</c:v>
                </c:pt>
                <c:pt idx="85">
                  <c:v>18.159218895447186</c:v>
                </c:pt>
                <c:pt idx="86">
                  <c:v>19.782239995430402</c:v>
                </c:pt>
                <c:pt idx="87">
                  <c:v>18.163551178068712</c:v>
                </c:pt>
                <c:pt idx="88">
                  <c:v>18.166166381225366</c:v>
                </c:pt>
                <c:pt idx="89">
                  <c:v>19.048729785805811</c:v>
                </c:pt>
                <c:pt idx="90">
                  <c:v>18.177836336573492</c:v>
                </c:pt>
                <c:pt idx="91">
                  <c:v>18.180205002443053</c:v>
                </c:pt>
                <c:pt idx="92">
                  <c:v>10.529075719499343</c:v>
                </c:pt>
                <c:pt idx="93">
                  <c:v>18.126236624353357</c:v>
                </c:pt>
                <c:pt idx="94">
                  <c:v>18.129812942193006</c:v>
                </c:pt>
                <c:pt idx="95">
                  <c:v>16.048599541714346</c:v>
                </c:pt>
                <c:pt idx="96">
                  <c:v>18.104027383969896</c:v>
                </c:pt>
                <c:pt idx="97">
                  <c:v>18.10746433259288</c:v>
                </c:pt>
                <c:pt idx="98">
                  <c:v>24.878038395301282</c:v>
                </c:pt>
                <c:pt idx="99">
                  <c:v>17.964581130235128</c:v>
                </c:pt>
              </c:numCache>
            </c:numRef>
          </c:xVal>
          <c:yVal>
            <c:numRef>
              <c:f>'Parametric Linear Estimate (2)'!$C$64:$C$163</c:f>
              <c:numCache>
                <c:formatCode>General</c:formatCode>
                <c:ptCount val="100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  <c:pt idx="3">
                  <c:v>7.9049716726356672E-5</c:v>
                </c:pt>
                <c:pt idx="4">
                  <c:v>9.4749290844640139E-3</c:v>
                </c:pt>
                <c:pt idx="5">
                  <c:v>0.1326941353299938</c:v>
                </c:pt>
                <c:pt idx="6">
                  <c:v>0.77076458902069944</c:v>
                </c:pt>
                <c:pt idx="7">
                  <c:v>2.7813146923894103</c:v>
                </c:pt>
                <c:pt idx="8">
                  <c:v>7.4052457047099987</c:v>
                </c:pt>
                <c:pt idx="9">
                  <c:v>15.791332536822779</c:v>
                </c:pt>
                <c:pt idx="10">
                  <c:v>28.129900241498756</c:v>
                </c:pt>
                <c:pt idx="11">
                  <c:v>43.025244699000908</c:v>
                </c:pt>
                <c:pt idx="12">
                  <c:v>58.042206208558312</c:v>
                </c:pt>
                <c:pt idx="13">
                  <c:v>71.126504943799318</c:v>
                </c:pt>
                <c:pt idx="14">
                  <c:v>81.43159245812673</c:v>
                </c:pt>
                <c:pt idx="15">
                  <c:v>89.08495438467294</c:v>
                </c:pt>
                <c:pt idx="16">
                  <c:v>94.616022136230669</c:v>
                </c:pt>
                <c:pt idx="17">
                  <c:v>484.53926275039362</c:v>
                </c:pt>
                <c:pt idx="18">
                  <c:v>107.91541684499465</c:v>
                </c:pt>
                <c:pt idx="19">
                  <c:v>113.08660323850566</c:v>
                </c:pt>
                <c:pt idx="20">
                  <c:v>434.87368114348214</c:v>
                </c:pt>
                <c:pt idx="21">
                  <c:v>111.20616285725922</c:v>
                </c:pt>
                <c:pt idx="22">
                  <c:v>116.79997610756153</c:v>
                </c:pt>
                <c:pt idx="23">
                  <c:v>498.90758307701549</c:v>
                </c:pt>
                <c:pt idx="24">
                  <c:v>165.46137631872901</c:v>
                </c:pt>
                <c:pt idx="25">
                  <c:v>165.87565123300007</c:v>
                </c:pt>
                <c:pt idx="26">
                  <c:v>499.11374769541544</c:v>
                </c:pt>
                <c:pt idx="27">
                  <c:v>205.15400428166657</c:v>
                </c:pt>
                <c:pt idx="28">
                  <c:v>202.684479621333</c:v>
                </c:pt>
                <c:pt idx="29">
                  <c:v>499.38944415807555</c:v>
                </c:pt>
                <c:pt idx="30">
                  <c:v>235.42551399117264</c:v>
                </c:pt>
                <c:pt idx="31">
                  <c:v>231.60156581672877</c:v>
                </c:pt>
                <c:pt idx="32">
                  <c:v>7.7725268170892523</c:v>
                </c:pt>
                <c:pt idx="33">
                  <c:v>263.95561369074193</c:v>
                </c:pt>
                <c:pt idx="34">
                  <c:v>258.47324249169344</c:v>
                </c:pt>
                <c:pt idx="35">
                  <c:v>490.6665081030277</c:v>
                </c:pt>
                <c:pt idx="36">
                  <c:v>265.10281994529191</c:v>
                </c:pt>
                <c:pt idx="37">
                  <c:v>261.00528687015111</c:v>
                </c:pt>
                <c:pt idx="38">
                  <c:v>206.54305603423833</c:v>
                </c:pt>
                <c:pt idx="39">
                  <c:v>257.59137241863823</c:v>
                </c:pt>
                <c:pt idx="40">
                  <c:v>254.47441357329291</c:v>
                </c:pt>
                <c:pt idx="41">
                  <c:v>473.61398951060551</c:v>
                </c:pt>
                <c:pt idx="42">
                  <c:v>256.54554270904862</c:v>
                </c:pt>
                <c:pt idx="43">
                  <c:v>254.26951729448271</c:v>
                </c:pt>
                <c:pt idx="44">
                  <c:v>0.13384977152591254</c:v>
                </c:pt>
                <c:pt idx="45">
                  <c:v>291.36557702317378</c:v>
                </c:pt>
                <c:pt idx="46">
                  <c:v>288.14825417977988</c:v>
                </c:pt>
                <c:pt idx="47">
                  <c:v>3.4880267273406282</c:v>
                </c:pt>
                <c:pt idx="48">
                  <c:v>315.14895447394025</c:v>
                </c:pt>
                <c:pt idx="49">
                  <c:v>311.95366887674049</c:v>
                </c:pt>
                <c:pt idx="50">
                  <c:v>3.3829669780590619</c:v>
                </c:pt>
                <c:pt idx="51">
                  <c:v>335.7879826834108</c:v>
                </c:pt>
                <c:pt idx="52">
                  <c:v>332.99730109987655</c:v>
                </c:pt>
                <c:pt idx="53">
                  <c:v>499.36351649976444</c:v>
                </c:pt>
                <c:pt idx="54">
                  <c:v>349.86197792008682</c:v>
                </c:pt>
                <c:pt idx="55">
                  <c:v>347.29835773952215</c:v>
                </c:pt>
                <c:pt idx="56">
                  <c:v>499.8052950376686</c:v>
                </c:pt>
                <c:pt idx="57">
                  <c:v>362.760656890326</c:v>
                </c:pt>
                <c:pt idx="58">
                  <c:v>360.3606243532343</c:v>
                </c:pt>
                <c:pt idx="59">
                  <c:v>1.8722672664879676</c:v>
                </c:pt>
                <c:pt idx="60">
                  <c:v>379.18807831657551</c:v>
                </c:pt>
                <c:pt idx="61">
                  <c:v>377.32483754353518</c:v>
                </c:pt>
                <c:pt idx="62">
                  <c:v>417.32968101406703</c:v>
                </c:pt>
                <c:pt idx="63">
                  <c:v>374.46261259797183</c:v>
                </c:pt>
                <c:pt idx="64">
                  <c:v>372.77406103435646</c:v>
                </c:pt>
                <c:pt idx="65">
                  <c:v>3.0121084561155569E-2</c:v>
                </c:pt>
                <c:pt idx="66">
                  <c:v>390.19119361428318</c:v>
                </c:pt>
                <c:pt idx="67">
                  <c:v>388.99469028939319</c:v>
                </c:pt>
                <c:pt idx="68">
                  <c:v>10.161415425730826</c:v>
                </c:pt>
                <c:pt idx="69">
                  <c:v>401.34675697701488</c:v>
                </c:pt>
                <c:pt idx="70">
                  <c:v>400.48830116520077</c:v>
                </c:pt>
                <c:pt idx="71">
                  <c:v>499.94955709079539</c:v>
                </c:pt>
                <c:pt idx="72">
                  <c:v>408.2632434045982</c:v>
                </c:pt>
                <c:pt idx="73">
                  <c:v>407.37964762703643</c:v>
                </c:pt>
                <c:pt idx="74">
                  <c:v>51.094602766026263</c:v>
                </c:pt>
                <c:pt idx="75">
                  <c:v>414.02018874394008</c:v>
                </c:pt>
                <c:pt idx="76">
                  <c:v>413.33710479258059</c:v>
                </c:pt>
                <c:pt idx="77">
                  <c:v>3.1308141235463083</c:v>
                </c:pt>
                <c:pt idx="78">
                  <c:v>424.08298650317454</c:v>
                </c:pt>
                <c:pt idx="79">
                  <c:v>423.66729682223865</c:v>
                </c:pt>
                <c:pt idx="80">
                  <c:v>322.90057422655144</c:v>
                </c:pt>
                <c:pt idx="81">
                  <c:v>422.64120165539907</c:v>
                </c:pt>
                <c:pt idx="82">
                  <c:v>422.25937721584012</c:v>
                </c:pt>
                <c:pt idx="83">
                  <c:v>3.5869744209900887</c:v>
                </c:pt>
                <c:pt idx="84">
                  <c:v>431.7034168221702</c:v>
                </c:pt>
                <c:pt idx="85">
                  <c:v>431.52053054745869</c:v>
                </c:pt>
                <c:pt idx="86">
                  <c:v>277.11294514083352</c:v>
                </c:pt>
                <c:pt idx="87">
                  <c:v>431.26408713904095</c:v>
                </c:pt>
                <c:pt idx="88">
                  <c:v>431.10889342657612</c:v>
                </c:pt>
                <c:pt idx="89">
                  <c:v>360.68527829863677</c:v>
                </c:pt>
                <c:pt idx="90">
                  <c:v>430.41277350067872</c:v>
                </c:pt>
                <c:pt idx="91">
                  <c:v>430.27076327647501</c:v>
                </c:pt>
                <c:pt idx="92">
                  <c:v>499.96147289422305</c:v>
                </c:pt>
                <c:pt idx="93">
                  <c:v>433.44656557630054</c:v>
                </c:pt>
                <c:pt idx="94">
                  <c:v>433.23996006488437</c:v>
                </c:pt>
                <c:pt idx="95">
                  <c:v>490.56748840334689</c:v>
                </c:pt>
                <c:pt idx="96">
                  <c:v>434.7175129233118</c:v>
                </c:pt>
                <c:pt idx="97">
                  <c:v>434.52218774816663</c:v>
                </c:pt>
                <c:pt idx="98">
                  <c:v>3.7772136065856836</c:v>
                </c:pt>
                <c:pt idx="99">
                  <c:v>442.23298240550525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</c:v>
              </c:pt>
              <c:pt idx="1">
                <c:v>70</c:v>
              </c:pt>
            </c:numLit>
          </c:xVal>
          <c:yVal>
            <c:numLit>
              <c:formatCode>General</c:formatCode>
              <c:ptCount val="2"/>
              <c:pt idx="0">
                <c:v>169</c:v>
              </c:pt>
              <c:pt idx="1">
                <c:v>-143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20952"/>
        <c:axId val="607968776"/>
      </c:scatterChart>
      <c:valAx>
        <c:axId val="493120952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68776"/>
        <c:crosses val="autoZero"/>
        <c:crossBetween val="midCat"/>
      </c:valAx>
      <c:valAx>
        <c:axId val="607968776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2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'Parametric Linear Estimate (2)'!$B$63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(2)'!$A$64:$A$163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'Parametric Linear Estimate (2)'!$B$64:$B$163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30.873695160915414</c:v>
                </c:pt>
                <c:pt idx="5">
                  <c:v>28.234051208501498</c:v>
                </c:pt>
                <c:pt idx="6">
                  <c:v>26.473437663917167</c:v>
                </c:pt>
                <c:pt idx="7">
                  <c:v>25.186106213152758</c:v>
                </c:pt>
                <c:pt idx="8">
                  <c:v>24.19749820852596</c:v>
                </c:pt>
                <c:pt idx="9">
                  <c:v>23.423054729036028</c:v>
                </c:pt>
                <c:pt idx="10">
                  <c:v>22.819870659174619</c:v>
                </c:pt>
                <c:pt idx="11">
                  <c:v>22.362841119877579</c:v>
                </c:pt>
                <c:pt idx="12">
                  <c:v>22.030043949201616</c:v>
                </c:pt>
                <c:pt idx="13">
                  <c:v>21.796701940760325</c:v>
                </c:pt>
                <c:pt idx="14">
                  <c:v>21.637077024004959</c:v>
                </c:pt>
                <c:pt idx="15">
                  <c:v>21.528796033371563</c:v>
                </c:pt>
                <c:pt idx="16">
                  <c:v>21.455007882533138</c:v>
                </c:pt>
                <c:pt idx="17">
                  <c:v>16.555105263861694</c:v>
                </c:pt>
                <c:pt idx="18">
                  <c:v>21.290129846949895</c:v>
                </c:pt>
                <c:pt idx="19">
                  <c:v>21.230046961490707</c:v>
                </c:pt>
                <c:pt idx="20">
                  <c:v>18.101273150282253</c:v>
                </c:pt>
                <c:pt idx="21">
                  <c:v>21.251663419831335</c:v>
                </c:pt>
                <c:pt idx="22">
                  <c:v>21.188094242610934</c:v>
                </c:pt>
                <c:pt idx="23">
                  <c:v>13.875971727716783</c:v>
                </c:pt>
                <c:pt idx="24">
                  <c:v>20.704014547949004</c:v>
                </c:pt>
                <c:pt idx="25">
                  <c:v>20.700274806695838</c:v>
                </c:pt>
                <c:pt idx="26">
                  <c:v>13.666412378170277</c:v>
                </c:pt>
                <c:pt idx="27">
                  <c:v>20.362692234115716</c:v>
                </c:pt>
                <c:pt idx="28">
                  <c:v>20.383143450772799</c:v>
                </c:pt>
                <c:pt idx="29">
                  <c:v>13.293228238975381</c:v>
                </c:pt>
                <c:pt idx="30">
                  <c:v>20.116728247631116</c:v>
                </c:pt>
                <c:pt idx="31">
                  <c:v>20.147454064645387</c:v>
                </c:pt>
                <c:pt idx="32">
                  <c:v>24.148345640314481</c:v>
                </c:pt>
                <c:pt idx="33">
                  <c:v>19.888238905871262</c:v>
                </c:pt>
                <c:pt idx="34">
                  <c:v>19.93218808617047</c:v>
                </c:pt>
                <c:pt idx="35">
                  <c:v>16.037844522863029</c:v>
                </c:pt>
                <c:pt idx="36">
                  <c:v>19.879030136189829</c:v>
                </c:pt>
                <c:pt idx="37">
                  <c:v>19.911900767566216</c:v>
                </c:pt>
                <c:pt idx="38">
                  <c:v>20.35122203545847</c:v>
                </c:pt>
                <c:pt idx="39">
                  <c:v>19.939250344388466</c:v>
                </c:pt>
                <c:pt idx="40">
                  <c:v>19.964200868622552</c:v>
                </c:pt>
                <c:pt idx="41">
                  <c:v>17.112441342201734</c:v>
                </c:pt>
                <c:pt idx="42">
                  <c:v>19.947623688045788</c:v>
                </c:pt>
                <c:pt idx="43">
                  <c:v>19.965840540398055</c:v>
                </c:pt>
                <c:pt idx="44">
                  <c:v>28.225377578999712</c:v>
                </c:pt>
                <c:pt idx="45">
                  <c:v>19.666004790872712</c:v>
                </c:pt>
                <c:pt idx="46">
                  <c:v>19.692411598726288</c:v>
                </c:pt>
                <c:pt idx="47">
                  <c:v>24.958271429874873</c:v>
                </c:pt>
                <c:pt idx="48">
                  <c:v>19.466504943041816</c:v>
                </c:pt>
                <c:pt idx="49">
                  <c:v>19.493833695020321</c:v>
                </c:pt>
                <c:pt idx="50">
                  <c:v>24.989066043155184</c:v>
                </c:pt>
                <c:pt idx="51">
                  <c:v>19.284678424530405</c:v>
                </c:pt>
                <c:pt idx="52">
                  <c:v>19.309875588222326</c:v>
                </c:pt>
                <c:pt idx="53">
                  <c:v>13.334868895521936</c:v>
                </c:pt>
                <c:pt idx="54">
                  <c:v>19.154016290311979</c:v>
                </c:pt>
                <c:pt idx="55">
                  <c:v>19.178301735895353</c:v>
                </c:pt>
                <c:pt idx="56">
                  <c:v>12.149511507477824</c:v>
                </c:pt>
                <c:pt idx="57">
                  <c:v>19.02798316215371</c:v>
                </c:pt>
                <c:pt idx="58">
                  <c:v>19.051957946699908</c:v>
                </c:pt>
                <c:pt idx="59">
                  <c:v>25.583706397144638</c:v>
                </c:pt>
                <c:pt idx="60">
                  <c:v>18.856202639215471</c:v>
                </c:pt>
                <c:pt idx="61">
                  <c:v>18.876433451760924</c:v>
                </c:pt>
                <c:pt idx="62">
                  <c:v>18.380984126412454</c:v>
                </c:pt>
                <c:pt idx="63">
                  <c:v>18.907111656667631</c:v>
                </c:pt>
                <c:pt idx="64">
                  <c:v>18.924992051182276</c:v>
                </c:pt>
                <c:pt idx="65">
                  <c:v>29.717077723130661</c:v>
                </c:pt>
                <c:pt idx="66">
                  <c:v>18.732103870704545</c:v>
                </c:pt>
                <c:pt idx="67">
                  <c:v>18.746012341515332</c:v>
                </c:pt>
                <c:pt idx="68">
                  <c:v>23.875478171594764</c:v>
                </c:pt>
                <c:pt idx="69">
                  <c:v>18.596785321699087</c:v>
                </c:pt>
                <c:pt idx="70">
                  <c:v>18.607590657974146</c:v>
                </c:pt>
                <c:pt idx="71">
                  <c:v>10.79857969947504</c:v>
                </c:pt>
                <c:pt idx="72">
                  <c:v>18.507010963459571</c:v>
                </c:pt>
                <c:pt idx="73">
                  <c:v>18.518763359735267</c:v>
                </c:pt>
                <c:pt idx="74">
                  <c:v>22.173133298344766</c:v>
                </c:pt>
                <c:pt idx="75">
                  <c:v>18.428197778139918</c:v>
                </c:pt>
                <c:pt idx="76">
                  <c:v>18.437762330175541</c:v>
                </c:pt>
                <c:pt idx="77">
                  <c:v>25.06703370985894</c:v>
                </c:pt>
                <c:pt idx="78">
                  <c:v>18.279711657060055</c:v>
                </c:pt>
                <c:pt idx="79">
                  <c:v>18.286152989633347</c:v>
                </c:pt>
                <c:pt idx="80">
                  <c:v>19.399366846293184</c:v>
                </c:pt>
                <c:pt idx="81">
                  <c:v>18.301930721668622</c:v>
                </c:pt>
                <c:pt idx="82">
                  <c:v>18.307758173332317</c:v>
                </c:pt>
                <c:pt idx="83">
                  <c:v>24.930099225579589</c:v>
                </c:pt>
                <c:pt idx="84">
                  <c:v>18.156120921309366</c:v>
                </c:pt>
                <c:pt idx="85">
                  <c:v>18.159218895447186</c:v>
                </c:pt>
                <c:pt idx="86">
                  <c:v>19.782239995430402</c:v>
                </c:pt>
                <c:pt idx="87">
                  <c:v>18.163551178068712</c:v>
                </c:pt>
                <c:pt idx="88">
                  <c:v>18.166166381225366</c:v>
                </c:pt>
                <c:pt idx="89">
                  <c:v>19.048729785805811</c:v>
                </c:pt>
                <c:pt idx="90">
                  <c:v>18.177836336573492</c:v>
                </c:pt>
                <c:pt idx="91">
                  <c:v>18.180205002443053</c:v>
                </c:pt>
                <c:pt idx="92">
                  <c:v>10.529075719499343</c:v>
                </c:pt>
                <c:pt idx="93">
                  <c:v>18.126236624353357</c:v>
                </c:pt>
                <c:pt idx="94">
                  <c:v>18.129812942193006</c:v>
                </c:pt>
                <c:pt idx="95">
                  <c:v>16.048599541714346</c:v>
                </c:pt>
                <c:pt idx="96">
                  <c:v>18.104027383969896</c:v>
                </c:pt>
                <c:pt idx="97">
                  <c:v>18.10746433259288</c:v>
                </c:pt>
                <c:pt idx="98">
                  <c:v>24.878038395301282</c:v>
                </c:pt>
                <c:pt idx="99">
                  <c:v>17.964581130235128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17</c:v>
              </c:pt>
              <c:pt idx="1">
                <c:v>17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69352"/>
        <c:axId val="607967208"/>
      </c:scatterChart>
      <c:valAx>
        <c:axId val="60796935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67208"/>
        <c:crosses val="autoZero"/>
        <c:crossBetween val="midCat"/>
      </c:valAx>
      <c:valAx>
        <c:axId val="607967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6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74296"/>
        <c:axId val="493074688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(3)'!$B$6:$B$7</c:f>
              <c:numCache>
                <c:formatCode>_("$"* #,##0.00_);_("$"* \(#,##0.00\);_("$"* "-"??_);_(@_)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xVal>
          <c:yVal>
            <c:numRef>
              <c:f>'Parametric Linear Estimate (3)'!$C$6:$C$7</c:f>
              <c:numCache>
                <c:formatCode>General</c:formatCode>
                <c:ptCount val="2"/>
                <c:pt idx="0">
                  <c:v>498.76368842168262</c:v>
                </c:pt>
                <c:pt idx="1">
                  <c:v>491.0068950189542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71.3</c:v>
              </c:pt>
              <c:pt idx="1">
                <c:v>71.3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74296"/>
        <c:axId val="493074688"/>
      </c:scatterChart>
      <c:valAx>
        <c:axId val="493074296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74688"/>
        <c:crosses val="autoZero"/>
        <c:crossBetween val="midCat"/>
      </c:valAx>
      <c:valAx>
        <c:axId val="4930746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7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73120"/>
        <c:axId val="607967600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(3)'!$B$26:$B$28</c:f>
              <c:numCache>
                <c:formatCode>_("$"* #,##0.00_);_("$"* \(#,##0.00\);_("$"* "-"??_);_(@_)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</c:numCache>
            </c:numRef>
          </c:xVal>
          <c:yVal>
            <c:numRef>
              <c:f>'Parametric Linear Estimate (3)'!$C$26:$C$28</c:f>
              <c:numCache>
                <c:formatCode>General</c:formatCode>
                <c:ptCount val="3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35.659999999999997</c:v>
              </c:pt>
              <c:pt idx="1">
                <c:v>35.659999999999997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73120"/>
        <c:axId val="607967600"/>
      </c:scatterChart>
      <c:valAx>
        <c:axId val="493073120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67600"/>
        <c:crosses val="autoZero"/>
        <c:crossBetween val="midCat"/>
      </c:valAx>
      <c:valAx>
        <c:axId val="6079676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7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66424"/>
        <c:axId val="607966816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(3)'!$B$46:$B$49</c:f>
              <c:numCache>
                <c:formatCode>_("$"* #,##0.00_);_("$"* \(#,##0.00\);_("$"* "-"??_);_(@_)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</c:numCache>
            </c:numRef>
          </c:xVal>
          <c:yVal>
            <c:numRef>
              <c:f>'Parametric Linear Estimate (3)'!$C$46:$C$49</c:f>
              <c:numCache>
                <c:formatCode>General</c:formatCode>
                <c:ptCount val="4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  <c:pt idx="3">
                  <c:v>7.9049716726356672E-5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30.87</c:v>
              </c:pt>
              <c:pt idx="1">
                <c:v>30.87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66424"/>
        <c:axId val="607966816"/>
      </c:scatterChart>
      <c:valAx>
        <c:axId val="607966424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66816"/>
        <c:crosses val="autoZero"/>
        <c:crossBetween val="midCat"/>
      </c:valAx>
      <c:valAx>
        <c:axId val="60796681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6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'True Demand'!$F$3:$F$27</c:f>
              <c:strCache>
                <c:ptCount val="25"/>
                <c:pt idx="0">
                  <c:v> $12.00 </c:v>
                </c:pt>
                <c:pt idx="1">
                  <c:v> $12.50 </c:v>
                </c:pt>
                <c:pt idx="2">
                  <c:v> $13.00 </c:v>
                </c:pt>
                <c:pt idx="3">
                  <c:v> $13.50 </c:v>
                </c:pt>
                <c:pt idx="4">
                  <c:v> $14.00 </c:v>
                </c:pt>
                <c:pt idx="5">
                  <c:v> $14.50 </c:v>
                </c:pt>
                <c:pt idx="6">
                  <c:v> $15.00 </c:v>
                </c:pt>
                <c:pt idx="7">
                  <c:v> $15.50 </c:v>
                </c:pt>
                <c:pt idx="8">
                  <c:v> $16.00 </c:v>
                </c:pt>
                <c:pt idx="9">
                  <c:v> $16.50 </c:v>
                </c:pt>
                <c:pt idx="10">
                  <c:v> $17.00 </c:v>
                </c:pt>
                <c:pt idx="11">
                  <c:v> $17.50 </c:v>
                </c:pt>
                <c:pt idx="12">
                  <c:v> $18.00 </c:v>
                </c:pt>
                <c:pt idx="13">
                  <c:v> $18.50 </c:v>
                </c:pt>
                <c:pt idx="14">
                  <c:v> $19.00 </c:v>
                </c:pt>
                <c:pt idx="15">
                  <c:v> $19.50 </c:v>
                </c:pt>
                <c:pt idx="16">
                  <c:v> $20.00 </c:v>
                </c:pt>
                <c:pt idx="17">
                  <c:v> $20.50 </c:v>
                </c:pt>
                <c:pt idx="18">
                  <c:v> $21.00 </c:v>
                </c:pt>
                <c:pt idx="19">
                  <c:v> $21.50 </c:v>
                </c:pt>
                <c:pt idx="20">
                  <c:v> $22.00 </c:v>
                </c:pt>
                <c:pt idx="21">
                  <c:v> $22.50 </c:v>
                </c:pt>
                <c:pt idx="22">
                  <c:v> $23.00 </c:v>
                </c:pt>
                <c:pt idx="23">
                  <c:v> $23.50 </c:v>
                </c:pt>
                <c:pt idx="24">
                  <c:v> $24.00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69744"/>
        <c:axId val="607970136"/>
      </c:scatterChart>
      <c:scatterChart>
        <c:scatterStyle val="lineMarker"/>
        <c:varyColors val="0"/>
        <c:ser>
          <c:idx val="0"/>
          <c:order val="0"/>
          <c:tx>
            <c:strRef>
              <c:f>'Parametric Linear Estimate (3)'!$C$63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(3)'!$B$64:$B$163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30.873695160915414</c:v>
                </c:pt>
                <c:pt idx="5">
                  <c:v>28.403649689683895</c:v>
                </c:pt>
                <c:pt idx="6">
                  <c:v>32.418570547612198</c:v>
                </c:pt>
                <c:pt idx="7">
                  <c:v>17.008635413395677</c:v>
                </c:pt>
                <c:pt idx="8">
                  <c:v>15.384027749714337</c:v>
                </c:pt>
                <c:pt idx="9">
                  <c:v>15.362965953737969</c:v>
                </c:pt>
                <c:pt idx="10">
                  <c:v>11.132658837397589</c:v>
                </c:pt>
                <c:pt idx="11">
                  <c:v>84.099119291142472</c:v>
                </c:pt>
                <c:pt idx="12">
                  <c:v>42.121400805439272</c:v>
                </c:pt>
                <c:pt idx="13">
                  <c:v>36.010648850194535</c:v>
                </c:pt>
                <c:pt idx="14">
                  <c:v>32.35803182883479</c:v>
                </c:pt>
                <c:pt idx="15">
                  <c:v>37.632477801829324</c:v>
                </c:pt>
                <c:pt idx="16">
                  <c:v>19.864444482307903</c:v>
                </c:pt>
                <c:pt idx="17">
                  <c:v>17.824149925769568</c:v>
                </c:pt>
                <c:pt idx="18">
                  <c:v>17.611765481751892</c:v>
                </c:pt>
                <c:pt idx="19">
                  <c:v>18.566335946635085</c:v>
                </c:pt>
                <c:pt idx="20">
                  <c:v>11.531033781007459</c:v>
                </c:pt>
                <c:pt idx="21">
                  <c:v>29.758564530600655</c:v>
                </c:pt>
                <c:pt idx="22">
                  <c:v>15.524960109096442</c:v>
                </c:pt>
                <c:pt idx="23">
                  <c:v>15.356443070668778</c:v>
                </c:pt>
                <c:pt idx="24">
                  <c:v>15.192227581441159</c:v>
                </c:pt>
                <c:pt idx="25">
                  <c:v>14.881358928194835</c:v>
                </c:pt>
                <c:pt idx="26">
                  <c:v>68.331082510917895</c:v>
                </c:pt>
                <c:pt idx="27">
                  <c:v>34.166198019493102</c:v>
                </c:pt>
                <c:pt idx="28">
                  <c:v>29.653740899649669</c:v>
                </c:pt>
                <c:pt idx="29">
                  <c:v>27.136653470267824</c:v>
                </c:pt>
                <c:pt idx="30">
                  <c:v>31.009104028097425</c:v>
                </c:pt>
                <c:pt idx="31">
                  <c:v>16.285954479983072</c:v>
                </c:pt>
                <c:pt idx="32">
                  <c:v>14.734171421820443</c:v>
                </c:pt>
                <c:pt idx="33">
                  <c:v>14.695518007525768</c:v>
                </c:pt>
                <c:pt idx="34">
                  <c:v>22.137446473731401</c:v>
                </c:pt>
                <c:pt idx="35">
                  <c:v>11.605699732340677</c:v>
                </c:pt>
                <c:pt idx="36">
                  <c:v>12.003405717627711</c:v>
                </c:pt>
                <c:pt idx="37">
                  <c:v>11.965193835834299</c:v>
                </c:pt>
                <c:pt idx="38">
                  <c:v>20.35122203545847</c:v>
                </c:pt>
                <c:pt idx="39">
                  <c:v>13.176909978994603</c:v>
                </c:pt>
                <c:pt idx="40">
                  <c:v>13.097381818783708</c:v>
                </c:pt>
                <c:pt idx="41">
                  <c:v>17.112441342201734</c:v>
                </c:pt>
                <c:pt idx="42">
                  <c:v>13.759928024259604</c:v>
                </c:pt>
                <c:pt idx="43">
                  <c:v>44.04713665695845</c:v>
                </c:pt>
                <c:pt idx="44">
                  <c:v>22.116328172524348</c:v>
                </c:pt>
                <c:pt idx="45">
                  <c:v>20.313641652092929</c:v>
                </c:pt>
                <c:pt idx="46">
                  <c:v>19.824481314046132</c:v>
                </c:pt>
                <c:pt idx="47">
                  <c:v>21.383978158650219</c:v>
                </c:pt>
                <c:pt idx="48">
                  <c:v>11.284387285598394</c:v>
                </c:pt>
                <c:pt idx="49">
                  <c:v>13.012520717865872</c:v>
                </c:pt>
                <c:pt idx="50">
                  <c:v>12.753555263984699</c:v>
                </c:pt>
                <c:pt idx="51">
                  <c:v>11.95237068821389</c:v>
                </c:pt>
                <c:pt idx="52">
                  <c:v>1155.3646531614254</c:v>
                </c:pt>
                <c:pt idx="53">
                  <c:v>577.68242579762102</c:v>
                </c:pt>
                <c:pt idx="54">
                  <c:v>482.09819022962103</c:v>
                </c:pt>
                <c:pt idx="55">
                  <c:v>430.07779589852862</c:v>
                </c:pt>
                <c:pt idx="56">
                  <c:v>512.65334345923793</c:v>
                </c:pt>
                <c:pt idx="57">
                  <c:v>270.51711518009796</c:v>
                </c:pt>
                <c:pt idx="58">
                  <c:v>240.3137842144844</c:v>
                </c:pt>
                <c:pt idx="59">
                  <c:v>232.98433412967256</c:v>
                </c:pt>
                <c:pt idx="60">
                  <c:v>239.25437699202479</c:v>
                </c:pt>
                <c:pt idx="61">
                  <c:v>131.18786254675354</c:v>
                </c:pt>
                <c:pt idx="62">
                  <c:v>118.80794456953234</c:v>
                </c:pt>
                <c:pt idx="63">
                  <c:v>115.46987639902487</c:v>
                </c:pt>
                <c:pt idx="64">
                  <c:v>112.39203021893603</c:v>
                </c:pt>
                <c:pt idx="65">
                  <c:v>63.410626457295209</c:v>
                </c:pt>
                <c:pt idx="66">
                  <c:v>57.844127795434346</c:v>
                </c:pt>
                <c:pt idx="67">
                  <c:v>55.800105639722283</c:v>
                </c:pt>
                <c:pt idx="68">
                  <c:v>52.779064391671298</c:v>
                </c:pt>
                <c:pt idx="69">
                  <c:v>30.39868510413368</c:v>
                </c:pt>
                <c:pt idx="70">
                  <c:v>27.823531631933616</c:v>
                </c:pt>
                <c:pt idx="71">
                  <c:v>26.708661061468103</c:v>
                </c:pt>
                <c:pt idx="72">
                  <c:v>24.940528634416303</c:v>
                </c:pt>
                <c:pt idx="73">
                  <c:v>14.654033184778083</c:v>
                </c:pt>
                <c:pt idx="74">
                  <c:v>13.321198821361822</c:v>
                </c:pt>
                <c:pt idx="75">
                  <c:v>12.987357075226758</c:v>
                </c:pt>
                <c:pt idx="76">
                  <c:v>12.578340121091387</c:v>
                </c:pt>
                <c:pt idx="77">
                  <c:v>243.85688795066611</c:v>
                </c:pt>
                <c:pt idx="78">
                  <c:v>121.92892156033035</c:v>
                </c:pt>
                <c:pt idx="79">
                  <c:v>102.37068152447932</c:v>
                </c:pt>
                <c:pt idx="80">
                  <c:v>91.682192865793326</c:v>
                </c:pt>
                <c:pt idx="81">
                  <c:v>108.46429622566819</c:v>
                </c:pt>
                <c:pt idx="82">
                  <c:v>57.196054233154058</c:v>
                </c:pt>
                <c:pt idx="83">
                  <c:v>50.970736720547883</c:v>
                </c:pt>
                <c:pt idx="84">
                  <c:v>49.43798043047434</c:v>
                </c:pt>
                <c:pt idx="85">
                  <c:v>50.961045641619826</c:v>
                </c:pt>
                <c:pt idx="86">
                  <c:v>28.059522604325476</c:v>
                </c:pt>
                <c:pt idx="87">
                  <c:v>25.239875585391079</c:v>
                </c:pt>
                <c:pt idx="88">
                  <c:v>24.583849381168275</c:v>
                </c:pt>
                <c:pt idx="89">
                  <c:v>24.207816612212632</c:v>
                </c:pt>
                <c:pt idx="90">
                  <c:v>13.936922897969565</c:v>
                </c:pt>
                <c:pt idx="91">
                  <c:v>12.400998199453369</c:v>
                </c:pt>
                <c:pt idx="92">
                  <c:v>12.296367929376268</c:v>
                </c:pt>
                <c:pt idx="93">
                  <c:v>12.263191963321502</c:v>
                </c:pt>
                <c:pt idx="94">
                  <c:v>23.907522947007962</c:v>
                </c:pt>
                <c:pt idx="95">
                  <c:v>12.070668278664497</c:v>
                </c:pt>
                <c:pt idx="96">
                  <c:v>12.072610746612835</c:v>
                </c:pt>
                <c:pt idx="97">
                  <c:v>19.991605399765945</c:v>
                </c:pt>
                <c:pt idx="98">
                  <c:v>12.529299910035469</c:v>
                </c:pt>
                <c:pt idx="99">
                  <c:v>13.936567011010574</c:v>
                </c:pt>
              </c:numCache>
            </c:numRef>
          </c:xVal>
          <c:yVal>
            <c:numRef>
              <c:f>'Parametric Linear Estimate (3)'!$C$64:$C$163</c:f>
              <c:numCache>
                <c:formatCode>General</c:formatCode>
                <c:ptCount val="100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  <c:pt idx="3">
                  <c:v>7.9049716726356672E-5</c:v>
                </c:pt>
                <c:pt idx="4">
                  <c:v>9.4749290844640139E-3</c:v>
                </c:pt>
                <c:pt idx="5">
                  <c:v>0.11199896886513486</c:v>
                </c:pt>
                <c:pt idx="6">
                  <c:v>2.0213968594175696E-3</c:v>
                </c:pt>
                <c:pt idx="7">
                  <c:v>476.09123975068269</c:v>
                </c:pt>
                <c:pt idx="8">
                  <c:v>495.10217172101108</c:v>
                </c:pt>
                <c:pt idx="9">
                  <c:v>495.20327074718489</c:v>
                </c:pt>
                <c:pt idx="10">
                  <c:v>499.92955154497827</c:v>
                </c:pt>
                <c:pt idx="11">
                  <c:v>7.2623337120554609E-26</c:v>
                </c:pt>
                <c:pt idx="12">
                  <c:v>1.2352865206449185E-7</c:v>
                </c:pt>
                <c:pt idx="13">
                  <c:v>5.5671575074293865E-5</c:v>
                </c:pt>
                <c:pt idx="14">
                  <c:v>2.1475491323249937E-3</c:v>
                </c:pt>
                <c:pt idx="15">
                  <c:v>1.0997201513446932E-5</c:v>
                </c:pt>
                <c:pt idx="16">
                  <c:v>266.91854070603944</c:v>
                </c:pt>
                <c:pt idx="17">
                  <c:v>449.02989004713947</c:v>
                </c:pt>
                <c:pt idx="18">
                  <c:v>457.96285778117311</c:v>
                </c:pt>
                <c:pt idx="19">
                  <c:v>403.73578791123867</c:v>
                </c:pt>
                <c:pt idx="20">
                  <c:v>499.89508113903975</c:v>
                </c:pt>
                <c:pt idx="21">
                  <c:v>2.8897094419452117E-2</c:v>
                </c:pt>
                <c:pt idx="22">
                  <c:v>494.36924906187903</c:v>
                </c:pt>
                <c:pt idx="23">
                  <c:v>495.23416016566199</c:v>
                </c:pt>
                <c:pt idx="24">
                  <c:v>495.95005698144575</c:v>
                </c:pt>
                <c:pt idx="25">
                  <c:v>497.02572381235314</c:v>
                </c:pt>
                <c:pt idx="26">
                  <c:v>5.117378797735527E-19</c:v>
                </c:pt>
                <c:pt idx="27">
                  <c:v>3.5210165717268851E-4</c:v>
                </c:pt>
                <c:pt idx="28">
                  <c:v>3.2090444118564085E-2</c:v>
                </c:pt>
                <c:pt idx="29">
                  <c:v>0.39738866777612231</c:v>
                </c:pt>
                <c:pt idx="30">
                  <c:v>8.275032089210101E-3</c:v>
                </c:pt>
                <c:pt idx="31">
                  <c:v>488.10073900510844</c:v>
                </c:pt>
                <c:pt idx="32">
                  <c:v>497.43071486630106</c:v>
                </c:pt>
                <c:pt idx="33">
                  <c:v>497.52764993816271</c:v>
                </c:pt>
                <c:pt idx="34">
                  <c:v>52.755071470862447</c:v>
                </c:pt>
                <c:pt idx="35">
                  <c:v>499.88694923307503</c:v>
                </c:pt>
                <c:pt idx="36">
                  <c:v>499.83175309979595</c:v>
                </c:pt>
                <c:pt idx="37">
                  <c:v>499.83805880453372</c:v>
                </c:pt>
                <c:pt idx="38">
                  <c:v>206.54305603423833</c:v>
                </c:pt>
                <c:pt idx="39">
                  <c:v>499.45641526773744</c:v>
                </c:pt>
                <c:pt idx="40">
                  <c:v>499.49792949868464</c:v>
                </c:pt>
                <c:pt idx="41">
                  <c:v>473.61398951060551</c:v>
                </c:pt>
                <c:pt idx="42">
                  <c:v>499.02703940325011</c:v>
                </c:pt>
                <c:pt idx="43">
                  <c:v>1.8006580571197044E-8</c:v>
                </c:pt>
                <c:pt idx="44">
                  <c:v>53.759954665891001</c:v>
                </c:pt>
                <c:pt idx="45">
                  <c:v>211.11305134572964</c:v>
                </c:pt>
                <c:pt idx="46">
                  <c:v>271.88368402908571</c:v>
                </c:pt>
                <c:pt idx="47">
                  <c:v>100.18542495920101</c:v>
                </c:pt>
                <c:pt idx="48">
                  <c:v>499.91801087050868</c:v>
                </c:pt>
                <c:pt idx="49">
                  <c:v>499.53874033449648</c:v>
                </c:pt>
                <c:pt idx="50">
                  <c:v>499.64390192250107</c:v>
                </c:pt>
                <c:pt idx="51">
                  <c:v>499.84012148310268</c:v>
                </c:pt>
                <c:pt idx="52">
                  <c:v>0</c:v>
                </c:pt>
                <c:pt idx="53">
                  <c:v>3.1664295220869269E-240</c:v>
                </c:pt>
                <c:pt idx="54">
                  <c:v>1.0286695637554471E-198</c:v>
                </c:pt>
                <c:pt idx="55">
                  <c:v>4.0220373062145154E-176</c:v>
                </c:pt>
                <c:pt idx="56">
                  <c:v>5.5251166147433268E-212</c:v>
                </c:pt>
                <c:pt idx="57">
                  <c:v>7.9573646322436755E-107</c:v>
                </c:pt>
                <c:pt idx="58">
                  <c:v>1.0420996085537531E-93</c:v>
                </c:pt>
                <c:pt idx="59">
                  <c:v>1.5887258427509167E-90</c:v>
                </c:pt>
                <c:pt idx="60">
                  <c:v>3.0061035991048695E-93</c:v>
                </c:pt>
                <c:pt idx="61">
                  <c:v>2.5745115566750416E-46</c:v>
                </c:pt>
                <c:pt idx="62">
                  <c:v>6.1266759386870497E-41</c:v>
                </c:pt>
                <c:pt idx="63">
                  <c:v>1.7255577406982172E-39</c:v>
                </c:pt>
                <c:pt idx="64">
                  <c:v>3.7464600716555035E-38</c:v>
                </c:pt>
                <c:pt idx="65">
                  <c:v>7.0141407745514132E-17</c:v>
                </c:pt>
                <c:pt idx="66">
                  <c:v>1.8343158989857981E-14</c:v>
                </c:pt>
                <c:pt idx="67">
                  <c:v>1.4163861566937147E-13</c:v>
                </c:pt>
                <c:pt idx="68">
                  <c:v>2.9053818361432725E-12</c:v>
                </c:pt>
                <c:pt idx="69">
                  <c:v>1.5235798163854446E-2</c:v>
                </c:pt>
                <c:pt idx="70">
                  <c:v>0.20002285194126149</c:v>
                </c:pt>
                <c:pt idx="71">
                  <c:v>0.60940481208998698</c:v>
                </c:pt>
                <c:pt idx="72">
                  <c:v>3.5500230366397312</c:v>
                </c:pt>
                <c:pt idx="73">
                  <c:v>497.62763992678919</c:v>
                </c:pt>
                <c:pt idx="74">
                  <c:v>499.3721472250711</c:v>
                </c:pt>
                <c:pt idx="75">
                  <c:v>499.55019217675738</c:v>
                </c:pt>
                <c:pt idx="76">
                  <c:v>499.70110106032371</c:v>
                </c:pt>
                <c:pt idx="77">
                  <c:v>3.0141081502464822E-95</c:v>
                </c:pt>
                <c:pt idx="78">
                  <c:v>2.7027247852196498E-42</c:v>
                </c:pt>
                <c:pt idx="79">
                  <c:v>8.4301935864384474E-34</c:v>
                </c:pt>
                <c:pt idx="80">
                  <c:v>3.696487074992894E-29</c:v>
                </c:pt>
                <c:pt idx="81">
                  <c:v>1.9028927351485453E-36</c:v>
                </c:pt>
                <c:pt idx="82">
                  <c:v>3.5069445759037117E-14</c:v>
                </c:pt>
                <c:pt idx="83">
                  <c:v>1.7723518630948817E-11</c:v>
                </c:pt>
                <c:pt idx="84">
                  <c:v>8.2076257438732403E-11</c:v>
                </c:pt>
                <c:pt idx="85">
                  <c:v>1.7896113613887057E-11</c:v>
                </c:pt>
                <c:pt idx="86">
                  <c:v>0.15798889493849932</c:v>
                </c:pt>
                <c:pt idx="87">
                  <c:v>2.6364823806943924</c:v>
                </c:pt>
                <c:pt idx="88">
                  <c:v>5.0560980306160728</c:v>
                </c:pt>
                <c:pt idx="89">
                  <c:v>7.3303427218956712</c:v>
                </c:pt>
                <c:pt idx="90">
                  <c:v>498.8390873402069</c:v>
                </c:pt>
                <c:pt idx="91">
                  <c:v>499.74964979664492</c:v>
                </c:pt>
                <c:pt idx="92">
                  <c:v>499.77450900535985</c:v>
                </c:pt>
                <c:pt idx="93">
                  <c:v>499.78186394504348</c:v>
                </c:pt>
                <c:pt idx="94">
                  <c:v>9.8472683589280443</c:v>
                </c:pt>
                <c:pt idx="95">
                  <c:v>499.82005132093485</c:v>
                </c:pt>
                <c:pt idx="96">
                  <c:v>499.81970156285115</c:v>
                </c:pt>
                <c:pt idx="97">
                  <c:v>251.04931886719916</c:v>
                </c:pt>
                <c:pt idx="98">
                  <c:v>499.71539737185805</c:v>
                </c:pt>
                <c:pt idx="99">
                  <c:v>498.83949946161425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</c:v>
              </c:pt>
              <c:pt idx="1">
                <c:v>70</c:v>
              </c:pt>
            </c:numLit>
          </c:xVal>
          <c:yVal>
            <c:numLit>
              <c:formatCode>General</c:formatCode>
              <c:ptCount val="2"/>
              <c:pt idx="0">
                <c:v>169</c:v>
              </c:pt>
              <c:pt idx="1">
                <c:v>-143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69744"/>
        <c:axId val="607970136"/>
      </c:scatterChart>
      <c:valAx>
        <c:axId val="607969744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0136"/>
        <c:crosses val="autoZero"/>
        <c:crossBetween val="midCat"/>
      </c:valAx>
      <c:valAx>
        <c:axId val="607970136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'Parametric Linear Estimate (3)'!$B$63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(3)'!$A$64:$A$163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'Parametric Linear Estimate (3)'!$B$64:$B$163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30.873695160915414</c:v>
                </c:pt>
                <c:pt idx="5">
                  <c:v>28.403649689683895</c:v>
                </c:pt>
                <c:pt idx="6">
                  <c:v>32.418570547612198</c:v>
                </c:pt>
                <c:pt idx="7">
                  <c:v>17.008635413395677</c:v>
                </c:pt>
                <c:pt idx="8">
                  <c:v>15.384027749714337</c:v>
                </c:pt>
                <c:pt idx="9">
                  <c:v>15.362965953737969</c:v>
                </c:pt>
                <c:pt idx="10">
                  <c:v>11.132658837397589</c:v>
                </c:pt>
                <c:pt idx="11">
                  <c:v>84.099119291142472</c:v>
                </c:pt>
                <c:pt idx="12">
                  <c:v>42.121400805439272</c:v>
                </c:pt>
                <c:pt idx="13">
                  <c:v>36.010648850194535</c:v>
                </c:pt>
                <c:pt idx="14">
                  <c:v>32.35803182883479</c:v>
                </c:pt>
                <c:pt idx="15">
                  <c:v>37.632477801829324</c:v>
                </c:pt>
                <c:pt idx="16">
                  <c:v>19.864444482307903</c:v>
                </c:pt>
                <c:pt idx="17">
                  <c:v>17.824149925769568</c:v>
                </c:pt>
                <c:pt idx="18">
                  <c:v>17.611765481751892</c:v>
                </c:pt>
                <c:pt idx="19">
                  <c:v>18.566335946635085</c:v>
                </c:pt>
                <c:pt idx="20">
                  <c:v>11.531033781007459</c:v>
                </c:pt>
                <c:pt idx="21">
                  <c:v>29.758564530600655</c:v>
                </c:pt>
                <c:pt idx="22">
                  <c:v>15.524960109096442</c:v>
                </c:pt>
                <c:pt idx="23">
                  <c:v>15.356443070668778</c:v>
                </c:pt>
                <c:pt idx="24">
                  <c:v>15.192227581441159</c:v>
                </c:pt>
                <c:pt idx="25">
                  <c:v>14.881358928194835</c:v>
                </c:pt>
                <c:pt idx="26">
                  <c:v>68.331082510917895</c:v>
                </c:pt>
                <c:pt idx="27">
                  <c:v>34.166198019493102</c:v>
                </c:pt>
                <c:pt idx="28">
                  <c:v>29.653740899649669</c:v>
                </c:pt>
                <c:pt idx="29">
                  <c:v>27.136653470267824</c:v>
                </c:pt>
                <c:pt idx="30">
                  <c:v>31.009104028097425</c:v>
                </c:pt>
                <c:pt idx="31">
                  <c:v>16.285954479983072</c:v>
                </c:pt>
                <c:pt idx="32">
                  <c:v>14.734171421820443</c:v>
                </c:pt>
                <c:pt idx="33">
                  <c:v>14.695518007525768</c:v>
                </c:pt>
                <c:pt idx="34">
                  <c:v>22.137446473731401</c:v>
                </c:pt>
                <c:pt idx="35">
                  <c:v>11.605699732340677</c:v>
                </c:pt>
                <c:pt idx="36">
                  <c:v>12.003405717627711</c:v>
                </c:pt>
                <c:pt idx="37">
                  <c:v>11.965193835834299</c:v>
                </c:pt>
                <c:pt idx="38">
                  <c:v>20.35122203545847</c:v>
                </c:pt>
                <c:pt idx="39">
                  <c:v>13.176909978994603</c:v>
                </c:pt>
                <c:pt idx="40">
                  <c:v>13.097381818783708</c:v>
                </c:pt>
                <c:pt idx="41">
                  <c:v>17.112441342201734</c:v>
                </c:pt>
                <c:pt idx="42">
                  <c:v>13.759928024259604</c:v>
                </c:pt>
                <c:pt idx="43">
                  <c:v>44.04713665695845</c:v>
                </c:pt>
                <c:pt idx="44">
                  <c:v>22.116328172524348</c:v>
                </c:pt>
                <c:pt idx="45">
                  <c:v>20.313641652092929</c:v>
                </c:pt>
                <c:pt idx="46">
                  <c:v>19.824481314046132</c:v>
                </c:pt>
                <c:pt idx="47">
                  <c:v>21.383978158650219</c:v>
                </c:pt>
                <c:pt idx="48">
                  <c:v>11.284387285598394</c:v>
                </c:pt>
                <c:pt idx="49">
                  <c:v>13.012520717865872</c:v>
                </c:pt>
                <c:pt idx="50">
                  <c:v>12.753555263984699</c:v>
                </c:pt>
                <c:pt idx="51">
                  <c:v>11.95237068821389</c:v>
                </c:pt>
                <c:pt idx="52">
                  <c:v>1155.3646531614254</c:v>
                </c:pt>
                <c:pt idx="53">
                  <c:v>577.68242579762102</c:v>
                </c:pt>
                <c:pt idx="54">
                  <c:v>482.09819022962103</c:v>
                </c:pt>
                <c:pt idx="55">
                  <c:v>430.07779589852862</c:v>
                </c:pt>
                <c:pt idx="56">
                  <c:v>512.65334345923793</c:v>
                </c:pt>
                <c:pt idx="57">
                  <c:v>270.51711518009796</c:v>
                </c:pt>
                <c:pt idx="58">
                  <c:v>240.3137842144844</c:v>
                </c:pt>
                <c:pt idx="59">
                  <c:v>232.98433412967256</c:v>
                </c:pt>
                <c:pt idx="60">
                  <c:v>239.25437699202479</c:v>
                </c:pt>
                <c:pt idx="61">
                  <c:v>131.18786254675354</c:v>
                </c:pt>
                <c:pt idx="62">
                  <c:v>118.80794456953234</c:v>
                </c:pt>
                <c:pt idx="63">
                  <c:v>115.46987639902487</c:v>
                </c:pt>
                <c:pt idx="64">
                  <c:v>112.39203021893603</c:v>
                </c:pt>
                <c:pt idx="65">
                  <c:v>63.410626457295209</c:v>
                </c:pt>
                <c:pt idx="66">
                  <c:v>57.844127795434346</c:v>
                </c:pt>
                <c:pt idx="67">
                  <c:v>55.800105639722283</c:v>
                </c:pt>
                <c:pt idx="68">
                  <c:v>52.779064391671298</c:v>
                </c:pt>
                <c:pt idx="69">
                  <c:v>30.39868510413368</c:v>
                </c:pt>
                <c:pt idx="70">
                  <c:v>27.823531631933616</c:v>
                </c:pt>
                <c:pt idx="71">
                  <c:v>26.708661061468103</c:v>
                </c:pt>
                <c:pt idx="72">
                  <c:v>24.940528634416303</c:v>
                </c:pt>
                <c:pt idx="73">
                  <c:v>14.654033184778083</c:v>
                </c:pt>
                <c:pt idx="74">
                  <c:v>13.321198821361822</c:v>
                </c:pt>
                <c:pt idx="75">
                  <c:v>12.987357075226758</c:v>
                </c:pt>
                <c:pt idx="76">
                  <c:v>12.578340121091387</c:v>
                </c:pt>
                <c:pt idx="77">
                  <c:v>243.85688795066611</c:v>
                </c:pt>
                <c:pt idx="78">
                  <c:v>121.92892156033035</c:v>
                </c:pt>
                <c:pt idx="79">
                  <c:v>102.37068152447932</c:v>
                </c:pt>
                <c:pt idx="80">
                  <c:v>91.682192865793326</c:v>
                </c:pt>
                <c:pt idx="81">
                  <c:v>108.46429622566819</c:v>
                </c:pt>
                <c:pt idx="82">
                  <c:v>57.196054233154058</c:v>
                </c:pt>
                <c:pt idx="83">
                  <c:v>50.970736720547883</c:v>
                </c:pt>
                <c:pt idx="84">
                  <c:v>49.43798043047434</c:v>
                </c:pt>
                <c:pt idx="85">
                  <c:v>50.961045641619826</c:v>
                </c:pt>
                <c:pt idx="86">
                  <c:v>28.059522604325476</c:v>
                </c:pt>
                <c:pt idx="87">
                  <c:v>25.239875585391079</c:v>
                </c:pt>
                <c:pt idx="88">
                  <c:v>24.583849381168275</c:v>
                </c:pt>
                <c:pt idx="89">
                  <c:v>24.207816612212632</c:v>
                </c:pt>
                <c:pt idx="90">
                  <c:v>13.936922897969565</c:v>
                </c:pt>
                <c:pt idx="91">
                  <c:v>12.400998199453369</c:v>
                </c:pt>
                <c:pt idx="92">
                  <c:v>12.296367929376268</c:v>
                </c:pt>
                <c:pt idx="93">
                  <c:v>12.263191963321502</c:v>
                </c:pt>
                <c:pt idx="94">
                  <c:v>23.907522947007962</c:v>
                </c:pt>
                <c:pt idx="95">
                  <c:v>12.070668278664497</c:v>
                </c:pt>
                <c:pt idx="96">
                  <c:v>12.072610746612835</c:v>
                </c:pt>
                <c:pt idx="97">
                  <c:v>19.991605399765945</c:v>
                </c:pt>
                <c:pt idx="98">
                  <c:v>12.529299910035469</c:v>
                </c:pt>
                <c:pt idx="99">
                  <c:v>13.936567011010574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17</c:v>
              </c:pt>
              <c:pt idx="1">
                <c:v>17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95520"/>
        <c:axId val="501893560"/>
      </c:scatterChart>
      <c:valAx>
        <c:axId val="50189552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93560"/>
        <c:crosses val="autoZero"/>
        <c:crossBetween val="midCat"/>
      </c:valAx>
      <c:valAx>
        <c:axId val="501893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9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'Parametric Linear Estimate (3)'!$B$63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(3)'!$A$64:$A$163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'Parametric Linear Estimate (3)'!$B$64:$B$163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30.873695160915414</c:v>
                </c:pt>
                <c:pt idx="5">
                  <c:v>28.403649689683895</c:v>
                </c:pt>
                <c:pt idx="6">
                  <c:v>32.418570547612198</c:v>
                </c:pt>
                <c:pt idx="7">
                  <c:v>17.008635413395677</c:v>
                </c:pt>
                <c:pt idx="8">
                  <c:v>15.384027749714337</c:v>
                </c:pt>
                <c:pt idx="9">
                  <c:v>15.362965953737969</c:v>
                </c:pt>
                <c:pt idx="10">
                  <c:v>11.132658837397589</c:v>
                </c:pt>
                <c:pt idx="11">
                  <c:v>84.099119291142472</c:v>
                </c:pt>
                <c:pt idx="12">
                  <c:v>42.121400805439272</c:v>
                </c:pt>
                <c:pt idx="13">
                  <c:v>36.010648850194535</c:v>
                </c:pt>
                <c:pt idx="14">
                  <c:v>32.35803182883479</c:v>
                </c:pt>
                <c:pt idx="15">
                  <c:v>37.632477801829324</c:v>
                </c:pt>
                <c:pt idx="16">
                  <c:v>19.864444482307903</c:v>
                </c:pt>
                <c:pt idx="17">
                  <c:v>17.824149925769568</c:v>
                </c:pt>
                <c:pt idx="18">
                  <c:v>17.611765481751892</c:v>
                </c:pt>
                <c:pt idx="19">
                  <c:v>18.566335946635085</c:v>
                </c:pt>
                <c:pt idx="20">
                  <c:v>11.531033781007459</c:v>
                </c:pt>
                <c:pt idx="21">
                  <c:v>29.758564530600655</c:v>
                </c:pt>
                <c:pt idx="22">
                  <c:v>15.524960109096442</c:v>
                </c:pt>
                <c:pt idx="23">
                  <c:v>15.356443070668778</c:v>
                </c:pt>
                <c:pt idx="24">
                  <c:v>15.192227581441159</c:v>
                </c:pt>
                <c:pt idx="25">
                  <c:v>14.881358928194835</c:v>
                </c:pt>
                <c:pt idx="26">
                  <c:v>68.331082510917895</c:v>
                </c:pt>
                <c:pt idx="27">
                  <c:v>34.166198019493102</c:v>
                </c:pt>
                <c:pt idx="28">
                  <c:v>29.653740899649669</c:v>
                </c:pt>
                <c:pt idx="29">
                  <c:v>27.136653470267824</c:v>
                </c:pt>
                <c:pt idx="30">
                  <c:v>31.009104028097425</c:v>
                </c:pt>
                <c:pt idx="31">
                  <c:v>16.285954479983072</c:v>
                </c:pt>
                <c:pt idx="32">
                  <c:v>14.734171421820443</c:v>
                </c:pt>
                <c:pt idx="33">
                  <c:v>14.695518007525768</c:v>
                </c:pt>
                <c:pt idx="34">
                  <c:v>22.137446473731401</c:v>
                </c:pt>
                <c:pt idx="35">
                  <c:v>11.605699732340677</c:v>
                </c:pt>
                <c:pt idx="36">
                  <c:v>12.003405717627711</c:v>
                </c:pt>
                <c:pt idx="37">
                  <c:v>11.965193835834299</c:v>
                </c:pt>
                <c:pt idx="38">
                  <c:v>20.35122203545847</c:v>
                </c:pt>
                <c:pt idx="39">
                  <c:v>13.176909978994603</c:v>
                </c:pt>
                <c:pt idx="40">
                  <c:v>13.097381818783708</c:v>
                </c:pt>
                <c:pt idx="41">
                  <c:v>17.112441342201734</c:v>
                </c:pt>
                <c:pt idx="42">
                  <c:v>13.759928024259604</c:v>
                </c:pt>
                <c:pt idx="43">
                  <c:v>44.04713665695845</c:v>
                </c:pt>
                <c:pt idx="44">
                  <c:v>22.116328172524348</c:v>
                </c:pt>
                <c:pt idx="45">
                  <c:v>20.313641652092929</c:v>
                </c:pt>
                <c:pt idx="46">
                  <c:v>19.824481314046132</c:v>
                </c:pt>
                <c:pt idx="47">
                  <c:v>21.383978158650219</c:v>
                </c:pt>
                <c:pt idx="48">
                  <c:v>11.284387285598394</c:v>
                </c:pt>
                <c:pt idx="49">
                  <c:v>13.012520717865872</c:v>
                </c:pt>
                <c:pt idx="50">
                  <c:v>12.753555263984699</c:v>
                </c:pt>
                <c:pt idx="51">
                  <c:v>11.95237068821389</c:v>
                </c:pt>
                <c:pt idx="52">
                  <c:v>1155.3646531614254</c:v>
                </c:pt>
                <c:pt idx="53">
                  <c:v>577.68242579762102</c:v>
                </c:pt>
                <c:pt idx="54">
                  <c:v>482.09819022962103</c:v>
                </c:pt>
                <c:pt idx="55">
                  <c:v>430.07779589852862</c:v>
                </c:pt>
                <c:pt idx="56">
                  <c:v>512.65334345923793</c:v>
                </c:pt>
                <c:pt idx="57">
                  <c:v>270.51711518009796</c:v>
                </c:pt>
                <c:pt idx="58">
                  <c:v>240.3137842144844</c:v>
                </c:pt>
                <c:pt idx="59">
                  <c:v>232.98433412967256</c:v>
                </c:pt>
                <c:pt idx="60">
                  <c:v>239.25437699202479</c:v>
                </c:pt>
                <c:pt idx="61">
                  <c:v>131.18786254675354</c:v>
                </c:pt>
                <c:pt idx="62">
                  <c:v>118.80794456953234</c:v>
                </c:pt>
                <c:pt idx="63">
                  <c:v>115.46987639902487</c:v>
                </c:pt>
                <c:pt idx="64">
                  <c:v>112.39203021893603</c:v>
                </c:pt>
                <c:pt idx="65">
                  <c:v>63.410626457295209</c:v>
                </c:pt>
                <c:pt idx="66">
                  <c:v>57.844127795434346</c:v>
                </c:pt>
                <c:pt idx="67">
                  <c:v>55.800105639722283</c:v>
                </c:pt>
                <c:pt idx="68">
                  <c:v>52.779064391671298</c:v>
                </c:pt>
                <c:pt idx="69">
                  <c:v>30.39868510413368</c:v>
                </c:pt>
                <c:pt idx="70">
                  <c:v>27.823531631933616</c:v>
                </c:pt>
                <c:pt idx="71">
                  <c:v>26.708661061468103</c:v>
                </c:pt>
                <c:pt idx="72">
                  <c:v>24.940528634416303</c:v>
                </c:pt>
                <c:pt idx="73">
                  <c:v>14.654033184778083</c:v>
                </c:pt>
                <c:pt idx="74">
                  <c:v>13.321198821361822</c:v>
                </c:pt>
                <c:pt idx="75">
                  <c:v>12.987357075226758</c:v>
                </c:pt>
                <c:pt idx="76">
                  <c:v>12.578340121091387</c:v>
                </c:pt>
                <c:pt idx="77">
                  <c:v>243.85688795066611</c:v>
                </c:pt>
                <c:pt idx="78">
                  <c:v>121.92892156033035</c:v>
                </c:pt>
                <c:pt idx="79">
                  <c:v>102.37068152447932</c:v>
                </c:pt>
                <c:pt idx="80">
                  <c:v>91.682192865793326</c:v>
                </c:pt>
                <c:pt idx="81">
                  <c:v>108.46429622566819</c:v>
                </c:pt>
                <c:pt idx="82">
                  <c:v>57.196054233154058</c:v>
                </c:pt>
                <c:pt idx="83">
                  <c:v>50.970736720547883</c:v>
                </c:pt>
                <c:pt idx="84">
                  <c:v>49.43798043047434</c:v>
                </c:pt>
                <c:pt idx="85">
                  <c:v>50.961045641619826</c:v>
                </c:pt>
                <c:pt idx="86">
                  <c:v>28.059522604325476</c:v>
                </c:pt>
                <c:pt idx="87">
                  <c:v>25.239875585391079</c:v>
                </c:pt>
                <c:pt idx="88">
                  <c:v>24.583849381168275</c:v>
                </c:pt>
                <c:pt idx="89">
                  <c:v>24.207816612212632</c:v>
                </c:pt>
                <c:pt idx="90">
                  <c:v>13.936922897969565</c:v>
                </c:pt>
                <c:pt idx="91">
                  <c:v>12.400998199453369</c:v>
                </c:pt>
                <c:pt idx="92">
                  <c:v>12.296367929376268</c:v>
                </c:pt>
                <c:pt idx="93">
                  <c:v>12.263191963321502</c:v>
                </c:pt>
                <c:pt idx="94">
                  <c:v>23.907522947007962</c:v>
                </c:pt>
                <c:pt idx="95">
                  <c:v>12.070668278664497</c:v>
                </c:pt>
                <c:pt idx="96">
                  <c:v>12.072610746612835</c:v>
                </c:pt>
                <c:pt idx="97">
                  <c:v>19.991605399765945</c:v>
                </c:pt>
                <c:pt idx="98">
                  <c:v>12.529299910035469</c:v>
                </c:pt>
                <c:pt idx="99">
                  <c:v>13.936567011010574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17</c:v>
              </c:pt>
              <c:pt idx="1">
                <c:v>17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9048"/>
        <c:axId val="607412360"/>
      </c:scatterChart>
      <c:valAx>
        <c:axId val="615449048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12360"/>
        <c:crosses val="autoZero"/>
        <c:crossBetween val="midCat"/>
      </c:valAx>
      <c:valAx>
        <c:axId val="607412360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59304"/>
        <c:axId val="501960480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(4)'!$B$6:$B$7</c:f>
              <c:numCache>
                <c:formatCode>_("$"* #,##0.00_);_("$"* \(#,##0.00\);_("$"* "-"??_);_(@_)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xVal>
          <c:yVal>
            <c:numRef>
              <c:f>'Parametric Linear Estimate (4)'!$C$6:$C$7</c:f>
              <c:numCache>
                <c:formatCode>General</c:formatCode>
                <c:ptCount val="2"/>
                <c:pt idx="0">
                  <c:v>498.76368842168262</c:v>
                </c:pt>
                <c:pt idx="1">
                  <c:v>491.0068950189542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71.3</c:v>
              </c:pt>
              <c:pt idx="1">
                <c:v>71.3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59304"/>
        <c:axId val="501960480"/>
      </c:scatterChart>
      <c:valAx>
        <c:axId val="501959304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60480"/>
        <c:crosses val="autoZero"/>
        <c:crossBetween val="midCat"/>
      </c:valAx>
      <c:valAx>
        <c:axId val="5019604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5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59696"/>
        <c:axId val="501960088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(4)'!$B$26:$B$28</c:f>
              <c:numCache>
                <c:formatCode>_("$"* #,##0.00_);_("$"* \(#,##0.00\);_("$"* "-"??_);_(@_)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</c:numCache>
            </c:numRef>
          </c:xVal>
          <c:yVal>
            <c:numRef>
              <c:f>'Parametric Linear Estimate (4)'!$C$26:$C$28</c:f>
              <c:numCache>
                <c:formatCode>General</c:formatCode>
                <c:ptCount val="3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35.659999999999997</c:v>
              </c:pt>
              <c:pt idx="1">
                <c:v>35.659999999999997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59696"/>
        <c:axId val="501960088"/>
      </c:scatterChart>
      <c:valAx>
        <c:axId val="501959696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60088"/>
        <c:crosses val="autoZero"/>
        <c:crossBetween val="midCat"/>
      </c:valAx>
      <c:valAx>
        <c:axId val="5019600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5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70032"/>
        <c:axId val="488191296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Estimate'!$B$6:$B$7</c:f>
              <c:numCache>
                <c:formatCode>_("$"* #,##0.00_);_("$"* \(#,##0.00\);_("$"* "-"??_);_(@_)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xVal>
          <c:yVal>
            <c:numRef>
              <c:f>'Parametric Linear Estimate'!$C$6:$C$7</c:f>
              <c:numCache>
                <c:formatCode>General</c:formatCode>
                <c:ptCount val="2"/>
                <c:pt idx="0">
                  <c:v>498.76368842168262</c:v>
                </c:pt>
                <c:pt idx="1">
                  <c:v>491.0068950189542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71.3</c:v>
              </c:pt>
              <c:pt idx="1">
                <c:v>71.3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70032"/>
        <c:axId val="488191296"/>
      </c:scatterChart>
      <c:valAx>
        <c:axId val="490570032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91296"/>
        <c:crosses val="autoZero"/>
        <c:crossBetween val="midCat"/>
      </c:valAx>
      <c:valAx>
        <c:axId val="4881912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7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02288"/>
        <c:axId val="612301504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(4)'!$B$46:$B$49</c:f>
              <c:numCache>
                <c:formatCode>_("$"* #,##0.00_);_("$"* \(#,##0.00\);_("$"* "-"??_);_(@_)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</c:numCache>
            </c:numRef>
          </c:xVal>
          <c:yVal>
            <c:numRef>
              <c:f>'Parametric Linear Estimate (4)'!$C$46:$C$49</c:f>
              <c:numCache>
                <c:formatCode>General</c:formatCode>
                <c:ptCount val="4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  <c:pt idx="3">
                  <c:v>7.9049716726356672E-5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30.87</c:v>
              </c:pt>
              <c:pt idx="1">
                <c:v>30.87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02288"/>
        <c:axId val="612301504"/>
      </c:scatterChart>
      <c:valAx>
        <c:axId val="612302288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01504"/>
        <c:crosses val="autoZero"/>
        <c:crossBetween val="midCat"/>
      </c:valAx>
      <c:valAx>
        <c:axId val="6123015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0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'True Demand'!$F$3:$F$27</c:f>
              <c:strCache>
                <c:ptCount val="25"/>
                <c:pt idx="0">
                  <c:v> $12.00 </c:v>
                </c:pt>
                <c:pt idx="1">
                  <c:v> $12.50 </c:v>
                </c:pt>
                <c:pt idx="2">
                  <c:v> $13.00 </c:v>
                </c:pt>
                <c:pt idx="3">
                  <c:v> $13.50 </c:v>
                </c:pt>
                <c:pt idx="4">
                  <c:v> $14.00 </c:v>
                </c:pt>
                <c:pt idx="5">
                  <c:v> $14.50 </c:v>
                </c:pt>
                <c:pt idx="6">
                  <c:v> $15.00 </c:v>
                </c:pt>
                <c:pt idx="7">
                  <c:v> $15.50 </c:v>
                </c:pt>
                <c:pt idx="8">
                  <c:v> $16.00 </c:v>
                </c:pt>
                <c:pt idx="9">
                  <c:v> $16.50 </c:v>
                </c:pt>
                <c:pt idx="10">
                  <c:v> $17.00 </c:v>
                </c:pt>
                <c:pt idx="11">
                  <c:v> $17.50 </c:v>
                </c:pt>
                <c:pt idx="12">
                  <c:v> $18.00 </c:v>
                </c:pt>
                <c:pt idx="13">
                  <c:v> $18.50 </c:v>
                </c:pt>
                <c:pt idx="14">
                  <c:v> $19.00 </c:v>
                </c:pt>
                <c:pt idx="15">
                  <c:v> $19.50 </c:v>
                </c:pt>
                <c:pt idx="16">
                  <c:v> $20.00 </c:v>
                </c:pt>
                <c:pt idx="17">
                  <c:v> $20.50 </c:v>
                </c:pt>
                <c:pt idx="18">
                  <c:v> $21.00 </c:v>
                </c:pt>
                <c:pt idx="19">
                  <c:v> $21.50 </c:v>
                </c:pt>
                <c:pt idx="20">
                  <c:v> $22.00 </c:v>
                </c:pt>
                <c:pt idx="21">
                  <c:v> $22.50 </c:v>
                </c:pt>
                <c:pt idx="22">
                  <c:v> $23.00 </c:v>
                </c:pt>
                <c:pt idx="23">
                  <c:v> $23.50 </c:v>
                </c:pt>
                <c:pt idx="24">
                  <c:v> $24.00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00720"/>
        <c:axId val="620478680"/>
      </c:scatterChart>
      <c:scatterChart>
        <c:scatterStyle val="lineMarker"/>
        <c:varyColors val="0"/>
        <c:ser>
          <c:idx val="0"/>
          <c:order val="0"/>
          <c:tx>
            <c:strRef>
              <c:f>'Parametric Linear Estimate (4)'!$C$63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(4)'!$B$64:$B$163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</c:v>
                </c:pt>
                <c:pt idx="5">
                  <c:v>28.462404229021953</c:v>
                </c:pt>
                <c:pt idx="6">
                  <c:v>30</c:v>
                </c:pt>
                <c:pt idx="7">
                  <c:v>17.307971022660471</c:v>
                </c:pt>
                <c:pt idx="8">
                  <c:v>14.765935415227656</c:v>
                </c:pt>
                <c:pt idx="9">
                  <c:v>14.680571765568772</c:v>
                </c:pt>
                <c:pt idx="10">
                  <c:v>11.132658837397589</c:v>
                </c:pt>
                <c:pt idx="11">
                  <c:v>30</c:v>
                </c:pt>
                <c:pt idx="12">
                  <c:v>15.255174525246231</c:v>
                </c:pt>
                <c:pt idx="13">
                  <c:v>15.29658927643835</c:v>
                </c:pt>
                <c:pt idx="14">
                  <c:v>18.774227262650964</c:v>
                </c:pt>
                <c:pt idx="15">
                  <c:v>15.02307742115495</c:v>
                </c:pt>
                <c:pt idx="16">
                  <c:v>15.747333137730829</c:v>
                </c:pt>
                <c:pt idx="17">
                  <c:v>15.665902232799937</c:v>
                </c:pt>
                <c:pt idx="18">
                  <c:v>15.790009716961633</c:v>
                </c:pt>
                <c:pt idx="19">
                  <c:v>30</c:v>
                </c:pt>
                <c:pt idx="20">
                  <c:v>15.000552492316324</c:v>
                </c:pt>
                <c:pt idx="21">
                  <c:v>15.010955191247346</c:v>
                </c:pt>
                <c:pt idx="22">
                  <c:v>24.047262204690092</c:v>
                </c:pt>
                <c:pt idx="23">
                  <c:v>13.924637310128238</c:v>
                </c:pt>
                <c:pt idx="24">
                  <c:v>12.146917450092198</c:v>
                </c:pt>
                <c:pt idx="25">
                  <c:v>12.316147120404828</c:v>
                </c:pt>
                <c:pt idx="26">
                  <c:v>12.208450172689084</c:v>
                </c:pt>
                <c:pt idx="27">
                  <c:v>30</c:v>
                </c:pt>
                <c:pt idx="28">
                  <c:v>15.000813355439545</c:v>
                </c:pt>
                <c:pt idx="29">
                  <c:v>15.14328111613489</c:v>
                </c:pt>
                <c:pt idx="30">
                  <c:v>15.166056752598475</c:v>
                </c:pt>
                <c:pt idx="31">
                  <c:v>23.599176940256179</c:v>
                </c:pt>
                <c:pt idx="32">
                  <c:v>11.917563315154682</c:v>
                </c:pt>
                <c:pt idx="33">
                  <c:v>12.301220088537686</c:v>
                </c:pt>
                <c:pt idx="34">
                  <c:v>12.246338792263677</c:v>
                </c:pt>
                <c:pt idx="35">
                  <c:v>16.037844522863029</c:v>
                </c:pt>
                <c:pt idx="36">
                  <c:v>30</c:v>
                </c:pt>
                <c:pt idx="37">
                  <c:v>15.263160277167458</c:v>
                </c:pt>
                <c:pt idx="38">
                  <c:v>15.241686431373779</c:v>
                </c:pt>
                <c:pt idx="39">
                  <c:v>24.860318111610578</c:v>
                </c:pt>
                <c:pt idx="40">
                  <c:v>14.006754918236449</c:v>
                </c:pt>
                <c:pt idx="41">
                  <c:v>12.518764109485526</c:v>
                </c:pt>
                <c:pt idx="42">
                  <c:v>12.638754447183418</c:v>
                </c:pt>
                <c:pt idx="43">
                  <c:v>12.53349955404542</c:v>
                </c:pt>
                <c:pt idx="44">
                  <c:v>30</c:v>
                </c:pt>
                <c:pt idx="45">
                  <c:v>15.000639075485616</c:v>
                </c:pt>
                <c:pt idx="46">
                  <c:v>15.112545573409179</c:v>
                </c:pt>
                <c:pt idx="47">
                  <c:v>15.129349680577077</c:v>
                </c:pt>
                <c:pt idx="48">
                  <c:v>11.213803487153822</c:v>
                </c:pt>
                <c:pt idx="49">
                  <c:v>30</c:v>
                </c:pt>
                <c:pt idx="50">
                  <c:v>15.30469726908181</c:v>
                </c:pt>
                <c:pt idx="51">
                  <c:v>15.320676834291085</c:v>
                </c:pt>
                <c:pt idx="52">
                  <c:v>22.943512923200117</c:v>
                </c:pt>
                <c:pt idx="53">
                  <c:v>13.910559797955953</c:v>
                </c:pt>
                <c:pt idx="54">
                  <c:v>11.769529708429777</c:v>
                </c:pt>
                <c:pt idx="55">
                  <c:v>12.076604578261952</c:v>
                </c:pt>
                <c:pt idx="56">
                  <c:v>11.881846626282455</c:v>
                </c:pt>
                <c:pt idx="57">
                  <c:v>30</c:v>
                </c:pt>
                <c:pt idx="58">
                  <c:v>15.001737687323129</c:v>
                </c:pt>
                <c:pt idx="59">
                  <c:v>15.173328246037546</c:v>
                </c:pt>
                <c:pt idx="60">
                  <c:v>15.207319077347217</c:v>
                </c:pt>
                <c:pt idx="61">
                  <c:v>24.86601000649933</c:v>
                </c:pt>
                <c:pt idx="62">
                  <c:v>12.471976971716185</c:v>
                </c:pt>
                <c:pt idx="63">
                  <c:v>12.701796310037729</c:v>
                </c:pt>
                <c:pt idx="64">
                  <c:v>12.673885973546463</c:v>
                </c:pt>
                <c:pt idx="65">
                  <c:v>29.717077723130661</c:v>
                </c:pt>
                <c:pt idx="66">
                  <c:v>14.859964594079155</c:v>
                </c:pt>
                <c:pt idx="67">
                  <c:v>14.951705498814146</c:v>
                </c:pt>
                <c:pt idx="68">
                  <c:v>23.875478171594764</c:v>
                </c:pt>
                <c:pt idx="69">
                  <c:v>13.808867147133205</c:v>
                </c:pt>
                <c:pt idx="70">
                  <c:v>12.077835083146319</c:v>
                </c:pt>
                <c:pt idx="71">
                  <c:v>12.249526702182676</c:v>
                </c:pt>
                <c:pt idx="72">
                  <c:v>12.136405124151898</c:v>
                </c:pt>
                <c:pt idx="73">
                  <c:v>30</c:v>
                </c:pt>
                <c:pt idx="74">
                  <c:v>15.000829110460151</c:v>
                </c:pt>
                <c:pt idx="75">
                  <c:v>15.150309692070469</c:v>
                </c:pt>
                <c:pt idx="76">
                  <c:v>15.174798638531456</c:v>
                </c:pt>
                <c:pt idx="77">
                  <c:v>25.06703370985894</c:v>
                </c:pt>
                <c:pt idx="78">
                  <c:v>12.56596153111237</c:v>
                </c:pt>
                <c:pt idx="79">
                  <c:v>12.771339019835523</c:v>
                </c:pt>
                <c:pt idx="80">
                  <c:v>12.747096154173093</c:v>
                </c:pt>
                <c:pt idx="81">
                  <c:v>21.090225588169467</c:v>
                </c:pt>
                <c:pt idx="82">
                  <c:v>11.959564915845293</c:v>
                </c:pt>
                <c:pt idx="83">
                  <c:v>12.026968640206329</c:v>
                </c:pt>
                <c:pt idx="84">
                  <c:v>29.857770389031252</c:v>
                </c:pt>
                <c:pt idx="85">
                  <c:v>14.17544025947023</c:v>
                </c:pt>
                <c:pt idx="86">
                  <c:v>15.020100324296701</c:v>
                </c:pt>
                <c:pt idx="87">
                  <c:v>15.072234047592241</c:v>
                </c:pt>
                <c:pt idx="88">
                  <c:v>23.82702707740701</c:v>
                </c:pt>
                <c:pt idx="89">
                  <c:v>12.040334019543362</c:v>
                </c:pt>
                <c:pt idx="90">
                  <c:v>12.329816531896238</c:v>
                </c:pt>
                <c:pt idx="91">
                  <c:v>12.292539160225083</c:v>
                </c:pt>
                <c:pt idx="92">
                  <c:v>10.529075719499343</c:v>
                </c:pt>
                <c:pt idx="93">
                  <c:v>30</c:v>
                </c:pt>
                <c:pt idx="94">
                  <c:v>15.058112176696822</c:v>
                </c:pt>
                <c:pt idx="95">
                  <c:v>15.291530162503488</c:v>
                </c:pt>
                <c:pt idx="96">
                  <c:v>15.427279044795654</c:v>
                </c:pt>
                <c:pt idx="97">
                  <c:v>15.002406432289465</c:v>
                </c:pt>
                <c:pt idx="98">
                  <c:v>30</c:v>
                </c:pt>
                <c:pt idx="99">
                  <c:v>15.003139550973406</c:v>
                </c:pt>
              </c:numCache>
            </c:numRef>
          </c:xVal>
          <c:yVal>
            <c:numRef>
              <c:f>'Parametric Linear Estimate (4)'!$C$64:$C$163</c:f>
              <c:numCache>
                <c:formatCode>General</c:formatCode>
                <c:ptCount val="100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  <c:pt idx="3">
                  <c:v>7.9049716726356672E-5</c:v>
                </c:pt>
                <c:pt idx="4">
                  <c:v>2.2698934351217198E-2</c:v>
                </c:pt>
                <c:pt idx="5">
                  <c:v>0.10560945541322776</c:v>
                </c:pt>
                <c:pt idx="6">
                  <c:v>2.2698934351217198E-2</c:v>
                </c:pt>
                <c:pt idx="7">
                  <c:v>468.27732520801635</c:v>
                </c:pt>
                <c:pt idx="8">
                  <c:v>497.34823390803939</c:v>
                </c:pt>
                <c:pt idx="9">
                  <c:v>497.56414881956516</c:v>
                </c:pt>
                <c:pt idx="10">
                  <c:v>499.92955154497827</c:v>
                </c:pt>
                <c:pt idx="11">
                  <c:v>2.2698934351217198E-2</c:v>
                </c:pt>
                <c:pt idx="12">
                  <c:v>495.68919939774457</c:v>
                </c:pt>
                <c:pt idx="13">
                  <c:v>495.50855758525074</c:v>
                </c:pt>
                <c:pt idx="14">
                  <c:v>386.53892407350236</c:v>
                </c:pt>
                <c:pt idx="15">
                  <c:v>496.57598467657692</c:v>
                </c:pt>
                <c:pt idx="16">
                  <c:v>492.98665168258668</c:v>
                </c:pt>
                <c:pt idx="17">
                  <c:v>493.52802141396171</c:v>
                </c:pt>
                <c:pt idx="18">
                  <c:v>492.68534087862344</c:v>
                </c:pt>
                <c:pt idx="19">
                  <c:v>2.2698934351217198E-2</c:v>
                </c:pt>
                <c:pt idx="20">
                  <c:v>496.65173753711809</c:v>
                </c:pt>
                <c:pt idx="21">
                  <c:v>496.6169616719439</c:v>
                </c:pt>
                <c:pt idx="22">
                  <c:v>8.5850867862666682</c:v>
                </c:pt>
                <c:pt idx="23">
                  <c:v>498.85323006930855</c:v>
                </c:pt>
                <c:pt idx="24">
                  <c:v>499.80579926306439</c:v>
                </c:pt>
                <c:pt idx="25">
                  <c:v>499.77000664774226</c:v>
                </c:pt>
                <c:pt idx="26">
                  <c:v>499.79347934668323</c:v>
                </c:pt>
                <c:pt idx="27">
                  <c:v>2.2698934351217198E-2</c:v>
                </c:pt>
                <c:pt idx="28">
                  <c:v>496.65086983626048</c:v>
                </c:pt>
                <c:pt idx="29">
                  <c:v>496.14202152330932</c:v>
                </c:pt>
                <c:pt idx="30">
                  <c:v>496.05384678216609</c:v>
                </c:pt>
                <c:pt idx="31">
                  <c:v>13.309155281896309</c:v>
                </c:pt>
                <c:pt idx="32">
                  <c:v>499.84558900860003</c:v>
                </c:pt>
                <c:pt idx="33">
                  <c:v>499.77341272547955</c:v>
                </c:pt>
                <c:pt idx="34">
                  <c:v>499.78550786021276</c:v>
                </c:pt>
                <c:pt idx="35">
                  <c:v>490.6665081030277</c:v>
                </c:pt>
                <c:pt idx="36">
                  <c:v>2.2698934351217198E-2</c:v>
                </c:pt>
                <c:pt idx="37">
                  <c:v>495.65493694737506</c:v>
                </c:pt>
                <c:pt idx="38">
                  <c:v>495.74646219031439</c:v>
                </c:pt>
                <c:pt idx="39">
                  <c:v>3.8442242604640273</c:v>
                </c:pt>
                <c:pt idx="40">
                  <c:v>498.75532982796881</c:v>
                </c:pt>
                <c:pt idx="41">
                  <c:v>499.71837846779846</c:v>
                </c:pt>
                <c:pt idx="42">
                  <c:v>499.68249847551812</c:v>
                </c:pt>
                <c:pt idx="43">
                  <c:v>499.71420031347787</c:v>
                </c:pt>
                <c:pt idx="44">
                  <c:v>2.2698934351217198E-2</c:v>
                </c:pt>
                <c:pt idx="45">
                  <c:v>496.65144956298656</c:v>
                </c:pt>
                <c:pt idx="46">
                  <c:v>496.25792089726122</c:v>
                </c:pt>
                <c:pt idx="47">
                  <c:v>496.19498986550633</c:v>
                </c:pt>
                <c:pt idx="48">
                  <c:v>499.92359760467582</c:v>
                </c:pt>
                <c:pt idx="49">
                  <c:v>2.2698934351217198E-2</c:v>
                </c:pt>
                <c:pt idx="50">
                  <c:v>495.47232407614206</c:v>
                </c:pt>
                <c:pt idx="51">
                  <c:v>495.40006358899365</c:v>
                </c:pt>
                <c:pt idx="52">
                  <c:v>25.022002996830651</c:v>
                </c:pt>
                <c:pt idx="53">
                  <c:v>498.86922438302179</c:v>
                </c:pt>
                <c:pt idx="54">
                  <c:v>499.86682997299431</c:v>
                </c:pt>
                <c:pt idx="55">
                  <c:v>499.8189803026072</c:v>
                </c:pt>
                <c:pt idx="56">
                  <c:v>499.85100511604088</c:v>
                </c:pt>
                <c:pt idx="57">
                  <c:v>2.2698934351217198E-2</c:v>
                </c:pt>
                <c:pt idx="58">
                  <c:v>496.64779346179523</c:v>
                </c:pt>
                <c:pt idx="59">
                  <c:v>496.02527671209668</c:v>
                </c:pt>
                <c:pt idx="60">
                  <c:v>495.8889801000023</c:v>
                </c:pt>
                <c:pt idx="61">
                  <c:v>3.8225723016382691</c:v>
                </c:pt>
                <c:pt idx="62">
                  <c:v>499.73124432560132</c:v>
                </c:pt>
                <c:pt idx="63">
                  <c:v>499.66185217126343</c:v>
                </c:pt>
                <c:pt idx="64">
                  <c:v>499.67115338003828</c:v>
                </c:pt>
                <c:pt idx="65">
                  <c:v>3.0121084561155569E-2</c:v>
                </c:pt>
                <c:pt idx="66">
                  <c:v>497.08831398927509</c:v>
                </c:pt>
                <c:pt idx="67">
                  <c:v>496.8103415390903</c:v>
                </c:pt>
                <c:pt idx="68">
                  <c:v>10.161415425730826</c:v>
                </c:pt>
                <c:pt idx="69">
                  <c:v>498.97833889915103</c:v>
                </c:pt>
                <c:pt idx="70">
                  <c:v>499.81875750067599</c:v>
                </c:pt>
                <c:pt idx="71">
                  <c:v>499.78482328225385</c:v>
                </c:pt>
                <c:pt idx="72">
                  <c:v>499.80782929102281</c:v>
                </c:pt>
                <c:pt idx="73">
                  <c:v>2.2698934351217198E-2</c:v>
                </c:pt>
                <c:pt idx="74">
                  <c:v>496.65081742367624</c:v>
                </c:pt>
                <c:pt idx="75">
                  <c:v>496.11502134427457</c:v>
                </c:pt>
                <c:pt idx="76">
                  <c:v>496.01947457173418</c:v>
                </c:pt>
                <c:pt idx="77">
                  <c:v>3.1308141235463083</c:v>
                </c:pt>
                <c:pt idx="78">
                  <c:v>499.70477603071492</c:v>
                </c:pt>
                <c:pt idx="79">
                  <c:v>499.63751714790112</c:v>
                </c:pt>
                <c:pt idx="80">
                  <c:v>499.64619296450957</c:v>
                </c:pt>
                <c:pt idx="81">
                  <c:v>125.78790052498805</c:v>
                </c:pt>
                <c:pt idx="82">
                  <c:v>499.83896750508558</c:v>
                </c:pt>
                <c:pt idx="83">
                  <c:v>499.8277430178091</c:v>
                </c:pt>
                <c:pt idx="84">
                  <c:v>2.6168087940106881E-2</c:v>
                </c:pt>
                <c:pt idx="85">
                  <c:v>498.5272982953544</c:v>
                </c:pt>
                <c:pt idx="86">
                  <c:v>496.58609364651704</c:v>
                </c:pt>
                <c:pt idx="87">
                  <c:v>496.40470666728532</c:v>
                </c:pt>
                <c:pt idx="88">
                  <c:v>10.655119079680919</c:v>
                </c:pt>
                <c:pt idx="89">
                  <c:v>499.82542609293466</c:v>
                </c:pt>
                <c:pt idx="90">
                  <c:v>499.76684266437553</c:v>
                </c:pt>
                <c:pt idx="91">
                  <c:v>499.7753703205139</c:v>
                </c:pt>
                <c:pt idx="92">
                  <c:v>499.96147289422305</c:v>
                </c:pt>
                <c:pt idx="93">
                  <c:v>2.2698934351217198E-2</c:v>
                </c:pt>
                <c:pt idx="94">
                  <c:v>496.45476464820081</c:v>
                </c:pt>
                <c:pt idx="95">
                  <c:v>495.53102034069167</c:v>
                </c:pt>
                <c:pt idx="96">
                  <c:v>494.88789980584585</c:v>
                </c:pt>
                <c:pt idx="97">
                  <c:v>496.64556598557044</c:v>
                </c:pt>
                <c:pt idx="98">
                  <c:v>2.2698934351217198E-2</c:v>
                </c:pt>
                <c:pt idx="99">
                  <c:v>496.64312240216651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</c:v>
              </c:pt>
              <c:pt idx="1">
                <c:v>70</c:v>
              </c:pt>
            </c:numLit>
          </c:xVal>
          <c:yVal>
            <c:numLit>
              <c:formatCode>General</c:formatCode>
              <c:ptCount val="2"/>
              <c:pt idx="0">
                <c:v>169</c:v>
              </c:pt>
              <c:pt idx="1">
                <c:v>-143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00720"/>
        <c:axId val="620478680"/>
      </c:scatterChart>
      <c:valAx>
        <c:axId val="612300720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8680"/>
        <c:crosses val="autoZero"/>
        <c:crossBetween val="midCat"/>
      </c:valAx>
      <c:valAx>
        <c:axId val="620478680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'Parametric Linear Estimate (4)'!$B$63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(4)'!$A$64:$A$163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'Parametric Linear Estimate (4)'!$B$64:$B$163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</c:v>
                </c:pt>
                <c:pt idx="5">
                  <c:v>28.462404229021953</c:v>
                </c:pt>
                <c:pt idx="6">
                  <c:v>30</c:v>
                </c:pt>
                <c:pt idx="7">
                  <c:v>17.307971022660471</c:v>
                </c:pt>
                <c:pt idx="8">
                  <c:v>14.765935415227656</c:v>
                </c:pt>
                <c:pt idx="9">
                  <c:v>14.680571765568772</c:v>
                </c:pt>
                <c:pt idx="10">
                  <c:v>11.132658837397589</c:v>
                </c:pt>
                <c:pt idx="11">
                  <c:v>30</c:v>
                </c:pt>
                <c:pt idx="12">
                  <c:v>15.255174525246231</c:v>
                </c:pt>
                <c:pt idx="13">
                  <c:v>15.29658927643835</c:v>
                </c:pt>
                <c:pt idx="14">
                  <c:v>18.774227262650964</c:v>
                </c:pt>
                <c:pt idx="15">
                  <c:v>15.02307742115495</c:v>
                </c:pt>
                <c:pt idx="16">
                  <c:v>15.747333137730829</c:v>
                </c:pt>
                <c:pt idx="17">
                  <c:v>15.665902232799937</c:v>
                </c:pt>
                <c:pt idx="18">
                  <c:v>15.790009716961633</c:v>
                </c:pt>
                <c:pt idx="19">
                  <c:v>30</c:v>
                </c:pt>
                <c:pt idx="20">
                  <c:v>15.000552492316324</c:v>
                </c:pt>
                <c:pt idx="21">
                  <c:v>15.010955191247346</c:v>
                </c:pt>
                <c:pt idx="22">
                  <c:v>24.047262204690092</c:v>
                </c:pt>
                <c:pt idx="23">
                  <c:v>13.924637310128238</c:v>
                </c:pt>
                <c:pt idx="24">
                  <c:v>12.146917450092198</c:v>
                </c:pt>
                <c:pt idx="25">
                  <c:v>12.316147120404828</c:v>
                </c:pt>
                <c:pt idx="26">
                  <c:v>12.208450172689084</c:v>
                </c:pt>
                <c:pt idx="27">
                  <c:v>30</c:v>
                </c:pt>
                <c:pt idx="28">
                  <c:v>15.000813355439545</c:v>
                </c:pt>
                <c:pt idx="29">
                  <c:v>15.14328111613489</c:v>
                </c:pt>
                <c:pt idx="30">
                  <c:v>15.166056752598475</c:v>
                </c:pt>
                <c:pt idx="31">
                  <c:v>23.599176940256179</c:v>
                </c:pt>
                <c:pt idx="32">
                  <c:v>11.917563315154682</c:v>
                </c:pt>
                <c:pt idx="33">
                  <c:v>12.301220088537686</c:v>
                </c:pt>
                <c:pt idx="34">
                  <c:v>12.246338792263677</c:v>
                </c:pt>
                <c:pt idx="35">
                  <c:v>16.037844522863029</c:v>
                </c:pt>
                <c:pt idx="36">
                  <c:v>30</c:v>
                </c:pt>
                <c:pt idx="37">
                  <c:v>15.263160277167458</c:v>
                </c:pt>
                <c:pt idx="38">
                  <c:v>15.241686431373779</c:v>
                </c:pt>
                <c:pt idx="39">
                  <c:v>24.860318111610578</c:v>
                </c:pt>
                <c:pt idx="40">
                  <c:v>14.006754918236449</c:v>
                </c:pt>
                <c:pt idx="41">
                  <c:v>12.518764109485526</c:v>
                </c:pt>
                <c:pt idx="42">
                  <c:v>12.638754447183418</c:v>
                </c:pt>
                <c:pt idx="43">
                  <c:v>12.53349955404542</c:v>
                </c:pt>
                <c:pt idx="44">
                  <c:v>30</c:v>
                </c:pt>
                <c:pt idx="45">
                  <c:v>15.000639075485616</c:v>
                </c:pt>
                <c:pt idx="46">
                  <c:v>15.112545573409179</c:v>
                </c:pt>
                <c:pt idx="47">
                  <c:v>15.129349680577077</c:v>
                </c:pt>
                <c:pt idx="48">
                  <c:v>11.213803487153822</c:v>
                </c:pt>
                <c:pt idx="49">
                  <c:v>30</c:v>
                </c:pt>
                <c:pt idx="50">
                  <c:v>15.30469726908181</c:v>
                </c:pt>
                <c:pt idx="51">
                  <c:v>15.320676834291085</c:v>
                </c:pt>
                <c:pt idx="52">
                  <c:v>22.943512923200117</c:v>
                </c:pt>
                <c:pt idx="53">
                  <c:v>13.910559797955953</c:v>
                </c:pt>
                <c:pt idx="54">
                  <c:v>11.769529708429777</c:v>
                </c:pt>
                <c:pt idx="55">
                  <c:v>12.076604578261952</c:v>
                </c:pt>
                <c:pt idx="56">
                  <c:v>11.881846626282455</c:v>
                </c:pt>
                <c:pt idx="57">
                  <c:v>30</c:v>
                </c:pt>
                <c:pt idx="58">
                  <c:v>15.001737687323129</c:v>
                </c:pt>
                <c:pt idx="59">
                  <c:v>15.173328246037546</c:v>
                </c:pt>
                <c:pt idx="60">
                  <c:v>15.207319077347217</c:v>
                </c:pt>
                <c:pt idx="61">
                  <c:v>24.86601000649933</c:v>
                </c:pt>
                <c:pt idx="62">
                  <c:v>12.471976971716185</c:v>
                </c:pt>
                <c:pt idx="63">
                  <c:v>12.701796310037729</c:v>
                </c:pt>
                <c:pt idx="64">
                  <c:v>12.673885973546463</c:v>
                </c:pt>
                <c:pt idx="65">
                  <c:v>29.717077723130661</c:v>
                </c:pt>
                <c:pt idx="66">
                  <c:v>14.859964594079155</c:v>
                </c:pt>
                <c:pt idx="67">
                  <c:v>14.951705498814146</c:v>
                </c:pt>
                <c:pt idx="68">
                  <c:v>23.875478171594764</c:v>
                </c:pt>
                <c:pt idx="69">
                  <c:v>13.808867147133205</c:v>
                </c:pt>
                <c:pt idx="70">
                  <c:v>12.077835083146319</c:v>
                </c:pt>
                <c:pt idx="71">
                  <c:v>12.249526702182676</c:v>
                </c:pt>
                <c:pt idx="72">
                  <c:v>12.136405124151898</c:v>
                </c:pt>
                <c:pt idx="73">
                  <c:v>30</c:v>
                </c:pt>
                <c:pt idx="74">
                  <c:v>15.000829110460151</c:v>
                </c:pt>
                <c:pt idx="75">
                  <c:v>15.150309692070469</c:v>
                </c:pt>
                <c:pt idx="76">
                  <c:v>15.174798638531456</c:v>
                </c:pt>
                <c:pt idx="77">
                  <c:v>25.06703370985894</c:v>
                </c:pt>
                <c:pt idx="78">
                  <c:v>12.56596153111237</c:v>
                </c:pt>
                <c:pt idx="79">
                  <c:v>12.771339019835523</c:v>
                </c:pt>
                <c:pt idx="80">
                  <c:v>12.747096154173093</c:v>
                </c:pt>
                <c:pt idx="81">
                  <c:v>21.090225588169467</c:v>
                </c:pt>
                <c:pt idx="82">
                  <c:v>11.959564915845293</c:v>
                </c:pt>
                <c:pt idx="83">
                  <c:v>12.026968640206329</c:v>
                </c:pt>
                <c:pt idx="84">
                  <c:v>29.857770389031252</c:v>
                </c:pt>
                <c:pt idx="85">
                  <c:v>14.17544025947023</c:v>
                </c:pt>
                <c:pt idx="86">
                  <c:v>15.020100324296701</c:v>
                </c:pt>
                <c:pt idx="87">
                  <c:v>15.072234047592241</c:v>
                </c:pt>
                <c:pt idx="88">
                  <c:v>23.82702707740701</c:v>
                </c:pt>
                <c:pt idx="89">
                  <c:v>12.040334019543362</c:v>
                </c:pt>
                <c:pt idx="90">
                  <c:v>12.329816531896238</c:v>
                </c:pt>
                <c:pt idx="91">
                  <c:v>12.292539160225083</c:v>
                </c:pt>
                <c:pt idx="92">
                  <c:v>10.529075719499343</c:v>
                </c:pt>
                <c:pt idx="93">
                  <c:v>30</c:v>
                </c:pt>
                <c:pt idx="94">
                  <c:v>15.058112176696822</c:v>
                </c:pt>
                <c:pt idx="95">
                  <c:v>15.291530162503488</c:v>
                </c:pt>
                <c:pt idx="96">
                  <c:v>15.427279044795654</c:v>
                </c:pt>
                <c:pt idx="97">
                  <c:v>15.002406432289465</c:v>
                </c:pt>
                <c:pt idx="98">
                  <c:v>30</c:v>
                </c:pt>
                <c:pt idx="99">
                  <c:v>15.003139550973406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17</c:v>
              </c:pt>
              <c:pt idx="1">
                <c:v>17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7112"/>
        <c:axId val="620477504"/>
      </c:scatterChart>
      <c:valAx>
        <c:axId val="62047711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7504"/>
        <c:crosses val="autoZero"/>
        <c:crossBetween val="midCat"/>
      </c:valAx>
      <c:valAx>
        <c:axId val="620477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120"/>
        <c:axId val="502128904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Estimate'!$B$26:$B$28</c:f>
              <c:numCache>
                <c:formatCode>_("$"* #,##0.00_);_("$"* \(#,##0.00\);_("$"* "-"??_);_(@_)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</c:numCache>
            </c:numRef>
          </c:xVal>
          <c:yVal>
            <c:numRef>
              <c:f>'Parametric Linear Estimate'!$C$26:$C$28</c:f>
              <c:numCache>
                <c:formatCode>General</c:formatCode>
                <c:ptCount val="3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35.659999999999997</c:v>
              </c:pt>
              <c:pt idx="1">
                <c:v>35.659999999999997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120"/>
        <c:axId val="502128904"/>
      </c:scatterChart>
      <c:valAx>
        <c:axId val="502128120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28904"/>
        <c:crosses val="autoZero"/>
        <c:crossBetween val="midCat"/>
      </c:valAx>
      <c:valAx>
        <c:axId val="5021289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2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4304"/>
        <c:axId val="606329600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Estimate'!$B$46:$B$49</c:f>
              <c:numCache>
                <c:formatCode>_("$"* #,##0.00_);_("$"* \(#,##0.00\);_("$"* "-"??_);_(@_)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</c:numCache>
            </c:numRef>
          </c:xVal>
          <c:yVal>
            <c:numRef>
              <c:f>'Parametric Linear Estimate'!$C$46:$C$49</c:f>
              <c:numCache>
                <c:formatCode>General</c:formatCode>
                <c:ptCount val="4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  <c:pt idx="3">
                  <c:v>7.9049716726356672E-5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30.87</c:v>
              </c:pt>
              <c:pt idx="1">
                <c:v>30.87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4304"/>
        <c:axId val="606329600"/>
      </c:scatterChart>
      <c:valAx>
        <c:axId val="606334304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29600"/>
        <c:crosses val="autoZero"/>
        <c:crossBetween val="midCat"/>
      </c:valAx>
      <c:valAx>
        <c:axId val="6063296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'True Demand'!$F$3:$F$27</c:f>
              <c:strCache>
                <c:ptCount val="25"/>
                <c:pt idx="0">
                  <c:v> $12.00 </c:v>
                </c:pt>
                <c:pt idx="1">
                  <c:v> $12.50 </c:v>
                </c:pt>
                <c:pt idx="2">
                  <c:v> $13.00 </c:v>
                </c:pt>
                <c:pt idx="3">
                  <c:v> $13.50 </c:v>
                </c:pt>
                <c:pt idx="4">
                  <c:v> $14.00 </c:v>
                </c:pt>
                <c:pt idx="5">
                  <c:v> $14.50 </c:v>
                </c:pt>
                <c:pt idx="6">
                  <c:v> $15.00 </c:v>
                </c:pt>
                <c:pt idx="7">
                  <c:v> $15.50 </c:v>
                </c:pt>
                <c:pt idx="8">
                  <c:v> $16.00 </c:v>
                </c:pt>
                <c:pt idx="9">
                  <c:v> $16.50 </c:v>
                </c:pt>
                <c:pt idx="10">
                  <c:v> $17.00 </c:v>
                </c:pt>
                <c:pt idx="11">
                  <c:v> $17.50 </c:v>
                </c:pt>
                <c:pt idx="12">
                  <c:v> $18.00 </c:v>
                </c:pt>
                <c:pt idx="13">
                  <c:v> $18.50 </c:v>
                </c:pt>
                <c:pt idx="14">
                  <c:v> $19.00 </c:v>
                </c:pt>
                <c:pt idx="15">
                  <c:v> $19.50 </c:v>
                </c:pt>
                <c:pt idx="16">
                  <c:v> $20.00 </c:v>
                </c:pt>
                <c:pt idx="17">
                  <c:v> $20.50 </c:v>
                </c:pt>
                <c:pt idx="18">
                  <c:v> $21.00 </c:v>
                </c:pt>
                <c:pt idx="19">
                  <c:v> $21.50 </c:v>
                </c:pt>
                <c:pt idx="20">
                  <c:v> $22.00 </c:v>
                </c:pt>
                <c:pt idx="21">
                  <c:v> $22.50 </c:v>
                </c:pt>
                <c:pt idx="22">
                  <c:v> $23.00 </c:v>
                </c:pt>
                <c:pt idx="23">
                  <c:v> $23.50 </c:v>
                </c:pt>
                <c:pt idx="24">
                  <c:v> $24.00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04560"/>
        <c:axId val="608328296"/>
      </c:scatterChart>
      <c:scatterChart>
        <c:scatterStyle val="lineMarker"/>
        <c:varyColors val="0"/>
        <c:ser>
          <c:idx val="0"/>
          <c:order val="0"/>
          <c:tx>
            <c:strRef>
              <c:f>'Parametric Linear Estimate'!$C$63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30.873695160915414</c:v>
                </c:pt>
                <c:pt idx="5">
                  <c:v>28.234051208501498</c:v>
                </c:pt>
                <c:pt idx="6">
                  <c:v>26.473437663917167</c:v>
                </c:pt>
                <c:pt idx="7">
                  <c:v>25.186106213152758</c:v>
                </c:pt>
                <c:pt idx="8">
                  <c:v>24.19749820852596</c:v>
                </c:pt>
                <c:pt idx="9">
                  <c:v>23.423054729036028</c:v>
                </c:pt>
                <c:pt idx="10">
                  <c:v>22.819870659174619</c:v>
                </c:pt>
                <c:pt idx="11">
                  <c:v>22.362841119877579</c:v>
                </c:pt>
                <c:pt idx="12">
                  <c:v>22.030043949201616</c:v>
                </c:pt>
                <c:pt idx="13">
                  <c:v>21.796701940760325</c:v>
                </c:pt>
                <c:pt idx="14">
                  <c:v>21.637077024004959</c:v>
                </c:pt>
                <c:pt idx="15">
                  <c:v>21.528796033371563</c:v>
                </c:pt>
                <c:pt idx="16">
                  <c:v>21.455007882533138</c:v>
                </c:pt>
                <c:pt idx="17">
                  <c:v>21.404089148868312</c:v>
                </c:pt>
                <c:pt idx="18">
                  <c:v>21.368366922150855</c:v>
                </c:pt>
                <c:pt idx="19">
                  <c:v>21.342853963488206</c:v>
                </c:pt>
                <c:pt idx="20">
                  <c:v>21.324305365457899</c:v>
                </c:pt>
                <c:pt idx="21">
                  <c:v>21.310588870943658</c:v>
                </c:pt>
                <c:pt idx="22">
                  <c:v>21.300283224192665</c:v>
                </c:pt>
                <c:pt idx="23">
                  <c:v>21.292425711908599</c:v>
                </c:pt>
                <c:pt idx="24">
                  <c:v>21.286353349262438</c:v>
                </c:pt>
                <c:pt idx="25">
                  <c:v>21.281602093310585</c:v>
                </c:pt>
                <c:pt idx="26">
                  <c:v>21.277842058950412</c:v>
                </c:pt>
                <c:pt idx="27">
                  <c:v>21.274835263948013</c:v>
                </c:pt>
                <c:pt idx="28">
                  <c:v>21.272407645466426</c:v>
                </c:pt>
                <c:pt idx="29">
                  <c:v>21.270430244484668</c:v>
                </c:pt>
                <c:pt idx="30">
                  <c:v>21.268806366397602</c:v>
                </c:pt>
                <c:pt idx="31">
                  <c:v>21.267462694767797</c:v>
                </c:pt>
                <c:pt idx="32">
                  <c:v>21.266343057774012</c:v>
                </c:pt>
                <c:pt idx="33">
                  <c:v>21.265403999472444</c:v>
                </c:pt>
                <c:pt idx="34">
                  <c:v>21.26461159531998</c:v>
                </c:pt>
                <c:pt idx="35">
                  <c:v>21.263939136344902</c:v>
                </c:pt>
                <c:pt idx="36">
                  <c:v>21.263365426999627</c:v>
                </c:pt>
                <c:pt idx="37">
                  <c:v>21.262873521475562</c:v>
                </c:pt>
                <c:pt idx="38">
                  <c:v>21.262449776639816</c:v>
                </c:pt>
                <c:pt idx="39">
                  <c:v>21.26208313592317</c:v>
                </c:pt>
                <c:pt idx="40">
                  <c:v>21.261764583276978</c:v>
                </c:pt>
                <c:pt idx="41">
                  <c:v>21.261486723497594</c:v>
                </c:pt>
                <c:pt idx="42">
                  <c:v>21.261243457249144</c:v>
                </c:pt>
                <c:pt idx="43">
                  <c:v>21.261029727625949</c:v>
                </c:pt>
                <c:pt idx="44">
                  <c:v>21.260841321174066</c:v>
                </c:pt>
                <c:pt idx="45">
                  <c:v>21.260674710671307</c:v>
                </c:pt>
                <c:pt idx="46">
                  <c:v>21.260526930147439</c:v>
                </c:pt>
                <c:pt idx="47">
                  <c:v>21.260395474961147</c:v>
                </c:pt>
                <c:pt idx="48">
                  <c:v>21.260278221470625</c:v>
                </c:pt>
                <c:pt idx="49">
                  <c:v>21.260173362118227</c:v>
                </c:pt>
                <c:pt idx="50">
                  <c:v>21.260079352709617</c:v>
                </c:pt>
                <c:pt idx="51">
                  <c:v>21.259994869393228</c:v>
                </c:pt>
                <c:pt idx="52">
                  <c:v>21.25991877339446</c:v>
                </c:pt>
                <c:pt idx="53">
                  <c:v>21.25985008198186</c:v>
                </c:pt>
                <c:pt idx="54">
                  <c:v>21.259787944464001</c:v>
                </c:pt>
                <c:pt idx="55">
                  <c:v>21.259731622265871</c:v>
                </c:pt>
                <c:pt idx="56">
                  <c:v>21.259680472329066</c:v>
                </c:pt>
                <c:pt idx="57">
                  <c:v>21.259633933228418</c:v>
                </c:pt>
                <c:pt idx="58">
                  <c:v>21.25959151352216</c:v>
                </c:pt>
                <c:pt idx="59">
                  <c:v>21.259552781941039</c:v>
                </c:pt>
                <c:pt idx="60">
                  <c:v>21.259517359100009</c:v>
                </c:pt>
                <c:pt idx="61">
                  <c:v>21.259484910474107</c:v>
                </c:pt>
                <c:pt idx="62">
                  <c:v>21.259455140427288</c:v>
                </c:pt>
                <c:pt idx="63">
                  <c:v>21.259427787122338</c:v>
                </c:pt>
                <c:pt idx="64">
                  <c:v>21.259402618168394</c:v>
                </c:pt>
                <c:pt idx="65">
                  <c:v>21.259379426890504</c:v>
                </c:pt>
                <c:pt idx="66">
                  <c:v>21.259358029122762</c:v>
                </c:pt>
                <c:pt idx="67">
                  <c:v>21.259338260444988</c:v>
                </c:pt>
                <c:pt idx="68">
                  <c:v>21.25931997379621</c:v>
                </c:pt>
                <c:pt idx="69">
                  <c:v>21.259303037407207</c:v>
                </c:pt>
                <c:pt idx="70">
                  <c:v>21.259287333007713</c:v>
                </c:pt>
                <c:pt idx="71">
                  <c:v>21.259272754265677</c:v>
                </c:pt>
                <c:pt idx="72">
                  <c:v>21.259259205427682</c:v>
                </c:pt>
                <c:pt idx="73">
                  <c:v>21.25924660013095</c:v>
                </c:pt>
                <c:pt idx="74">
                  <c:v>21.259234860363922</c:v>
                </c:pt>
                <c:pt idx="75">
                  <c:v>21.259223915553857</c:v>
                </c:pt>
                <c:pt idx="76">
                  <c:v>21.259213701766335</c:v>
                </c:pt>
                <c:pt idx="77">
                  <c:v>21.259204160999662</c:v>
                </c:pt>
                <c:pt idx="78">
                  <c:v>21.25919524056296</c:v>
                </c:pt>
                <c:pt idx="79">
                  <c:v>21.25918689252677</c:v>
                </c:pt>
                <c:pt idx="80">
                  <c:v>21.259179073236282</c:v>
                </c:pt>
                <c:pt idx="81">
                  <c:v>21.259171742881271</c:v>
                </c:pt>
                <c:pt idx="82">
                  <c:v>21.259164865112663</c:v>
                </c:pt>
                <c:pt idx="83">
                  <c:v>21.259158406702333</c:v>
                </c:pt>
                <c:pt idx="84">
                  <c:v>21.259152337240469</c:v>
                </c:pt>
                <c:pt idx="85">
                  <c:v>21.259146628864784</c:v>
                </c:pt>
                <c:pt idx="86">
                  <c:v>21.259141256019138</c:v>
                </c:pt>
                <c:pt idx="87">
                  <c:v>21.259136195238082</c:v>
                </c:pt>
                <c:pt idx="88">
                  <c:v>21.259131424952368</c:v>
                </c:pt>
                <c:pt idx="89">
                  <c:v>21.259126925316533</c:v>
                </c:pt>
                <c:pt idx="90">
                  <c:v>21.2591226780524</c:v>
                </c:pt>
                <c:pt idx="91">
                  <c:v>21.259118666309188</c:v>
                </c:pt>
                <c:pt idx="92">
                  <c:v>21.259114874537069</c:v>
                </c:pt>
                <c:pt idx="93">
                  <c:v>21.259111288373912</c:v>
                </c:pt>
                <c:pt idx="94">
                  <c:v>21.259107894541927</c:v>
                </c:pt>
                <c:pt idx="95">
                  <c:v>21.259104680755311</c:v>
                </c:pt>
                <c:pt idx="96">
                  <c:v>21.259101635636455</c:v>
                </c:pt>
                <c:pt idx="97">
                  <c:v>21.259098748639587</c:v>
                </c:pt>
                <c:pt idx="98">
                  <c:v>21.259096009981835</c:v>
                </c:pt>
                <c:pt idx="99">
                  <c:v>21.259093410581219</c:v>
                </c:pt>
              </c:numCache>
            </c:numRef>
          </c:xVal>
          <c:yVal>
            <c:numRef>
              <c:f>'Parametric Linear Estimate'!$C$64:$C$163</c:f>
              <c:numCache>
                <c:formatCode>General</c:formatCode>
                <c:ptCount val="100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  <c:pt idx="3">
                  <c:v>7.9049716726356672E-5</c:v>
                </c:pt>
                <c:pt idx="4">
                  <c:v>9.4749290844640139E-3</c:v>
                </c:pt>
                <c:pt idx="5">
                  <c:v>0.1326941353299938</c:v>
                </c:pt>
                <c:pt idx="6">
                  <c:v>0.77076458902069944</c:v>
                </c:pt>
                <c:pt idx="7">
                  <c:v>2.7813146923894103</c:v>
                </c:pt>
                <c:pt idx="8">
                  <c:v>7.4052457047099987</c:v>
                </c:pt>
                <c:pt idx="9">
                  <c:v>15.791332536822779</c:v>
                </c:pt>
                <c:pt idx="10">
                  <c:v>28.129900241498756</c:v>
                </c:pt>
                <c:pt idx="11">
                  <c:v>43.025244699000908</c:v>
                </c:pt>
                <c:pt idx="12">
                  <c:v>58.042206208558312</c:v>
                </c:pt>
                <c:pt idx="13">
                  <c:v>71.126504943799318</c:v>
                </c:pt>
                <c:pt idx="14">
                  <c:v>81.43159245812673</c:v>
                </c:pt>
                <c:pt idx="15">
                  <c:v>89.08495438467294</c:v>
                </c:pt>
                <c:pt idx="16">
                  <c:v>94.616022136230669</c:v>
                </c:pt>
                <c:pt idx="17">
                  <c:v>98.584013498574706</c:v>
                </c:pt>
                <c:pt idx="18">
                  <c:v>101.44191143313294</c:v>
                </c:pt>
                <c:pt idx="19">
                  <c:v>103.52055853896867</c:v>
                </c:pt>
                <c:pt idx="20">
                  <c:v>105.051442336668</c:v>
                </c:pt>
                <c:pt idx="21">
                  <c:v>106.19416069440105</c:v>
                </c:pt>
                <c:pt idx="22">
                  <c:v>107.05867732422166</c:v>
                </c:pt>
                <c:pt idx="23">
                  <c:v>107.72125845777499</c:v>
                </c:pt>
                <c:pt idx="24">
                  <c:v>108.23534191990366</c:v>
                </c:pt>
                <c:pt idx="25">
                  <c:v>108.6388176292626</c:v>
                </c:pt>
                <c:pt idx="26">
                  <c:v>108.95888838504132</c:v>
                </c:pt>
                <c:pt idx="27">
                  <c:v>109.21532915936513</c:v>
                </c:pt>
                <c:pt idx="28">
                  <c:v>109.422690740779</c:v>
                </c:pt>
                <c:pt idx="29">
                  <c:v>109.5918051116182</c:v>
                </c:pt>
                <c:pt idx="30">
                  <c:v>109.73082547379187</c:v>
                </c:pt>
                <c:pt idx="31">
                  <c:v>109.84595314311726</c:v>
                </c:pt>
                <c:pt idx="32">
                  <c:v>109.94195147557761</c:v>
                </c:pt>
                <c:pt idx="33">
                  <c:v>110.02251333089333</c:v>
                </c:pt>
                <c:pt idx="34">
                  <c:v>110.09052668093086</c:v>
                </c:pt>
                <c:pt idx="35">
                  <c:v>110.14826860317375</c:v>
                </c:pt>
                <c:pt idx="36">
                  <c:v>110.19754838160061</c:v>
                </c:pt>
                <c:pt idx="37">
                  <c:v>110.23981406758651</c:v>
                </c:pt>
                <c:pt idx="38">
                  <c:v>110.27623254599165</c:v>
                </c:pt>
                <c:pt idx="39">
                  <c:v>110.3077502081096</c:v>
                </c:pt>
                <c:pt idx="40">
                  <c:v>110.33513930157397</c:v>
                </c:pt>
                <c:pt idx="41">
                  <c:v>110.3590336107888</c:v>
                </c:pt>
                <c:pt idx="42">
                  <c:v>110.37995612438428</c:v>
                </c:pt>
                <c:pt idx="43">
                  <c:v>110.39834063790821</c:v>
                </c:pt>
                <c:pt idx="44">
                  <c:v>110.4145487322167</c:v>
                </c:pt>
                <c:pt idx="45">
                  <c:v>110.42888320096908</c:v>
                </c:pt>
                <c:pt idx="46">
                  <c:v>110.44159873319363</c:v>
                </c:pt>
                <c:pt idx="47">
                  <c:v>110.45291046018222</c:v>
                </c:pt>
                <c:pt idx="48">
                  <c:v>110.46300083074466</c:v>
                </c:pt>
                <c:pt idx="49">
                  <c:v>110.47202517028036</c:v>
                </c:pt>
                <c:pt idx="50">
                  <c:v>110.48011619779213</c:v>
                </c:pt>
                <c:pt idx="51">
                  <c:v>110.48738771341824</c:v>
                </c:pt>
                <c:pt idx="52">
                  <c:v>110.49393762245165</c:v>
                </c:pt>
                <c:pt idx="53">
                  <c:v>110.49985042584869</c:v>
                </c:pt>
                <c:pt idx="54">
                  <c:v>110.50519927985911</c:v>
                </c:pt>
                <c:pt idx="55">
                  <c:v>110.51004770609541</c:v>
                </c:pt>
                <c:pt idx="56">
                  <c:v>110.51445101668197</c:v>
                </c:pt>
                <c:pt idx="57">
                  <c:v>110.51845750646838</c:v>
                </c:pt>
                <c:pt idx="58">
                  <c:v>110.52210945365196</c:v>
                </c:pt>
                <c:pt idx="59">
                  <c:v>110.52544396261257</c:v>
                </c:pt>
                <c:pt idx="60">
                  <c:v>110.52849367606957</c:v>
                </c:pt>
                <c:pt idx="61">
                  <c:v>110.53128737871265</c:v>
                </c:pt>
                <c:pt idx="62">
                  <c:v>110.53385051041963</c:v>
                </c:pt>
                <c:pt idx="63">
                  <c:v>110.53620560380422</c:v>
                </c:pt>
                <c:pt idx="64">
                  <c:v>110.53837265840399</c:v>
                </c:pt>
                <c:pt idx="65">
                  <c:v>110.54036946142755</c:v>
                </c:pt>
                <c:pt idx="66">
                  <c:v>110.54221186351161</c:v>
                </c:pt>
                <c:pt idx="67">
                  <c:v>110.54391401636062</c:v>
                </c:pt>
                <c:pt idx="68">
                  <c:v>110.54548857800083</c:v>
                </c:pt>
                <c:pt idx="69">
                  <c:v>110.54694689060651</c:v>
                </c:pt>
                <c:pt idx="70">
                  <c:v>110.54829913471465</c:v>
                </c:pt>
                <c:pt idx="71">
                  <c:v>110.54955446348637</c:v>
                </c:pt>
                <c:pt idx="72">
                  <c:v>110.55072111967274</c:v>
                </c:pt>
                <c:pt idx="73">
                  <c:v>110.55180653782375</c:v>
                </c:pt>
                <c:pt idx="74">
                  <c:v>110.55281743372028</c:v>
                </c:pt>
                <c:pt idx="75">
                  <c:v>110.55375988288077</c:v>
                </c:pt>
                <c:pt idx="76">
                  <c:v>110.55463938944341</c:v>
                </c:pt>
                <c:pt idx="77">
                  <c:v>110.55546094688361</c:v>
                </c:pt>
                <c:pt idx="78">
                  <c:v>110.55622909153344</c:v>
                </c:pt>
                <c:pt idx="79">
                  <c:v>110.55694794986202</c:v>
                </c:pt>
                <c:pt idx="80">
                  <c:v>110.55762128036844</c:v>
                </c:pt>
                <c:pt idx="81">
                  <c:v>110.55825251059488</c:v>
                </c:pt>
                <c:pt idx="82">
                  <c:v>110.55884477012835</c:v>
                </c:pt>
                <c:pt idx="83">
                  <c:v>110.55940091988164</c:v>
                </c:pt>
                <c:pt idx="84">
                  <c:v>110.55992357814272</c:v>
                </c:pt>
                <c:pt idx="85">
                  <c:v>110.56041514388203</c:v>
                </c:pt>
                <c:pt idx="86">
                  <c:v>110.56087781753033</c:v>
                </c:pt>
                <c:pt idx="87">
                  <c:v>110.56131361952465</c:v>
                </c:pt>
                <c:pt idx="88">
                  <c:v>110.56172440705011</c:v>
                </c:pt>
                <c:pt idx="89">
                  <c:v>110.5621118888824</c:v>
                </c:pt>
                <c:pt idx="90">
                  <c:v>110.56247763885932</c:v>
                </c:pt>
                <c:pt idx="91">
                  <c:v>110.56282310792375</c:v>
                </c:pt>
                <c:pt idx="92">
                  <c:v>110.56314963500893</c:v>
                </c:pt>
                <c:pt idx="93">
                  <c:v>110.56345845678803</c:v>
                </c:pt>
                <c:pt idx="94">
                  <c:v>110.56375071657266</c:v>
                </c:pt>
                <c:pt idx="95">
                  <c:v>110.56402747226333</c:v>
                </c:pt>
                <c:pt idx="96">
                  <c:v>110.56428970356356</c:v>
                </c:pt>
                <c:pt idx="97">
                  <c:v>110.56453831855383</c:v>
                </c:pt>
                <c:pt idx="98">
                  <c:v>110.56477415962669</c:v>
                </c:pt>
                <c:pt idx="99">
                  <c:v>110.56499800882519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</c:v>
              </c:pt>
              <c:pt idx="1">
                <c:v>70</c:v>
              </c:pt>
            </c:numLit>
          </c:xVal>
          <c:yVal>
            <c:numLit>
              <c:formatCode>General</c:formatCode>
              <c:ptCount val="2"/>
              <c:pt idx="0">
                <c:v>169</c:v>
              </c:pt>
              <c:pt idx="1">
                <c:v>-143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04560"/>
        <c:axId val="608328296"/>
      </c:scatterChart>
      <c:valAx>
        <c:axId val="187104560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28296"/>
        <c:crosses val="autoZero"/>
        <c:crossBetween val="midCat"/>
      </c:valAx>
      <c:valAx>
        <c:axId val="608328296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0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'Parametric Linear Estimate'!$B$63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Estimate'!$A$64:$A$163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'Parametric Linear Estimate'!$B$64:$B$163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30.873695160915414</c:v>
                </c:pt>
                <c:pt idx="5">
                  <c:v>28.234051208501498</c:v>
                </c:pt>
                <c:pt idx="6">
                  <c:v>26.473437663917167</c:v>
                </c:pt>
                <c:pt idx="7">
                  <c:v>25.186106213152758</c:v>
                </c:pt>
                <c:pt idx="8">
                  <c:v>24.19749820852596</c:v>
                </c:pt>
                <c:pt idx="9">
                  <c:v>23.423054729036028</c:v>
                </c:pt>
                <c:pt idx="10">
                  <c:v>22.819870659174619</c:v>
                </c:pt>
                <c:pt idx="11">
                  <c:v>22.362841119877579</c:v>
                </c:pt>
                <c:pt idx="12">
                  <c:v>22.030043949201616</c:v>
                </c:pt>
                <c:pt idx="13">
                  <c:v>21.796701940760325</c:v>
                </c:pt>
                <c:pt idx="14">
                  <c:v>21.637077024004959</c:v>
                </c:pt>
                <c:pt idx="15">
                  <c:v>21.528796033371563</c:v>
                </c:pt>
                <c:pt idx="16">
                  <c:v>21.455007882533138</c:v>
                </c:pt>
                <c:pt idx="17">
                  <c:v>21.404089148868312</c:v>
                </c:pt>
                <c:pt idx="18">
                  <c:v>21.368366922150855</c:v>
                </c:pt>
                <c:pt idx="19">
                  <c:v>21.342853963488206</c:v>
                </c:pt>
                <c:pt idx="20">
                  <c:v>21.324305365457899</c:v>
                </c:pt>
                <c:pt idx="21">
                  <c:v>21.310588870943658</c:v>
                </c:pt>
                <c:pt idx="22">
                  <c:v>21.300283224192665</c:v>
                </c:pt>
                <c:pt idx="23">
                  <c:v>21.292425711908599</c:v>
                </c:pt>
                <c:pt idx="24">
                  <c:v>21.286353349262438</c:v>
                </c:pt>
                <c:pt idx="25">
                  <c:v>21.281602093310585</c:v>
                </c:pt>
                <c:pt idx="26">
                  <c:v>21.277842058950412</c:v>
                </c:pt>
                <c:pt idx="27">
                  <c:v>21.274835263948013</c:v>
                </c:pt>
                <c:pt idx="28">
                  <c:v>21.272407645466426</c:v>
                </c:pt>
                <c:pt idx="29">
                  <c:v>21.270430244484668</c:v>
                </c:pt>
                <c:pt idx="30">
                  <c:v>21.268806366397602</c:v>
                </c:pt>
                <c:pt idx="31">
                  <c:v>21.267462694767797</c:v>
                </c:pt>
                <c:pt idx="32">
                  <c:v>21.266343057774012</c:v>
                </c:pt>
                <c:pt idx="33">
                  <c:v>21.265403999472444</c:v>
                </c:pt>
                <c:pt idx="34">
                  <c:v>21.26461159531998</c:v>
                </c:pt>
                <c:pt idx="35">
                  <c:v>21.263939136344902</c:v>
                </c:pt>
                <c:pt idx="36">
                  <c:v>21.263365426999627</c:v>
                </c:pt>
                <c:pt idx="37">
                  <c:v>21.262873521475562</c:v>
                </c:pt>
                <c:pt idx="38">
                  <c:v>21.262449776639816</c:v>
                </c:pt>
                <c:pt idx="39">
                  <c:v>21.26208313592317</c:v>
                </c:pt>
                <c:pt idx="40">
                  <c:v>21.261764583276978</c:v>
                </c:pt>
                <c:pt idx="41">
                  <c:v>21.261486723497594</c:v>
                </c:pt>
                <c:pt idx="42">
                  <c:v>21.261243457249144</c:v>
                </c:pt>
                <c:pt idx="43">
                  <c:v>21.261029727625949</c:v>
                </c:pt>
                <c:pt idx="44">
                  <c:v>21.260841321174066</c:v>
                </c:pt>
                <c:pt idx="45">
                  <c:v>21.260674710671307</c:v>
                </c:pt>
                <c:pt idx="46">
                  <c:v>21.260526930147439</c:v>
                </c:pt>
                <c:pt idx="47">
                  <c:v>21.260395474961147</c:v>
                </c:pt>
                <c:pt idx="48">
                  <c:v>21.260278221470625</c:v>
                </c:pt>
                <c:pt idx="49">
                  <c:v>21.260173362118227</c:v>
                </c:pt>
                <c:pt idx="50">
                  <c:v>21.260079352709617</c:v>
                </c:pt>
                <c:pt idx="51">
                  <c:v>21.259994869393228</c:v>
                </c:pt>
                <c:pt idx="52">
                  <c:v>21.25991877339446</c:v>
                </c:pt>
                <c:pt idx="53">
                  <c:v>21.25985008198186</c:v>
                </c:pt>
                <c:pt idx="54">
                  <c:v>21.259787944464001</c:v>
                </c:pt>
                <c:pt idx="55">
                  <c:v>21.259731622265871</c:v>
                </c:pt>
                <c:pt idx="56">
                  <c:v>21.259680472329066</c:v>
                </c:pt>
                <c:pt idx="57">
                  <c:v>21.259633933228418</c:v>
                </c:pt>
                <c:pt idx="58">
                  <c:v>21.25959151352216</c:v>
                </c:pt>
                <c:pt idx="59">
                  <c:v>21.259552781941039</c:v>
                </c:pt>
                <c:pt idx="60">
                  <c:v>21.259517359100009</c:v>
                </c:pt>
                <c:pt idx="61">
                  <c:v>21.259484910474107</c:v>
                </c:pt>
                <c:pt idx="62">
                  <c:v>21.259455140427288</c:v>
                </c:pt>
                <c:pt idx="63">
                  <c:v>21.259427787122338</c:v>
                </c:pt>
                <c:pt idx="64">
                  <c:v>21.259402618168394</c:v>
                </c:pt>
                <c:pt idx="65">
                  <c:v>21.259379426890504</c:v>
                </c:pt>
                <c:pt idx="66">
                  <c:v>21.259358029122762</c:v>
                </c:pt>
                <c:pt idx="67">
                  <c:v>21.259338260444988</c:v>
                </c:pt>
                <c:pt idx="68">
                  <c:v>21.25931997379621</c:v>
                </c:pt>
                <c:pt idx="69">
                  <c:v>21.259303037407207</c:v>
                </c:pt>
                <c:pt idx="70">
                  <c:v>21.259287333007713</c:v>
                </c:pt>
                <c:pt idx="71">
                  <c:v>21.259272754265677</c:v>
                </c:pt>
                <c:pt idx="72">
                  <c:v>21.259259205427682</c:v>
                </c:pt>
                <c:pt idx="73">
                  <c:v>21.25924660013095</c:v>
                </c:pt>
                <c:pt idx="74">
                  <c:v>21.259234860363922</c:v>
                </c:pt>
                <c:pt idx="75">
                  <c:v>21.259223915553857</c:v>
                </c:pt>
                <c:pt idx="76">
                  <c:v>21.259213701766335</c:v>
                </c:pt>
                <c:pt idx="77">
                  <c:v>21.259204160999662</c:v>
                </c:pt>
                <c:pt idx="78">
                  <c:v>21.25919524056296</c:v>
                </c:pt>
                <c:pt idx="79">
                  <c:v>21.25918689252677</c:v>
                </c:pt>
                <c:pt idx="80">
                  <c:v>21.259179073236282</c:v>
                </c:pt>
                <c:pt idx="81">
                  <c:v>21.259171742881271</c:v>
                </c:pt>
                <c:pt idx="82">
                  <c:v>21.259164865112663</c:v>
                </c:pt>
                <c:pt idx="83">
                  <c:v>21.259158406702333</c:v>
                </c:pt>
                <c:pt idx="84">
                  <c:v>21.259152337240469</c:v>
                </c:pt>
                <c:pt idx="85">
                  <c:v>21.259146628864784</c:v>
                </c:pt>
                <c:pt idx="86">
                  <c:v>21.259141256019138</c:v>
                </c:pt>
                <c:pt idx="87">
                  <c:v>21.259136195238082</c:v>
                </c:pt>
                <c:pt idx="88">
                  <c:v>21.259131424952368</c:v>
                </c:pt>
                <c:pt idx="89">
                  <c:v>21.259126925316533</c:v>
                </c:pt>
                <c:pt idx="90">
                  <c:v>21.2591226780524</c:v>
                </c:pt>
                <c:pt idx="91">
                  <c:v>21.259118666309188</c:v>
                </c:pt>
                <c:pt idx="92">
                  <c:v>21.259114874537069</c:v>
                </c:pt>
                <c:pt idx="93">
                  <c:v>21.259111288373912</c:v>
                </c:pt>
                <c:pt idx="94">
                  <c:v>21.259107894541927</c:v>
                </c:pt>
                <c:pt idx="95">
                  <c:v>21.259104680755311</c:v>
                </c:pt>
                <c:pt idx="96">
                  <c:v>21.259101635636455</c:v>
                </c:pt>
                <c:pt idx="97">
                  <c:v>21.259098748639587</c:v>
                </c:pt>
                <c:pt idx="98">
                  <c:v>21.259096009981835</c:v>
                </c:pt>
                <c:pt idx="99">
                  <c:v>21.259093410581219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17</c:v>
              </c:pt>
              <c:pt idx="1">
                <c:v>17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34696"/>
        <c:axId val="607966032"/>
      </c:scatterChart>
      <c:valAx>
        <c:axId val="60633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66032"/>
        <c:crosses val="autoZero"/>
        <c:crossBetween val="midCat"/>
      </c:valAx>
      <c:valAx>
        <c:axId val="607966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3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95128"/>
        <c:axId val="501896304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(2)'!$B$6:$B$7</c:f>
              <c:numCache>
                <c:formatCode>_("$"* #,##0.00_);_("$"* \(#,##0.00\);_("$"* "-"??_);_(@_)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xVal>
          <c:yVal>
            <c:numRef>
              <c:f>'Parametric Linear Estimate (2)'!$C$6:$C$7</c:f>
              <c:numCache>
                <c:formatCode>General</c:formatCode>
                <c:ptCount val="2"/>
                <c:pt idx="0">
                  <c:v>498.76368842168262</c:v>
                </c:pt>
                <c:pt idx="1">
                  <c:v>491.0068950189542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71.3</c:v>
              </c:pt>
              <c:pt idx="1">
                <c:v>71.3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95128"/>
        <c:axId val="501896304"/>
      </c:scatterChart>
      <c:valAx>
        <c:axId val="501895128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96304"/>
        <c:crosses val="autoZero"/>
        <c:crossBetween val="midCat"/>
      </c:valAx>
      <c:valAx>
        <c:axId val="5018963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9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92776"/>
        <c:axId val="493123696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(2)'!$B$26:$B$28</c:f>
              <c:numCache>
                <c:formatCode>_("$"* #,##0.00_);_("$"* \(#,##0.00\);_("$"* "-"??_);_(@_)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</c:numCache>
            </c:numRef>
          </c:xVal>
          <c:yVal>
            <c:numRef>
              <c:f>'Parametric Linear Estimate (2)'!$C$26:$C$28</c:f>
              <c:numCache>
                <c:formatCode>General</c:formatCode>
                <c:ptCount val="3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35.659999999999997</c:v>
              </c:pt>
              <c:pt idx="1">
                <c:v>35.659999999999997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92776"/>
        <c:axId val="493123696"/>
      </c:scatterChart>
      <c:valAx>
        <c:axId val="501892776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23696"/>
        <c:crosses val="autoZero"/>
        <c:crossBetween val="midCat"/>
      </c:valAx>
      <c:valAx>
        <c:axId val="4931236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9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20560"/>
        <c:axId val="493122128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(2)'!$B$46:$B$49</c:f>
              <c:numCache>
                <c:formatCode>_("$"* #,##0.00_);_("$"* \(#,##0.00\);_("$"* "-"??_);_(@_)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</c:numCache>
            </c:numRef>
          </c:xVal>
          <c:yVal>
            <c:numRef>
              <c:f>'Parametric Linear Estimate (2)'!$C$46:$C$49</c:f>
              <c:numCache>
                <c:formatCode>General</c:formatCode>
                <c:ptCount val="4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  <c:pt idx="3">
                  <c:v>7.9049716726356672E-5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30.87</c:v>
              </c:pt>
              <c:pt idx="1">
                <c:v>30.87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20560"/>
        <c:axId val="493122128"/>
      </c:scatterChart>
      <c:valAx>
        <c:axId val="493120560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22128"/>
        <c:crosses val="autoZero"/>
        <c:crossBetween val="midCat"/>
      </c:valAx>
      <c:valAx>
        <c:axId val="49312212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2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</xdr:row>
          <xdr:rowOff>57150</xdr:rowOff>
        </xdr:from>
        <xdr:to>
          <xdr:col>3</xdr:col>
          <xdr:colOff>152400</xdr:colOff>
          <xdr:row>5</xdr:row>
          <xdr:rowOff>123825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357186</xdr:colOff>
      <xdr:row>1</xdr:row>
      <xdr:rowOff>171450</xdr:rowOff>
    </xdr:from>
    <xdr:to>
      <xdr:col>17</xdr:col>
      <xdr:colOff>552449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3</xdr:row>
      <xdr:rowOff>66675</xdr:rowOff>
    </xdr:from>
    <xdr:to>
      <xdr:col>11</xdr:col>
      <xdr:colOff>366712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</xdr:colOff>
      <xdr:row>23</xdr:row>
      <xdr:rowOff>66675</xdr:rowOff>
    </xdr:from>
    <xdr:to>
      <xdr:col>11</xdr:col>
      <xdr:colOff>366712</xdr:colOff>
      <xdr:row>37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109537</xdr:colOff>
      <xdr:row>44</xdr:row>
      <xdr:rowOff>38100</xdr:rowOff>
    </xdr:from>
    <xdr:to>
      <xdr:col>11</xdr:col>
      <xdr:colOff>414337</xdr:colOff>
      <xdr:row>58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77</xdr:row>
      <xdr:rowOff>57150</xdr:rowOff>
    </xdr:from>
    <xdr:to>
      <xdr:col>11</xdr:col>
      <xdr:colOff>476250</xdr:colOff>
      <xdr:row>91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61</xdr:row>
      <xdr:rowOff>133350</xdr:rowOff>
    </xdr:from>
    <xdr:to>
      <xdr:col>11</xdr:col>
      <xdr:colOff>457200</xdr:colOff>
      <xdr:row>76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3</xdr:row>
      <xdr:rowOff>66675</xdr:rowOff>
    </xdr:from>
    <xdr:to>
      <xdr:col>11</xdr:col>
      <xdr:colOff>366712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</xdr:colOff>
      <xdr:row>23</xdr:row>
      <xdr:rowOff>66675</xdr:rowOff>
    </xdr:from>
    <xdr:to>
      <xdr:col>11</xdr:col>
      <xdr:colOff>366712</xdr:colOff>
      <xdr:row>37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109537</xdr:colOff>
      <xdr:row>44</xdr:row>
      <xdr:rowOff>38100</xdr:rowOff>
    </xdr:from>
    <xdr:to>
      <xdr:col>11</xdr:col>
      <xdr:colOff>414337</xdr:colOff>
      <xdr:row>58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77</xdr:row>
      <xdr:rowOff>57150</xdr:rowOff>
    </xdr:from>
    <xdr:to>
      <xdr:col>11</xdr:col>
      <xdr:colOff>476250</xdr:colOff>
      <xdr:row>91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61</xdr:row>
      <xdr:rowOff>133350</xdr:rowOff>
    </xdr:from>
    <xdr:to>
      <xdr:col>11</xdr:col>
      <xdr:colOff>457200</xdr:colOff>
      <xdr:row>76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3</xdr:row>
      <xdr:rowOff>66675</xdr:rowOff>
    </xdr:from>
    <xdr:to>
      <xdr:col>11</xdr:col>
      <xdr:colOff>366712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</xdr:colOff>
      <xdr:row>23</xdr:row>
      <xdr:rowOff>66675</xdr:rowOff>
    </xdr:from>
    <xdr:to>
      <xdr:col>11</xdr:col>
      <xdr:colOff>366712</xdr:colOff>
      <xdr:row>37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109537</xdr:colOff>
      <xdr:row>44</xdr:row>
      <xdr:rowOff>38100</xdr:rowOff>
    </xdr:from>
    <xdr:to>
      <xdr:col>11</xdr:col>
      <xdr:colOff>414337</xdr:colOff>
      <xdr:row>58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77</xdr:row>
      <xdr:rowOff>57150</xdr:rowOff>
    </xdr:from>
    <xdr:to>
      <xdr:col>11</xdr:col>
      <xdr:colOff>476250</xdr:colOff>
      <xdr:row>91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61</xdr:row>
      <xdr:rowOff>133350</xdr:rowOff>
    </xdr:from>
    <xdr:to>
      <xdr:col>11</xdr:col>
      <xdr:colOff>457200</xdr:colOff>
      <xdr:row>76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400050</xdr:colOff>
      <xdr:row>61</xdr:row>
      <xdr:rowOff>95250</xdr:rowOff>
    </xdr:from>
    <xdr:to>
      <xdr:col>20</xdr:col>
      <xdr:colOff>95250</xdr:colOff>
      <xdr:row>75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3</xdr:row>
      <xdr:rowOff>66675</xdr:rowOff>
    </xdr:from>
    <xdr:to>
      <xdr:col>11</xdr:col>
      <xdr:colOff>366712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</xdr:colOff>
      <xdr:row>23</xdr:row>
      <xdr:rowOff>66675</xdr:rowOff>
    </xdr:from>
    <xdr:to>
      <xdr:col>11</xdr:col>
      <xdr:colOff>366712</xdr:colOff>
      <xdr:row>37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109537</xdr:colOff>
      <xdr:row>44</xdr:row>
      <xdr:rowOff>38100</xdr:rowOff>
    </xdr:from>
    <xdr:to>
      <xdr:col>11</xdr:col>
      <xdr:colOff>414337</xdr:colOff>
      <xdr:row>58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77</xdr:row>
      <xdr:rowOff>57150</xdr:rowOff>
    </xdr:from>
    <xdr:to>
      <xdr:col>11</xdr:col>
      <xdr:colOff>476250</xdr:colOff>
      <xdr:row>91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61</xdr:row>
      <xdr:rowOff>133350</xdr:rowOff>
    </xdr:from>
    <xdr:to>
      <xdr:col>11</xdr:col>
      <xdr:colOff>457200</xdr:colOff>
      <xdr:row>76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7"/>
  <sheetViews>
    <sheetView showGridLines="0" workbookViewId="0">
      <selection activeCell="D32" sqref="D32"/>
    </sheetView>
  </sheetViews>
  <sheetFormatPr defaultRowHeight="15" x14ac:dyDescent="0.25"/>
  <cols>
    <col min="1" max="1" width="7.7109375" bestFit="1" customWidth="1"/>
    <col min="2" max="3" width="12" bestFit="1" customWidth="1"/>
    <col min="8" max="8" width="10.5703125" bestFit="1" customWidth="1"/>
    <col min="9" max="9" width="3.7109375" customWidth="1"/>
  </cols>
  <sheetData>
    <row r="2" spans="2:9" ht="15.75" thickBot="1" x14ac:dyDescent="0.3">
      <c r="B2" s="10" t="s">
        <v>5</v>
      </c>
      <c r="C2" s="10"/>
      <c r="F2" s="8" t="s">
        <v>0</v>
      </c>
      <c r="G2" s="8" t="s">
        <v>1</v>
      </c>
      <c r="H2" s="8" t="s">
        <v>6</v>
      </c>
    </row>
    <row r="3" spans="2:9" x14ac:dyDescent="0.25">
      <c r="B3" s="6"/>
      <c r="C3" s="6"/>
      <c r="F3" s="1">
        <v>12</v>
      </c>
      <c r="G3" s="14">
        <f>$C$9*(EXP(-($C$7+$C$8*F3)))/(1+EXP(-($C$7+$C$8*F3)))</f>
        <v>499.83232493476675</v>
      </c>
      <c r="H3" s="5">
        <f>G3*F3</f>
        <v>5997.9878992172007</v>
      </c>
      <c r="I3" t="str">
        <f>IF(H3=MAX($H$3:$H$27),"X","")</f>
        <v/>
      </c>
    </row>
    <row r="4" spans="2:9" x14ac:dyDescent="0.25">
      <c r="B4" s="6"/>
      <c r="C4" s="6"/>
      <c r="F4" s="1">
        <v>12.5</v>
      </c>
      <c r="G4" s="14">
        <f t="shared" ref="G4:G27" si="0">$C$9*(EXP(-($C$7+$C$8*F4)))/(1+EXP(-($C$7+$C$8*F4)))</f>
        <v>499.72361068153822</v>
      </c>
      <c r="H4" s="5">
        <f t="shared" ref="H4:H27" si="1">G4*F4</f>
        <v>6246.5451335192274</v>
      </c>
      <c r="I4" t="str">
        <f t="shared" ref="I4:I27" si="2">IF(H4=MAX($H$3:$H$27),"X","")</f>
        <v/>
      </c>
    </row>
    <row r="5" spans="2:9" x14ac:dyDescent="0.25">
      <c r="F5" s="1">
        <v>13</v>
      </c>
      <c r="G5" s="14">
        <f t="shared" si="0"/>
        <v>499.54447440279966</v>
      </c>
      <c r="H5" s="5">
        <f t="shared" si="1"/>
        <v>6494.0781672363955</v>
      </c>
      <c r="I5" t="str">
        <f t="shared" si="2"/>
        <v/>
      </c>
    </row>
    <row r="6" spans="2:9" x14ac:dyDescent="0.25">
      <c r="F6" s="1">
        <v>13.5</v>
      </c>
      <c r="G6" s="14">
        <f t="shared" si="0"/>
        <v>499.24940887163154</v>
      </c>
      <c r="H6" s="5">
        <f t="shared" si="1"/>
        <v>6739.8670197670262</v>
      </c>
      <c r="I6" t="str">
        <f t="shared" si="2"/>
        <v/>
      </c>
    </row>
    <row r="7" spans="2:9" x14ac:dyDescent="0.25">
      <c r="B7" s="2" t="s">
        <v>2</v>
      </c>
      <c r="C7">
        <v>-20</v>
      </c>
      <c r="F7" s="1">
        <v>14</v>
      </c>
      <c r="G7" s="14">
        <f t="shared" si="0"/>
        <v>498.76368842168262</v>
      </c>
      <c r="H7" s="5">
        <f t="shared" si="1"/>
        <v>6982.6916379035565</v>
      </c>
      <c r="I7" t="str">
        <f t="shared" si="2"/>
        <v/>
      </c>
    </row>
    <row r="8" spans="2:9" x14ac:dyDescent="0.25">
      <c r="B8" s="2" t="s">
        <v>3</v>
      </c>
      <c r="C8">
        <v>1</v>
      </c>
      <c r="F8" s="1">
        <v>14.5</v>
      </c>
      <c r="G8" s="14">
        <f t="shared" si="0"/>
        <v>497.96493114205191</v>
      </c>
      <c r="H8" s="5">
        <f t="shared" si="1"/>
        <v>7220.4915015597526</v>
      </c>
      <c r="I8" t="str">
        <f t="shared" si="2"/>
        <v/>
      </c>
    </row>
    <row r="9" spans="2:9" ht="15.75" thickBot="1" x14ac:dyDescent="0.3">
      <c r="B9" s="3" t="s">
        <v>4</v>
      </c>
      <c r="C9" s="4">
        <v>500</v>
      </c>
      <c r="F9" s="1">
        <v>15</v>
      </c>
      <c r="G9" s="14">
        <f t="shared" si="0"/>
        <v>496.65357453785759</v>
      </c>
      <c r="H9" s="5">
        <f t="shared" si="1"/>
        <v>7449.8036180678637</v>
      </c>
      <c r="I9" t="str">
        <f t="shared" si="2"/>
        <v/>
      </c>
    </row>
    <row r="10" spans="2:9" x14ac:dyDescent="0.25">
      <c r="F10" s="1">
        <v>15.5</v>
      </c>
      <c r="G10" s="14">
        <f t="shared" si="0"/>
        <v>494.50652868470343</v>
      </c>
      <c r="H10" s="5">
        <f t="shared" si="1"/>
        <v>7664.8511946129029</v>
      </c>
      <c r="I10" t="str">
        <f t="shared" si="2"/>
        <v/>
      </c>
    </row>
    <row r="11" spans="2:9" x14ac:dyDescent="0.25">
      <c r="F11" s="1">
        <v>16</v>
      </c>
      <c r="G11" s="14">
        <f t="shared" si="0"/>
        <v>491.0068950189542</v>
      </c>
      <c r="H11" s="5">
        <f t="shared" si="1"/>
        <v>7856.1103203032671</v>
      </c>
      <c r="I11" t="str">
        <f t="shared" si="2"/>
        <v/>
      </c>
    </row>
    <row r="12" spans="2:9" ht="15.75" thickBot="1" x14ac:dyDescent="0.3">
      <c r="B12" s="17" t="s">
        <v>0</v>
      </c>
      <c r="C12" s="8" t="s">
        <v>1</v>
      </c>
      <c r="F12" s="1">
        <v>16.5</v>
      </c>
      <c r="G12" s="14">
        <f t="shared" si="0"/>
        <v>485.34388462432184</v>
      </c>
      <c r="H12" s="5">
        <f t="shared" si="1"/>
        <v>8008.1740963013108</v>
      </c>
      <c r="I12" t="str">
        <f t="shared" si="2"/>
        <v/>
      </c>
    </row>
    <row r="13" spans="2:9" ht="15.75" thickBot="1" x14ac:dyDescent="0.3">
      <c r="B13" s="12">
        <v>23</v>
      </c>
      <c r="C13" s="13">
        <f>$C$9*(EXP(-($C$7+$C$8*B13)))/(1+EXP(-($C$7+$C$8*B13)))</f>
        <v>23.712936588783393</v>
      </c>
      <c r="F13" s="1">
        <v>17</v>
      </c>
      <c r="G13" s="14">
        <f t="shared" si="0"/>
        <v>476.28706341121665</v>
      </c>
      <c r="H13" s="5">
        <f t="shared" si="1"/>
        <v>8096.8800779906833</v>
      </c>
      <c r="I13" t="str">
        <f t="shared" si="2"/>
        <v>X</v>
      </c>
    </row>
    <row r="14" spans="2:9" x14ac:dyDescent="0.25">
      <c r="F14" s="1">
        <v>17.5</v>
      </c>
      <c r="G14" s="14">
        <f t="shared" si="0"/>
        <v>462.07090998937826</v>
      </c>
      <c r="H14" s="5">
        <f t="shared" si="1"/>
        <v>8086.2409248141194</v>
      </c>
      <c r="I14" t="str">
        <f t="shared" si="2"/>
        <v/>
      </c>
    </row>
    <row r="15" spans="2:9" x14ac:dyDescent="0.25">
      <c r="F15" s="1">
        <v>18</v>
      </c>
      <c r="G15" s="14">
        <f t="shared" si="0"/>
        <v>440.39853898894125</v>
      </c>
      <c r="H15" s="5">
        <f t="shared" si="1"/>
        <v>7927.1737018009426</v>
      </c>
      <c r="I15" t="str">
        <f t="shared" si="2"/>
        <v/>
      </c>
    </row>
    <row r="16" spans="2:9" x14ac:dyDescent="0.25">
      <c r="F16" s="1">
        <v>18.5</v>
      </c>
      <c r="G16" s="14">
        <f t="shared" si="0"/>
        <v>408.7872380968218</v>
      </c>
      <c r="H16" s="5">
        <f t="shared" si="1"/>
        <v>7562.5639047912036</v>
      </c>
      <c r="I16" t="str">
        <f t="shared" si="2"/>
        <v/>
      </c>
    </row>
    <row r="17" spans="6:9" x14ac:dyDescent="0.25">
      <c r="F17" s="1">
        <v>19</v>
      </c>
      <c r="G17" s="14">
        <f t="shared" si="0"/>
        <v>365.52928931500247</v>
      </c>
      <c r="H17" s="5">
        <f t="shared" si="1"/>
        <v>6945.0564969850466</v>
      </c>
      <c r="I17" t="str">
        <f t="shared" si="2"/>
        <v/>
      </c>
    </row>
    <row r="18" spans="6:9" x14ac:dyDescent="0.25">
      <c r="F18" s="1">
        <v>19.5</v>
      </c>
      <c r="G18" s="14">
        <f t="shared" si="0"/>
        <v>311.22966560092726</v>
      </c>
      <c r="H18" s="5">
        <f t="shared" si="1"/>
        <v>6068.9784792180817</v>
      </c>
      <c r="I18" t="str">
        <f t="shared" si="2"/>
        <v/>
      </c>
    </row>
    <row r="19" spans="6:9" x14ac:dyDescent="0.25">
      <c r="F19" s="1">
        <v>20</v>
      </c>
      <c r="G19" s="14">
        <f t="shared" si="0"/>
        <v>250</v>
      </c>
      <c r="H19" s="5">
        <f t="shared" si="1"/>
        <v>5000</v>
      </c>
      <c r="I19" t="str">
        <f t="shared" si="2"/>
        <v/>
      </c>
    </row>
    <row r="20" spans="6:9" x14ac:dyDescent="0.25">
      <c r="F20" s="1">
        <v>20.5</v>
      </c>
      <c r="G20" s="14">
        <f t="shared" si="0"/>
        <v>188.77033439907274</v>
      </c>
      <c r="H20" s="5">
        <f t="shared" si="1"/>
        <v>3869.7918551809912</v>
      </c>
      <c r="I20" t="str">
        <f t="shared" si="2"/>
        <v/>
      </c>
    </row>
    <row r="21" spans="6:9" x14ac:dyDescent="0.25">
      <c r="F21" s="1">
        <v>21</v>
      </c>
      <c r="G21" s="14">
        <f t="shared" si="0"/>
        <v>134.47071068499758</v>
      </c>
      <c r="H21" s="5">
        <f t="shared" si="1"/>
        <v>2823.884924384949</v>
      </c>
      <c r="I21" t="str">
        <f t="shared" si="2"/>
        <v/>
      </c>
    </row>
    <row r="22" spans="6:9" x14ac:dyDescent="0.25">
      <c r="F22" s="1">
        <v>21.5</v>
      </c>
      <c r="G22" s="14">
        <f t="shared" si="0"/>
        <v>91.212761903178162</v>
      </c>
      <c r="H22" s="5">
        <f t="shared" si="1"/>
        <v>1961.0743809183305</v>
      </c>
      <c r="I22" t="str">
        <f t="shared" si="2"/>
        <v/>
      </c>
    </row>
    <row r="23" spans="6:9" x14ac:dyDescent="0.25">
      <c r="F23" s="1">
        <v>22</v>
      </c>
      <c r="G23" s="14">
        <f t="shared" si="0"/>
        <v>59.601461011058774</v>
      </c>
      <c r="H23" s="5">
        <f t="shared" si="1"/>
        <v>1311.2321422432931</v>
      </c>
      <c r="I23" t="str">
        <f t="shared" si="2"/>
        <v/>
      </c>
    </row>
    <row r="24" spans="6:9" x14ac:dyDescent="0.25">
      <c r="F24" s="1">
        <v>22.5</v>
      </c>
      <c r="G24" s="14">
        <f t="shared" si="0"/>
        <v>37.929090010621778</v>
      </c>
      <c r="H24" s="5">
        <f t="shared" si="1"/>
        <v>853.40452523899</v>
      </c>
      <c r="I24" t="str">
        <f t="shared" si="2"/>
        <v/>
      </c>
    </row>
    <row r="25" spans="6:9" x14ac:dyDescent="0.25">
      <c r="F25" s="1">
        <v>23</v>
      </c>
      <c r="G25" s="14">
        <f t="shared" si="0"/>
        <v>23.712936588783393</v>
      </c>
      <c r="H25" s="5">
        <f t="shared" si="1"/>
        <v>545.39754154201808</v>
      </c>
      <c r="I25" t="str">
        <f t="shared" si="2"/>
        <v/>
      </c>
    </row>
    <row r="26" spans="6:9" x14ac:dyDescent="0.25">
      <c r="F26" s="1">
        <v>23.5</v>
      </c>
      <c r="G26" s="14">
        <f t="shared" si="0"/>
        <v>14.656115375678159</v>
      </c>
      <c r="H26" s="5">
        <f t="shared" si="1"/>
        <v>344.4187113284367</v>
      </c>
      <c r="I26" t="str">
        <f t="shared" si="2"/>
        <v/>
      </c>
    </row>
    <row r="27" spans="6:9" ht="15.75" thickBot="1" x14ac:dyDescent="0.3">
      <c r="F27" s="7">
        <v>24</v>
      </c>
      <c r="G27" s="15">
        <f t="shared" si="0"/>
        <v>8.9931049810457768</v>
      </c>
      <c r="H27" s="9">
        <f t="shared" si="1"/>
        <v>215.83451954509866</v>
      </c>
      <c r="I27" t="str">
        <f t="shared" si="2"/>
        <v/>
      </c>
    </row>
  </sheetData>
  <mergeCells count="1">
    <mergeCell ref="B2:C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7169" r:id="rId3">
          <objectPr defaultSize="0" autoPict="0" r:id="rId4">
            <anchor moveWithCells="1">
              <from>
                <xdr:col>0</xdr:col>
                <xdr:colOff>476250</xdr:colOff>
                <xdr:row>2</xdr:row>
                <xdr:rowOff>57150</xdr:rowOff>
              </from>
              <to>
                <xdr:col>3</xdr:col>
                <xdr:colOff>152400</xdr:colOff>
                <xdr:row>5</xdr:row>
                <xdr:rowOff>123825</xdr:rowOff>
              </to>
            </anchor>
          </objectPr>
        </oleObject>
      </mc:Choice>
      <mc:Fallback>
        <oleObject progId="Equation.DSMT4" shapeId="716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63"/>
  <sheetViews>
    <sheetView showGridLines="0" topLeftCell="A60" workbookViewId="0">
      <selection activeCell="M72" sqref="M72"/>
    </sheetView>
  </sheetViews>
  <sheetFormatPr defaultRowHeight="15" x14ac:dyDescent="0.25"/>
  <cols>
    <col min="2" max="2" width="13" customWidth="1"/>
    <col min="3" max="3" width="11.5703125" customWidth="1"/>
  </cols>
  <sheetData>
    <row r="2" spans="2:12" ht="28.5" x14ac:dyDescent="0.45">
      <c r="B2" s="20" t="s">
        <v>13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5" spans="2:12" ht="15.75" thickBot="1" x14ac:dyDescent="0.3">
      <c r="B5" s="8" t="s">
        <v>0</v>
      </c>
      <c r="C5" s="8" t="s">
        <v>1</v>
      </c>
    </row>
    <row r="6" spans="2:12" x14ac:dyDescent="0.25">
      <c r="B6" s="1">
        <v>14</v>
      </c>
      <c r="C6">
        <f>'True Demand'!$C$9*(EXP(-('True Demand'!$C$7+'True Demand'!$C$8*B6)))/(1+EXP(-('True Demand'!$C$7+'True Demand'!$C$8*B6)))</f>
        <v>498.76368842168262</v>
      </c>
    </row>
    <row r="7" spans="2:12" x14ac:dyDescent="0.25">
      <c r="B7" s="1">
        <v>16</v>
      </c>
      <c r="C7">
        <f>'True Demand'!$C$9*(EXP(-('True Demand'!$C$7+'True Demand'!$C$8*B7)))/(1+EXP(-('True Demand'!$C$7+'True Demand'!$C$8*B7)))</f>
        <v>491.0068950189542</v>
      </c>
    </row>
    <row r="9" spans="2:12" x14ac:dyDescent="0.25">
      <c r="B9" s="11" t="s">
        <v>7</v>
      </c>
      <c r="C9" s="11"/>
    </row>
    <row r="10" spans="2:12" ht="15.75" thickBot="1" x14ac:dyDescent="0.3">
      <c r="B10" s="16" t="s">
        <v>12</v>
      </c>
      <c r="C10" s="16"/>
    </row>
    <row r="11" spans="2:12" x14ac:dyDescent="0.25">
      <c r="B11" s="2" t="s">
        <v>8</v>
      </c>
      <c r="C11">
        <f>INTERCEPT(C6:C7,B6:B7)</f>
        <v>553.06124224078155</v>
      </c>
    </row>
    <row r="12" spans="2:12" x14ac:dyDescent="0.25">
      <c r="B12" s="2" t="s">
        <v>9</v>
      </c>
      <c r="C12">
        <f>-LINEST(C6:C7,B6:B7)</f>
        <v>3.8783967013642102</v>
      </c>
    </row>
    <row r="14" spans="2:12" x14ac:dyDescent="0.25">
      <c r="B14" s="11" t="s">
        <v>10</v>
      </c>
      <c r="C14" s="11"/>
    </row>
    <row r="15" spans="2:12" ht="15.75" thickBot="1" x14ac:dyDescent="0.3">
      <c r="B15" s="18" t="s">
        <v>11</v>
      </c>
      <c r="C15" s="18"/>
    </row>
    <row r="16" spans="2:12" x14ac:dyDescent="0.25">
      <c r="B16" s="19">
        <f>C11/(2*C12)</f>
        <v>71.300241417573986</v>
      </c>
      <c r="C16" s="19"/>
      <c r="E16" s="14"/>
    </row>
    <row r="22" spans="2:12" ht="28.5" x14ac:dyDescent="0.45">
      <c r="B22" s="20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5" spans="2:12" ht="15.75" thickBot="1" x14ac:dyDescent="0.3">
      <c r="B25" s="8" t="s">
        <v>0</v>
      </c>
      <c r="C25" s="8" t="s">
        <v>1</v>
      </c>
    </row>
    <row r="26" spans="2:12" x14ac:dyDescent="0.25">
      <c r="B26" s="1">
        <v>14</v>
      </c>
      <c r="C26">
        <f>'True Demand'!$C$9*(EXP(-('True Demand'!$C$7+'True Demand'!$C$8*B26)))/(1+EXP(-('True Demand'!$C$7+'True Demand'!$C$8*B26)))</f>
        <v>498.76368842168262</v>
      </c>
    </row>
    <row r="27" spans="2:12" x14ac:dyDescent="0.25">
      <c r="B27" s="1">
        <v>16</v>
      </c>
      <c r="C27">
        <f>'True Demand'!$C$9*(EXP(-('True Demand'!$C$7+'True Demand'!$C$8*B27)))/(1+EXP(-('True Demand'!$C$7+'True Demand'!$C$8*B27)))</f>
        <v>491.0068950189542</v>
      </c>
    </row>
    <row r="28" spans="2:12" x14ac:dyDescent="0.25">
      <c r="B28" s="5">
        <f>B16</f>
        <v>71.300241417573986</v>
      </c>
      <c r="C28">
        <f>'True Demand'!$C$9*(EXP(-('True Demand'!$C$7+'True Demand'!$C$8*B28)))/(1+EXP(-('True Demand'!$C$7+'True Demand'!$C$8*B28)))</f>
        <v>2.6275938479887679E-20</v>
      </c>
    </row>
    <row r="30" spans="2:12" x14ac:dyDescent="0.25">
      <c r="B30" s="11" t="s">
        <v>7</v>
      </c>
      <c r="C30" s="11"/>
    </row>
    <row r="31" spans="2:12" ht="15.75" thickBot="1" x14ac:dyDescent="0.3">
      <c r="B31" s="16" t="s">
        <v>12</v>
      </c>
      <c r="C31" s="16"/>
    </row>
    <row r="32" spans="2:12" x14ac:dyDescent="0.25">
      <c r="B32" s="2" t="s">
        <v>8</v>
      </c>
      <c r="C32">
        <f>INTERCEPT(C26:C28,B26:B28)</f>
        <v>626.5801116519491</v>
      </c>
    </row>
    <row r="33" spans="2:12" x14ac:dyDescent="0.25">
      <c r="B33" s="2" t="s">
        <v>9</v>
      </c>
      <c r="C33">
        <f>-LINEST(C26:C28,B26:B28)</f>
        <v>8.7854652571520404</v>
      </c>
    </row>
    <row r="35" spans="2:12" x14ac:dyDescent="0.25">
      <c r="B35" s="11" t="s">
        <v>10</v>
      </c>
      <c r="C35" s="11"/>
    </row>
    <row r="36" spans="2:12" ht="15.75" thickBot="1" x14ac:dyDescent="0.3">
      <c r="B36" s="18" t="s">
        <v>11</v>
      </c>
      <c r="C36" s="18"/>
    </row>
    <row r="37" spans="2:12" x14ac:dyDescent="0.25">
      <c r="B37" s="19">
        <f>C32/(2*C33)</f>
        <v>35.660041518112259</v>
      </c>
      <c r="C37" s="19"/>
      <c r="E37" s="14"/>
    </row>
    <row r="42" spans="2:12" ht="28.5" x14ac:dyDescent="0.45">
      <c r="B42" s="20" t="s">
        <v>15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5" spans="2:12" ht="15.75" thickBot="1" x14ac:dyDescent="0.3">
      <c r="B45" s="8" t="s">
        <v>0</v>
      </c>
      <c r="C45" s="8" t="s">
        <v>1</v>
      </c>
    </row>
    <row r="46" spans="2:12" x14ac:dyDescent="0.25">
      <c r="B46" s="1">
        <v>14</v>
      </c>
      <c r="C46">
        <f>'True Demand'!$C$9*(EXP(-('True Demand'!$C$7+'True Demand'!$C$8*B46)))/(1+EXP(-('True Demand'!$C$7+'True Demand'!$C$8*B46)))</f>
        <v>498.76368842168262</v>
      </c>
    </row>
    <row r="47" spans="2:12" x14ac:dyDescent="0.25">
      <c r="B47" s="1">
        <v>16</v>
      </c>
      <c r="C47">
        <f>'True Demand'!$C$9*(EXP(-('True Demand'!$C$7+'True Demand'!$C$8*B47)))/(1+EXP(-('True Demand'!$C$7+'True Demand'!$C$8*B47)))</f>
        <v>491.0068950189542</v>
      </c>
    </row>
    <row r="48" spans="2:12" x14ac:dyDescent="0.25">
      <c r="B48" s="5">
        <f>B28</f>
        <v>71.300241417573986</v>
      </c>
      <c r="C48">
        <f>'True Demand'!$C$9*(EXP(-('True Demand'!$C$7+'True Demand'!$C$8*B48)))/(1+EXP(-('True Demand'!$C$7+'True Demand'!$C$8*B48)))</f>
        <v>2.6275938479887679E-20</v>
      </c>
    </row>
    <row r="49" spans="1:12" x14ac:dyDescent="0.25">
      <c r="B49" s="5">
        <f>B37</f>
        <v>35.660041518112259</v>
      </c>
      <c r="C49">
        <f>'True Demand'!$C$9*(EXP(-('True Demand'!$C$7+'True Demand'!$C$8*B49)))/(1+EXP(-('True Demand'!$C$7+'True Demand'!$C$8*B49)))</f>
        <v>7.9049716726356672E-5</v>
      </c>
    </row>
    <row r="51" spans="1:12" x14ac:dyDescent="0.25">
      <c r="B51" s="11" t="s">
        <v>7</v>
      </c>
      <c r="C51" s="11"/>
    </row>
    <row r="52" spans="1:12" ht="15.75" thickBot="1" x14ac:dyDescent="0.3">
      <c r="B52" s="16" t="s">
        <v>12</v>
      </c>
      <c r="C52" s="16"/>
    </row>
    <row r="53" spans="1:12" x14ac:dyDescent="0.25">
      <c r="B53" s="2" t="s">
        <v>8</v>
      </c>
      <c r="C53">
        <f>INTERCEPT(C46:C49,B46:B49)</f>
        <v>555.44993424906556</v>
      </c>
    </row>
    <row r="54" spans="1:12" x14ac:dyDescent="0.25">
      <c r="B54" s="2" t="s">
        <v>9</v>
      </c>
      <c r="C54">
        <f>-LINEST(C46:C49,B46:B49)</f>
        <v>8.9955208042644337</v>
      </c>
    </row>
    <row r="56" spans="1:12" x14ac:dyDescent="0.25">
      <c r="B56" s="11" t="s">
        <v>10</v>
      </c>
      <c r="C56" s="11"/>
    </row>
    <row r="57" spans="1:12" ht="15.75" thickBot="1" x14ac:dyDescent="0.3">
      <c r="B57" s="18" t="s">
        <v>11</v>
      </c>
      <c r="C57" s="18"/>
    </row>
    <row r="58" spans="1:12" x14ac:dyDescent="0.25">
      <c r="B58" s="19">
        <f>C53/(2*C54)</f>
        <v>30.873695160915414</v>
      </c>
      <c r="C58" s="19"/>
      <c r="E58" s="14"/>
    </row>
    <row r="61" spans="1:12" ht="28.5" x14ac:dyDescent="0.45">
      <c r="B61" s="20" t="s">
        <v>16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</row>
    <row r="63" spans="1:12" ht="15.75" thickBot="1" x14ac:dyDescent="0.3">
      <c r="B63" s="8" t="s">
        <v>0</v>
      </c>
      <c r="C63" s="8" t="s">
        <v>1</v>
      </c>
    </row>
    <row r="64" spans="1:12" x14ac:dyDescent="0.25">
      <c r="A64">
        <v>1</v>
      </c>
      <c r="B64" s="1">
        <f>B46</f>
        <v>14</v>
      </c>
      <c r="C64">
        <f>'True Demand'!$C$9*(EXP(-('True Demand'!$C$7+'True Demand'!$C$8*B64)))/(1+EXP(-('True Demand'!$C$7+'True Demand'!$C$8*B64)))</f>
        <v>498.76368842168262</v>
      </c>
    </row>
    <row r="65" spans="1:3" x14ac:dyDescent="0.25">
      <c r="A65">
        <v>2</v>
      </c>
      <c r="B65" s="1">
        <f>B47</f>
        <v>16</v>
      </c>
      <c r="C65">
        <f>'True Demand'!$C$9*(EXP(-('True Demand'!$C$7+'True Demand'!$C$8*B65)))/(1+EXP(-('True Demand'!$C$7+'True Demand'!$C$8*B65)))</f>
        <v>491.0068950189542</v>
      </c>
    </row>
    <row r="66" spans="1:3" x14ac:dyDescent="0.25">
      <c r="A66">
        <v>3</v>
      </c>
      <c r="B66" s="5">
        <f>B48</f>
        <v>71.300241417573986</v>
      </c>
      <c r="C66">
        <f>'True Demand'!$C$9*(EXP(-('True Demand'!$C$7+'True Demand'!$C$8*B66)))/(1+EXP(-('True Demand'!$C$7+'True Demand'!$C$8*B66)))</f>
        <v>2.6275938479887679E-20</v>
      </c>
    </row>
    <row r="67" spans="1:3" x14ac:dyDescent="0.25">
      <c r="A67">
        <v>4</v>
      </c>
      <c r="B67" s="5">
        <f>B49</f>
        <v>35.660041518112259</v>
      </c>
      <c r="C67">
        <f>'True Demand'!$C$9*(EXP(-('True Demand'!$C$7+'True Demand'!$C$8*B67)))/(1+EXP(-('True Demand'!$C$7+'True Demand'!$C$8*B67)))</f>
        <v>7.9049716726356672E-5</v>
      </c>
    </row>
    <row r="68" spans="1:3" x14ac:dyDescent="0.25">
      <c r="A68">
        <v>5</v>
      </c>
      <c r="B68" s="5">
        <f>INTERCEPT($C$64:C67,$B$64:B67)/(-2*LINEST($C$64:C67,$B$64:B67))</f>
        <v>30.873695160915414</v>
      </c>
      <c r="C68">
        <f>'True Demand'!$C$9*(EXP(-('True Demand'!$C$7+'True Demand'!$C$8*B68)))/(1+EXP(-('True Demand'!$C$7+'True Demand'!$C$8*B68)))</f>
        <v>9.4749290844640139E-3</v>
      </c>
    </row>
    <row r="69" spans="1:3" x14ac:dyDescent="0.25">
      <c r="A69">
        <v>6</v>
      </c>
      <c r="B69" s="5">
        <f>INTERCEPT($C$64:C68,$B$64:B68)/(-2*LINEST($C$64:C68,$B$64:B68))</f>
        <v>28.234051208501498</v>
      </c>
      <c r="C69">
        <f>'True Demand'!$C$9*(EXP(-('True Demand'!$C$7+'True Demand'!$C$8*B69)))/(1+EXP(-('True Demand'!$C$7+'True Demand'!$C$8*B69)))</f>
        <v>0.1326941353299938</v>
      </c>
    </row>
    <row r="70" spans="1:3" x14ac:dyDescent="0.25">
      <c r="A70">
        <v>7</v>
      </c>
      <c r="B70" s="5">
        <f>INTERCEPT($C$64:C69,$B$64:B69)/(-2*LINEST($C$64:C69,$B$64:B69))</f>
        <v>26.473437663917167</v>
      </c>
      <c r="C70">
        <f>'True Demand'!$C$9*(EXP(-('True Demand'!$C$7+'True Demand'!$C$8*B70)))/(1+EXP(-('True Demand'!$C$7+'True Demand'!$C$8*B70)))</f>
        <v>0.77076458902069944</v>
      </c>
    </row>
    <row r="71" spans="1:3" x14ac:dyDescent="0.25">
      <c r="A71">
        <v>8</v>
      </c>
      <c r="B71" s="5">
        <f>INTERCEPT($C$64:C70,$B$64:B70)/(-2*LINEST($C$64:C70,$B$64:B70))</f>
        <v>25.186106213152758</v>
      </c>
      <c r="C71">
        <f>'True Demand'!$C$9*(EXP(-('True Demand'!$C$7+'True Demand'!$C$8*B71)))/(1+EXP(-('True Demand'!$C$7+'True Demand'!$C$8*B71)))</f>
        <v>2.7813146923894103</v>
      </c>
    </row>
    <row r="72" spans="1:3" x14ac:dyDescent="0.25">
      <c r="A72">
        <v>9</v>
      </c>
      <c r="B72" s="5">
        <f>INTERCEPT($C$64:C71,$B$64:B71)/(-2*LINEST($C$64:C71,$B$64:B71))</f>
        <v>24.19749820852596</v>
      </c>
      <c r="C72">
        <f>'True Demand'!$C$9*(EXP(-('True Demand'!$C$7+'True Demand'!$C$8*B72)))/(1+EXP(-('True Demand'!$C$7+'True Demand'!$C$8*B72)))</f>
        <v>7.4052457047099987</v>
      </c>
    </row>
    <row r="73" spans="1:3" x14ac:dyDescent="0.25">
      <c r="A73">
        <v>10</v>
      </c>
      <c r="B73" s="5">
        <f>INTERCEPT($C$64:C72,$B$64:B72)/(-2*LINEST($C$64:C72,$B$64:B72))</f>
        <v>23.423054729036028</v>
      </c>
      <c r="C73">
        <f>'True Demand'!$C$9*(EXP(-('True Demand'!$C$7+'True Demand'!$C$8*B73)))/(1+EXP(-('True Demand'!$C$7+'True Demand'!$C$8*B73)))</f>
        <v>15.791332536822779</v>
      </c>
    </row>
    <row r="74" spans="1:3" x14ac:dyDescent="0.25">
      <c r="A74">
        <v>11</v>
      </c>
      <c r="B74" s="5">
        <f>INTERCEPT($C$64:C73,$B$64:B73)/(-2*LINEST($C$64:C73,$B$64:B73))</f>
        <v>22.819870659174619</v>
      </c>
      <c r="C74">
        <f>'True Demand'!$C$9*(EXP(-('True Demand'!$C$7+'True Demand'!$C$8*B74)))/(1+EXP(-('True Demand'!$C$7+'True Demand'!$C$8*B74)))</f>
        <v>28.129900241498756</v>
      </c>
    </row>
    <row r="75" spans="1:3" x14ac:dyDescent="0.25">
      <c r="A75">
        <v>12</v>
      </c>
      <c r="B75" s="5">
        <f>INTERCEPT($C$64:C74,$B$64:B74)/(-2*LINEST($C$64:C74,$B$64:B74))</f>
        <v>22.362841119877579</v>
      </c>
      <c r="C75">
        <f>'True Demand'!$C$9*(EXP(-('True Demand'!$C$7+'True Demand'!$C$8*B75)))/(1+EXP(-('True Demand'!$C$7+'True Demand'!$C$8*B75)))</f>
        <v>43.025244699000908</v>
      </c>
    </row>
    <row r="76" spans="1:3" x14ac:dyDescent="0.25">
      <c r="A76">
        <v>13</v>
      </c>
      <c r="B76" s="5">
        <f>INTERCEPT($C$64:C75,$B$64:B75)/(-2*LINEST($C$64:C75,$B$64:B75))</f>
        <v>22.030043949201616</v>
      </c>
      <c r="C76">
        <f>'True Demand'!$C$9*(EXP(-('True Demand'!$C$7+'True Demand'!$C$8*B76)))/(1+EXP(-('True Demand'!$C$7+'True Demand'!$C$8*B76)))</f>
        <v>58.042206208558312</v>
      </c>
    </row>
    <row r="77" spans="1:3" x14ac:dyDescent="0.25">
      <c r="A77">
        <v>14</v>
      </c>
      <c r="B77" s="5">
        <f>INTERCEPT($C$64:C76,$B$64:B76)/(-2*LINEST($C$64:C76,$B$64:B76))</f>
        <v>21.796701940760325</v>
      </c>
      <c r="C77">
        <f>'True Demand'!$C$9*(EXP(-('True Demand'!$C$7+'True Demand'!$C$8*B77)))/(1+EXP(-('True Demand'!$C$7+'True Demand'!$C$8*B77)))</f>
        <v>71.126504943799318</v>
      </c>
    </row>
    <row r="78" spans="1:3" x14ac:dyDescent="0.25">
      <c r="A78">
        <v>15</v>
      </c>
      <c r="B78" s="5">
        <f>INTERCEPT($C$64:C77,$B$64:B77)/(-2*LINEST($C$64:C77,$B$64:B77))</f>
        <v>21.637077024004959</v>
      </c>
      <c r="C78">
        <f>'True Demand'!$C$9*(EXP(-('True Demand'!$C$7+'True Demand'!$C$8*B78)))/(1+EXP(-('True Demand'!$C$7+'True Demand'!$C$8*B78)))</f>
        <v>81.43159245812673</v>
      </c>
    </row>
    <row r="79" spans="1:3" x14ac:dyDescent="0.25">
      <c r="A79">
        <v>16</v>
      </c>
      <c r="B79" s="5">
        <f>INTERCEPT($C$64:C78,$B$64:B78)/(-2*LINEST($C$64:C78,$B$64:B78))</f>
        <v>21.528796033371563</v>
      </c>
      <c r="C79">
        <f>'True Demand'!$C$9*(EXP(-('True Demand'!$C$7+'True Demand'!$C$8*B79)))/(1+EXP(-('True Demand'!$C$7+'True Demand'!$C$8*B79)))</f>
        <v>89.08495438467294</v>
      </c>
    </row>
    <row r="80" spans="1:3" x14ac:dyDescent="0.25">
      <c r="A80">
        <v>17</v>
      </c>
      <c r="B80" s="5">
        <f>INTERCEPT($C$64:C79,$B$64:B79)/(-2*LINEST($C$64:C79,$B$64:B79))</f>
        <v>21.455007882533138</v>
      </c>
      <c r="C80">
        <f>'True Demand'!$C$9*(EXP(-('True Demand'!$C$7+'True Demand'!$C$8*B80)))/(1+EXP(-('True Demand'!$C$7+'True Demand'!$C$8*B80)))</f>
        <v>94.616022136230669</v>
      </c>
    </row>
    <row r="81" spans="1:3" x14ac:dyDescent="0.25">
      <c r="A81">
        <v>18</v>
      </c>
      <c r="B81" s="5">
        <f>INTERCEPT($C$64:C80,$B$64:B80)/(-2*LINEST($C$64:C80,$B$64:B80))</f>
        <v>21.404089148868312</v>
      </c>
      <c r="C81">
        <f>'True Demand'!$C$9*(EXP(-('True Demand'!$C$7+'True Demand'!$C$8*B81)))/(1+EXP(-('True Demand'!$C$7+'True Demand'!$C$8*B81)))</f>
        <v>98.584013498574706</v>
      </c>
    </row>
    <row r="82" spans="1:3" x14ac:dyDescent="0.25">
      <c r="A82">
        <v>19</v>
      </c>
      <c r="B82" s="5">
        <f>INTERCEPT($C$64:C81,$B$64:B81)/(-2*LINEST($C$64:C81,$B$64:B81))</f>
        <v>21.368366922150855</v>
      </c>
      <c r="C82">
        <f>'True Demand'!$C$9*(EXP(-('True Demand'!$C$7+'True Demand'!$C$8*B82)))/(1+EXP(-('True Demand'!$C$7+'True Demand'!$C$8*B82)))</f>
        <v>101.44191143313294</v>
      </c>
    </row>
    <row r="83" spans="1:3" x14ac:dyDescent="0.25">
      <c r="A83">
        <v>20</v>
      </c>
      <c r="B83" s="5">
        <f>INTERCEPT($C$64:C82,$B$64:B82)/(-2*LINEST($C$64:C82,$B$64:B82))</f>
        <v>21.342853963488206</v>
      </c>
      <c r="C83">
        <f>'True Demand'!$C$9*(EXP(-('True Demand'!$C$7+'True Demand'!$C$8*B83)))/(1+EXP(-('True Demand'!$C$7+'True Demand'!$C$8*B83)))</f>
        <v>103.52055853896867</v>
      </c>
    </row>
    <row r="84" spans="1:3" x14ac:dyDescent="0.25">
      <c r="A84">
        <v>21</v>
      </c>
      <c r="B84" s="5">
        <f>INTERCEPT($C$64:C83,$B$64:B83)/(-2*LINEST($C$64:C83,$B$64:B83))</f>
        <v>21.324305365457899</v>
      </c>
      <c r="C84">
        <f>'True Demand'!$C$9*(EXP(-('True Demand'!$C$7+'True Demand'!$C$8*B84)))/(1+EXP(-('True Demand'!$C$7+'True Demand'!$C$8*B84)))</f>
        <v>105.051442336668</v>
      </c>
    </row>
    <row r="85" spans="1:3" x14ac:dyDescent="0.25">
      <c r="A85">
        <v>22</v>
      </c>
      <c r="B85" s="5">
        <f>INTERCEPT($C$64:C84,$B$64:B84)/(-2*LINEST($C$64:C84,$B$64:B84))</f>
        <v>21.310588870943658</v>
      </c>
      <c r="C85">
        <f>'True Demand'!$C$9*(EXP(-('True Demand'!$C$7+'True Demand'!$C$8*B85)))/(1+EXP(-('True Demand'!$C$7+'True Demand'!$C$8*B85)))</f>
        <v>106.19416069440105</v>
      </c>
    </row>
    <row r="86" spans="1:3" x14ac:dyDescent="0.25">
      <c r="A86">
        <v>23</v>
      </c>
      <c r="B86" s="5">
        <f>INTERCEPT($C$64:C85,$B$64:B85)/(-2*LINEST($C$64:C85,$B$64:B85))</f>
        <v>21.300283224192665</v>
      </c>
      <c r="C86">
        <f>'True Demand'!$C$9*(EXP(-('True Demand'!$C$7+'True Demand'!$C$8*B86)))/(1+EXP(-('True Demand'!$C$7+'True Demand'!$C$8*B86)))</f>
        <v>107.05867732422166</v>
      </c>
    </row>
    <row r="87" spans="1:3" x14ac:dyDescent="0.25">
      <c r="A87">
        <v>24</v>
      </c>
      <c r="B87" s="5">
        <f>INTERCEPT($C$64:C86,$B$64:B86)/(-2*LINEST($C$64:C86,$B$64:B86))</f>
        <v>21.292425711908599</v>
      </c>
      <c r="C87">
        <f>'True Demand'!$C$9*(EXP(-('True Demand'!$C$7+'True Demand'!$C$8*B87)))/(1+EXP(-('True Demand'!$C$7+'True Demand'!$C$8*B87)))</f>
        <v>107.72125845777499</v>
      </c>
    </row>
    <row r="88" spans="1:3" x14ac:dyDescent="0.25">
      <c r="A88">
        <v>25</v>
      </c>
      <c r="B88" s="5">
        <f>INTERCEPT($C$64:C87,$B$64:B87)/(-2*LINEST($C$64:C87,$B$64:B87))</f>
        <v>21.286353349262438</v>
      </c>
      <c r="C88">
        <f>'True Demand'!$C$9*(EXP(-('True Demand'!$C$7+'True Demand'!$C$8*B88)))/(1+EXP(-('True Demand'!$C$7+'True Demand'!$C$8*B88)))</f>
        <v>108.23534191990366</v>
      </c>
    </row>
    <row r="89" spans="1:3" x14ac:dyDescent="0.25">
      <c r="A89">
        <v>26</v>
      </c>
      <c r="B89" s="5">
        <f>INTERCEPT($C$64:C88,$B$64:B88)/(-2*LINEST($C$64:C88,$B$64:B88))</f>
        <v>21.281602093310585</v>
      </c>
      <c r="C89">
        <f>'True Demand'!$C$9*(EXP(-('True Demand'!$C$7+'True Demand'!$C$8*B89)))/(1+EXP(-('True Demand'!$C$7+'True Demand'!$C$8*B89)))</f>
        <v>108.6388176292626</v>
      </c>
    </row>
    <row r="90" spans="1:3" x14ac:dyDescent="0.25">
      <c r="A90">
        <v>27</v>
      </c>
      <c r="B90" s="5">
        <f>INTERCEPT($C$64:C89,$B$64:B89)/(-2*LINEST($C$64:C89,$B$64:B89))</f>
        <v>21.277842058950412</v>
      </c>
      <c r="C90">
        <f>'True Demand'!$C$9*(EXP(-('True Demand'!$C$7+'True Demand'!$C$8*B90)))/(1+EXP(-('True Demand'!$C$7+'True Demand'!$C$8*B90)))</f>
        <v>108.95888838504132</v>
      </c>
    </row>
    <row r="91" spans="1:3" x14ac:dyDescent="0.25">
      <c r="A91">
        <v>28</v>
      </c>
      <c r="B91" s="5">
        <f>INTERCEPT($C$64:C90,$B$64:B90)/(-2*LINEST($C$64:C90,$B$64:B90))</f>
        <v>21.274835263948013</v>
      </c>
      <c r="C91">
        <f>'True Demand'!$C$9*(EXP(-('True Demand'!$C$7+'True Demand'!$C$8*B91)))/(1+EXP(-('True Demand'!$C$7+'True Demand'!$C$8*B91)))</f>
        <v>109.21532915936513</v>
      </c>
    </row>
    <row r="92" spans="1:3" x14ac:dyDescent="0.25">
      <c r="A92">
        <v>29</v>
      </c>
      <c r="B92" s="5">
        <f>INTERCEPT($C$64:C91,$B$64:B91)/(-2*LINEST($C$64:C91,$B$64:B91))</f>
        <v>21.272407645466426</v>
      </c>
      <c r="C92">
        <f>'True Demand'!$C$9*(EXP(-('True Demand'!$C$7+'True Demand'!$C$8*B92)))/(1+EXP(-('True Demand'!$C$7+'True Demand'!$C$8*B92)))</f>
        <v>109.422690740779</v>
      </c>
    </row>
    <row r="93" spans="1:3" x14ac:dyDescent="0.25">
      <c r="A93">
        <v>30</v>
      </c>
      <c r="B93" s="5">
        <f>INTERCEPT($C$64:C92,$B$64:B92)/(-2*LINEST($C$64:C92,$B$64:B92))</f>
        <v>21.270430244484668</v>
      </c>
      <c r="C93">
        <f>'True Demand'!$C$9*(EXP(-('True Demand'!$C$7+'True Demand'!$C$8*B93)))/(1+EXP(-('True Demand'!$C$7+'True Demand'!$C$8*B93)))</f>
        <v>109.5918051116182</v>
      </c>
    </row>
    <row r="94" spans="1:3" x14ac:dyDescent="0.25">
      <c r="A94">
        <v>31</v>
      </c>
      <c r="B94" s="5">
        <f>INTERCEPT($C$64:C93,$B$64:B93)/(-2*LINEST($C$64:C93,$B$64:B93))</f>
        <v>21.268806366397602</v>
      </c>
      <c r="C94">
        <f>'True Demand'!$C$9*(EXP(-('True Demand'!$C$7+'True Demand'!$C$8*B94)))/(1+EXP(-('True Demand'!$C$7+'True Demand'!$C$8*B94)))</f>
        <v>109.73082547379187</v>
      </c>
    </row>
    <row r="95" spans="1:3" x14ac:dyDescent="0.25">
      <c r="A95">
        <v>32</v>
      </c>
      <c r="B95" s="5">
        <f>INTERCEPT($C$64:C94,$B$64:B94)/(-2*LINEST($C$64:C94,$B$64:B94))</f>
        <v>21.267462694767797</v>
      </c>
      <c r="C95">
        <f>'True Demand'!$C$9*(EXP(-('True Demand'!$C$7+'True Demand'!$C$8*B95)))/(1+EXP(-('True Demand'!$C$7+'True Demand'!$C$8*B95)))</f>
        <v>109.84595314311726</v>
      </c>
    </row>
    <row r="96" spans="1:3" x14ac:dyDescent="0.25">
      <c r="A96">
        <v>33</v>
      </c>
      <c r="B96" s="5">
        <f>INTERCEPT($C$64:C95,$B$64:B95)/(-2*LINEST($C$64:C95,$B$64:B95))</f>
        <v>21.266343057774012</v>
      </c>
      <c r="C96">
        <f>'True Demand'!$C$9*(EXP(-('True Demand'!$C$7+'True Demand'!$C$8*B96)))/(1+EXP(-('True Demand'!$C$7+'True Demand'!$C$8*B96)))</f>
        <v>109.94195147557761</v>
      </c>
    </row>
    <row r="97" spans="1:3" x14ac:dyDescent="0.25">
      <c r="A97">
        <v>34</v>
      </c>
      <c r="B97" s="5">
        <f>INTERCEPT($C$64:C96,$B$64:B96)/(-2*LINEST($C$64:C96,$B$64:B96))</f>
        <v>21.265403999472444</v>
      </c>
      <c r="C97">
        <f>'True Demand'!$C$9*(EXP(-('True Demand'!$C$7+'True Demand'!$C$8*B97)))/(1+EXP(-('True Demand'!$C$7+'True Demand'!$C$8*B97)))</f>
        <v>110.02251333089333</v>
      </c>
    </row>
    <row r="98" spans="1:3" x14ac:dyDescent="0.25">
      <c r="A98">
        <v>35</v>
      </c>
      <c r="B98" s="5">
        <f>INTERCEPT($C$64:C97,$B$64:B97)/(-2*LINEST($C$64:C97,$B$64:B97))</f>
        <v>21.26461159531998</v>
      </c>
      <c r="C98">
        <f>'True Demand'!$C$9*(EXP(-('True Demand'!$C$7+'True Demand'!$C$8*B98)))/(1+EXP(-('True Demand'!$C$7+'True Demand'!$C$8*B98)))</f>
        <v>110.09052668093086</v>
      </c>
    </row>
    <row r="99" spans="1:3" x14ac:dyDescent="0.25">
      <c r="A99">
        <v>36</v>
      </c>
      <c r="B99" s="5">
        <f>INTERCEPT($C$64:C98,$B$64:B98)/(-2*LINEST($C$64:C98,$B$64:B98))</f>
        <v>21.263939136344902</v>
      </c>
      <c r="C99">
        <f>'True Demand'!$C$9*(EXP(-('True Demand'!$C$7+'True Demand'!$C$8*B99)))/(1+EXP(-('True Demand'!$C$7+'True Demand'!$C$8*B99)))</f>
        <v>110.14826860317375</v>
      </c>
    </row>
    <row r="100" spans="1:3" x14ac:dyDescent="0.25">
      <c r="A100">
        <v>37</v>
      </c>
      <c r="B100" s="5">
        <f>INTERCEPT($C$64:C99,$B$64:B99)/(-2*LINEST($C$64:C99,$B$64:B99))</f>
        <v>21.263365426999627</v>
      </c>
      <c r="C100">
        <f>'True Demand'!$C$9*(EXP(-('True Demand'!$C$7+'True Demand'!$C$8*B100)))/(1+EXP(-('True Demand'!$C$7+'True Demand'!$C$8*B100)))</f>
        <v>110.19754838160061</v>
      </c>
    </row>
    <row r="101" spans="1:3" x14ac:dyDescent="0.25">
      <c r="A101">
        <v>38</v>
      </c>
      <c r="B101" s="5">
        <f>INTERCEPT($C$64:C100,$B$64:B100)/(-2*LINEST($C$64:C100,$B$64:B100))</f>
        <v>21.262873521475562</v>
      </c>
      <c r="C101">
        <f>'True Demand'!$C$9*(EXP(-('True Demand'!$C$7+'True Demand'!$C$8*B101)))/(1+EXP(-('True Demand'!$C$7+'True Demand'!$C$8*B101)))</f>
        <v>110.23981406758651</v>
      </c>
    </row>
    <row r="102" spans="1:3" x14ac:dyDescent="0.25">
      <c r="A102">
        <v>39</v>
      </c>
      <c r="B102" s="5">
        <f>INTERCEPT($C$64:C101,$B$64:B101)/(-2*LINEST($C$64:C101,$B$64:B101))</f>
        <v>21.262449776639816</v>
      </c>
      <c r="C102">
        <f>'True Demand'!$C$9*(EXP(-('True Demand'!$C$7+'True Demand'!$C$8*B102)))/(1+EXP(-('True Demand'!$C$7+'True Demand'!$C$8*B102)))</f>
        <v>110.27623254599165</v>
      </c>
    </row>
    <row r="103" spans="1:3" x14ac:dyDescent="0.25">
      <c r="A103">
        <v>40</v>
      </c>
      <c r="B103" s="5">
        <f>INTERCEPT($C$64:C102,$B$64:B102)/(-2*LINEST($C$64:C102,$B$64:B102))</f>
        <v>21.26208313592317</v>
      </c>
      <c r="C103">
        <f>'True Demand'!$C$9*(EXP(-('True Demand'!$C$7+'True Demand'!$C$8*B103)))/(1+EXP(-('True Demand'!$C$7+'True Demand'!$C$8*B103)))</f>
        <v>110.3077502081096</v>
      </c>
    </row>
    <row r="104" spans="1:3" x14ac:dyDescent="0.25">
      <c r="A104">
        <v>41</v>
      </c>
      <c r="B104" s="5">
        <f>INTERCEPT($C$64:C103,$B$64:B103)/(-2*LINEST($C$64:C103,$B$64:B103))</f>
        <v>21.261764583276978</v>
      </c>
      <c r="C104">
        <f>'True Demand'!$C$9*(EXP(-('True Demand'!$C$7+'True Demand'!$C$8*B104)))/(1+EXP(-('True Demand'!$C$7+'True Demand'!$C$8*B104)))</f>
        <v>110.33513930157397</v>
      </c>
    </row>
    <row r="105" spans="1:3" x14ac:dyDescent="0.25">
      <c r="A105">
        <v>42</v>
      </c>
      <c r="B105" s="5">
        <f>INTERCEPT($C$64:C104,$B$64:B104)/(-2*LINEST($C$64:C104,$B$64:B104))</f>
        <v>21.261486723497594</v>
      </c>
      <c r="C105">
        <f>'True Demand'!$C$9*(EXP(-('True Demand'!$C$7+'True Demand'!$C$8*B105)))/(1+EXP(-('True Demand'!$C$7+'True Demand'!$C$8*B105)))</f>
        <v>110.3590336107888</v>
      </c>
    </row>
    <row r="106" spans="1:3" x14ac:dyDescent="0.25">
      <c r="A106">
        <v>43</v>
      </c>
      <c r="B106" s="5">
        <f>INTERCEPT($C$64:C105,$B$64:B105)/(-2*LINEST($C$64:C105,$B$64:B105))</f>
        <v>21.261243457249144</v>
      </c>
      <c r="C106">
        <f>'True Demand'!$C$9*(EXP(-('True Demand'!$C$7+'True Demand'!$C$8*B106)))/(1+EXP(-('True Demand'!$C$7+'True Demand'!$C$8*B106)))</f>
        <v>110.37995612438428</v>
      </c>
    </row>
    <row r="107" spans="1:3" x14ac:dyDescent="0.25">
      <c r="A107">
        <v>44</v>
      </c>
      <c r="B107" s="5">
        <f>INTERCEPT($C$64:C106,$B$64:B106)/(-2*LINEST($C$64:C106,$B$64:B106))</f>
        <v>21.261029727625949</v>
      </c>
      <c r="C107">
        <f>'True Demand'!$C$9*(EXP(-('True Demand'!$C$7+'True Demand'!$C$8*B107)))/(1+EXP(-('True Demand'!$C$7+'True Demand'!$C$8*B107)))</f>
        <v>110.39834063790821</v>
      </c>
    </row>
    <row r="108" spans="1:3" x14ac:dyDescent="0.25">
      <c r="A108">
        <v>45</v>
      </c>
      <c r="B108" s="5">
        <f>INTERCEPT($C$64:C107,$B$64:B107)/(-2*LINEST($C$64:C107,$B$64:B107))</f>
        <v>21.260841321174066</v>
      </c>
      <c r="C108">
        <f>'True Demand'!$C$9*(EXP(-('True Demand'!$C$7+'True Demand'!$C$8*B108)))/(1+EXP(-('True Demand'!$C$7+'True Demand'!$C$8*B108)))</f>
        <v>110.4145487322167</v>
      </c>
    </row>
    <row r="109" spans="1:3" x14ac:dyDescent="0.25">
      <c r="A109">
        <v>46</v>
      </c>
      <c r="B109" s="5">
        <f>INTERCEPT($C$64:C108,$B$64:B108)/(-2*LINEST($C$64:C108,$B$64:B108))</f>
        <v>21.260674710671307</v>
      </c>
      <c r="C109">
        <f>'True Demand'!$C$9*(EXP(-('True Demand'!$C$7+'True Demand'!$C$8*B109)))/(1+EXP(-('True Demand'!$C$7+'True Demand'!$C$8*B109)))</f>
        <v>110.42888320096908</v>
      </c>
    </row>
    <row r="110" spans="1:3" x14ac:dyDescent="0.25">
      <c r="A110">
        <v>47</v>
      </c>
      <c r="B110" s="5">
        <f>INTERCEPT($C$64:C109,$B$64:B109)/(-2*LINEST($C$64:C109,$B$64:B109))</f>
        <v>21.260526930147439</v>
      </c>
      <c r="C110">
        <f>'True Demand'!$C$9*(EXP(-('True Demand'!$C$7+'True Demand'!$C$8*B110)))/(1+EXP(-('True Demand'!$C$7+'True Demand'!$C$8*B110)))</f>
        <v>110.44159873319363</v>
      </c>
    </row>
    <row r="111" spans="1:3" x14ac:dyDescent="0.25">
      <c r="A111">
        <v>48</v>
      </c>
      <c r="B111" s="5">
        <f>INTERCEPT($C$64:C110,$B$64:B110)/(-2*LINEST($C$64:C110,$B$64:B110))</f>
        <v>21.260395474961147</v>
      </c>
      <c r="C111">
        <f>'True Demand'!$C$9*(EXP(-('True Demand'!$C$7+'True Demand'!$C$8*B111)))/(1+EXP(-('True Demand'!$C$7+'True Demand'!$C$8*B111)))</f>
        <v>110.45291046018222</v>
      </c>
    </row>
    <row r="112" spans="1:3" x14ac:dyDescent="0.25">
      <c r="A112">
        <v>49</v>
      </c>
      <c r="B112" s="5">
        <f>INTERCEPT($C$64:C111,$B$64:B111)/(-2*LINEST($C$64:C111,$B$64:B111))</f>
        <v>21.260278221470625</v>
      </c>
      <c r="C112">
        <f>'True Demand'!$C$9*(EXP(-('True Demand'!$C$7+'True Demand'!$C$8*B112)))/(1+EXP(-('True Demand'!$C$7+'True Demand'!$C$8*B112)))</f>
        <v>110.46300083074466</v>
      </c>
    </row>
    <row r="113" spans="1:3" x14ac:dyDescent="0.25">
      <c r="A113">
        <v>50</v>
      </c>
      <c r="B113" s="5">
        <f>INTERCEPT($C$64:C112,$B$64:B112)/(-2*LINEST($C$64:C112,$B$64:B112))</f>
        <v>21.260173362118227</v>
      </c>
      <c r="C113">
        <f>'True Demand'!$C$9*(EXP(-('True Demand'!$C$7+'True Demand'!$C$8*B113)))/(1+EXP(-('True Demand'!$C$7+'True Demand'!$C$8*B113)))</f>
        <v>110.47202517028036</v>
      </c>
    </row>
    <row r="114" spans="1:3" x14ac:dyDescent="0.25">
      <c r="A114">
        <v>51</v>
      </c>
      <c r="B114" s="5">
        <f>INTERCEPT($C$64:C113,$B$64:B113)/(-2*LINEST($C$64:C113,$B$64:B113))</f>
        <v>21.260079352709617</v>
      </c>
      <c r="C114">
        <f>'True Demand'!$C$9*(EXP(-('True Demand'!$C$7+'True Demand'!$C$8*B114)))/(1+EXP(-('True Demand'!$C$7+'True Demand'!$C$8*B114)))</f>
        <v>110.48011619779213</v>
      </c>
    </row>
    <row r="115" spans="1:3" x14ac:dyDescent="0.25">
      <c r="A115">
        <v>52</v>
      </c>
      <c r="B115" s="5">
        <f>INTERCEPT($C$64:C114,$B$64:B114)/(-2*LINEST($C$64:C114,$B$64:B114))</f>
        <v>21.259994869393228</v>
      </c>
      <c r="C115">
        <f>'True Demand'!$C$9*(EXP(-('True Demand'!$C$7+'True Demand'!$C$8*B115)))/(1+EXP(-('True Demand'!$C$7+'True Demand'!$C$8*B115)))</f>
        <v>110.48738771341824</v>
      </c>
    </row>
    <row r="116" spans="1:3" x14ac:dyDescent="0.25">
      <c r="A116">
        <v>53</v>
      </c>
      <c r="B116" s="5">
        <f>INTERCEPT($C$64:C115,$B$64:B115)/(-2*LINEST($C$64:C115,$B$64:B115))</f>
        <v>21.25991877339446</v>
      </c>
      <c r="C116">
        <f>'True Demand'!$C$9*(EXP(-('True Demand'!$C$7+'True Demand'!$C$8*B116)))/(1+EXP(-('True Demand'!$C$7+'True Demand'!$C$8*B116)))</f>
        <v>110.49393762245165</v>
      </c>
    </row>
    <row r="117" spans="1:3" x14ac:dyDescent="0.25">
      <c r="A117">
        <v>54</v>
      </c>
      <c r="B117" s="5">
        <f>INTERCEPT($C$64:C116,$B$64:B116)/(-2*LINEST($C$64:C116,$B$64:B116))</f>
        <v>21.25985008198186</v>
      </c>
      <c r="C117">
        <f>'True Demand'!$C$9*(EXP(-('True Demand'!$C$7+'True Demand'!$C$8*B117)))/(1+EXP(-('True Demand'!$C$7+'True Demand'!$C$8*B117)))</f>
        <v>110.49985042584869</v>
      </c>
    </row>
    <row r="118" spans="1:3" x14ac:dyDescent="0.25">
      <c r="A118">
        <v>55</v>
      </c>
      <c r="B118" s="5">
        <f>INTERCEPT($C$64:C117,$B$64:B117)/(-2*LINEST($C$64:C117,$B$64:B117))</f>
        <v>21.259787944464001</v>
      </c>
      <c r="C118">
        <f>'True Demand'!$C$9*(EXP(-('True Demand'!$C$7+'True Demand'!$C$8*B118)))/(1+EXP(-('True Demand'!$C$7+'True Demand'!$C$8*B118)))</f>
        <v>110.50519927985911</v>
      </c>
    </row>
    <row r="119" spans="1:3" x14ac:dyDescent="0.25">
      <c r="A119">
        <v>56</v>
      </c>
      <c r="B119" s="5">
        <f>INTERCEPT($C$64:C118,$B$64:B118)/(-2*LINEST($C$64:C118,$B$64:B118))</f>
        <v>21.259731622265871</v>
      </c>
      <c r="C119">
        <f>'True Demand'!$C$9*(EXP(-('True Demand'!$C$7+'True Demand'!$C$8*B119)))/(1+EXP(-('True Demand'!$C$7+'True Demand'!$C$8*B119)))</f>
        <v>110.51004770609541</v>
      </c>
    </row>
    <row r="120" spans="1:3" x14ac:dyDescent="0.25">
      <c r="A120">
        <v>57</v>
      </c>
      <c r="B120" s="5">
        <f>INTERCEPT($C$64:C119,$B$64:B119)/(-2*LINEST($C$64:C119,$B$64:B119))</f>
        <v>21.259680472329066</v>
      </c>
      <c r="C120">
        <f>'True Demand'!$C$9*(EXP(-('True Demand'!$C$7+'True Demand'!$C$8*B120)))/(1+EXP(-('True Demand'!$C$7+'True Demand'!$C$8*B120)))</f>
        <v>110.51445101668197</v>
      </c>
    </row>
    <row r="121" spans="1:3" x14ac:dyDescent="0.25">
      <c r="A121">
        <v>58</v>
      </c>
      <c r="B121" s="5">
        <f>INTERCEPT($C$64:C120,$B$64:B120)/(-2*LINEST($C$64:C120,$B$64:B120))</f>
        <v>21.259633933228418</v>
      </c>
      <c r="C121">
        <f>'True Demand'!$C$9*(EXP(-('True Demand'!$C$7+'True Demand'!$C$8*B121)))/(1+EXP(-('True Demand'!$C$7+'True Demand'!$C$8*B121)))</f>
        <v>110.51845750646838</v>
      </c>
    </row>
    <row r="122" spans="1:3" x14ac:dyDescent="0.25">
      <c r="A122">
        <v>59</v>
      </c>
      <c r="B122" s="5">
        <f>INTERCEPT($C$64:C121,$B$64:B121)/(-2*LINEST($C$64:C121,$B$64:B121))</f>
        <v>21.25959151352216</v>
      </c>
      <c r="C122">
        <f>'True Demand'!$C$9*(EXP(-('True Demand'!$C$7+'True Demand'!$C$8*B122)))/(1+EXP(-('True Demand'!$C$7+'True Demand'!$C$8*B122)))</f>
        <v>110.52210945365196</v>
      </c>
    </row>
    <row r="123" spans="1:3" x14ac:dyDescent="0.25">
      <c r="A123">
        <v>60</v>
      </c>
      <c r="B123" s="5">
        <f>INTERCEPT($C$64:C122,$B$64:B122)/(-2*LINEST($C$64:C122,$B$64:B122))</f>
        <v>21.259552781941039</v>
      </c>
      <c r="C123">
        <f>'True Demand'!$C$9*(EXP(-('True Demand'!$C$7+'True Demand'!$C$8*B123)))/(1+EXP(-('True Demand'!$C$7+'True Demand'!$C$8*B123)))</f>
        <v>110.52544396261257</v>
      </c>
    </row>
    <row r="124" spans="1:3" x14ac:dyDescent="0.25">
      <c r="A124">
        <v>61</v>
      </c>
      <c r="B124" s="5">
        <f>INTERCEPT($C$64:C123,$B$64:B123)/(-2*LINEST($C$64:C123,$B$64:B123))</f>
        <v>21.259517359100009</v>
      </c>
      <c r="C124">
        <f>'True Demand'!$C$9*(EXP(-('True Demand'!$C$7+'True Demand'!$C$8*B124)))/(1+EXP(-('True Demand'!$C$7+'True Demand'!$C$8*B124)))</f>
        <v>110.52849367606957</v>
      </c>
    </row>
    <row r="125" spans="1:3" x14ac:dyDescent="0.25">
      <c r="A125">
        <v>62</v>
      </c>
      <c r="B125" s="5">
        <f>INTERCEPT($C$64:C124,$B$64:B124)/(-2*LINEST($C$64:C124,$B$64:B124))</f>
        <v>21.259484910474107</v>
      </c>
      <c r="C125">
        <f>'True Demand'!$C$9*(EXP(-('True Demand'!$C$7+'True Demand'!$C$8*B125)))/(1+EXP(-('True Demand'!$C$7+'True Demand'!$C$8*B125)))</f>
        <v>110.53128737871265</v>
      </c>
    </row>
    <row r="126" spans="1:3" x14ac:dyDescent="0.25">
      <c r="A126">
        <v>63</v>
      </c>
      <c r="B126" s="5">
        <f>INTERCEPT($C$64:C125,$B$64:B125)/(-2*LINEST($C$64:C125,$B$64:B125))</f>
        <v>21.259455140427288</v>
      </c>
      <c r="C126">
        <f>'True Demand'!$C$9*(EXP(-('True Demand'!$C$7+'True Demand'!$C$8*B126)))/(1+EXP(-('True Demand'!$C$7+'True Demand'!$C$8*B126)))</f>
        <v>110.53385051041963</v>
      </c>
    </row>
    <row r="127" spans="1:3" x14ac:dyDescent="0.25">
      <c r="A127">
        <v>64</v>
      </c>
      <c r="B127" s="5">
        <f>INTERCEPT($C$64:C126,$B$64:B126)/(-2*LINEST($C$64:C126,$B$64:B126))</f>
        <v>21.259427787122338</v>
      </c>
      <c r="C127">
        <f>'True Demand'!$C$9*(EXP(-('True Demand'!$C$7+'True Demand'!$C$8*B127)))/(1+EXP(-('True Demand'!$C$7+'True Demand'!$C$8*B127)))</f>
        <v>110.53620560380422</v>
      </c>
    </row>
    <row r="128" spans="1:3" x14ac:dyDescent="0.25">
      <c r="A128">
        <v>65</v>
      </c>
      <c r="B128" s="5">
        <f>INTERCEPT($C$64:C127,$B$64:B127)/(-2*LINEST($C$64:C127,$B$64:B127))</f>
        <v>21.259402618168394</v>
      </c>
      <c r="C128">
        <f>'True Demand'!$C$9*(EXP(-('True Demand'!$C$7+'True Demand'!$C$8*B128)))/(1+EXP(-('True Demand'!$C$7+'True Demand'!$C$8*B128)))</f>
        <v>110.53837265840399</v>
      </c>
    </row>
    <row r="129" spans="1:3" x14ac:dyDescent="0.25">
      <c r="A129">
        <v>66</v>
      </c>
      <c r="B129" s="5">
        <f>INTERCEPT($C$64:C128,$B$64:B128)/(-2*LINEST($C$64:C128,$B$64:B128))</f>
        <v>21.259379426890504</v>
      </c>
      <c r="C129">
        <f>'True Demand'!$C$9*(EXP(-('True Demand'!$C$7+'True Demand'!$C$8*B129)))/(1+EXP(-('True Demand'!$C$7+'True Demand'!$C$8*B129)))</f>
        <v>110.54036946142755</v>
      </c>
    </row>
    <row r="130" spans="1:3" x14ac:dyDescent="0.25">
      <c r="A130">
        <v>67</v>
      </c>
      <c r="B130" s="5">
        <f>INTERCEPT($C$64:C129,$B$64:B129)/(-2*LINEST($C$64:C129,$B$64:B129))</f>
        <v>21.259358029122762</v>
      </c>
      <c r="C130">
        <f>'True Demand'!$C$9*(EXP(-('True Demand'!$C$7+'True Demand'!$C$8*B130)))/(1+EXP(-('True Demand'!$C$7+'True Demand'!$C$8*B130)))</f>
        <v>110.54221186351161</v>
      </c>
    </row>
    <row r="131" spans="1:3" x14ac:dyDescent="0.25">
      <c r="A131">
        <v>68</v>
      </c>
      <c r="B131" s="5">
        <f>INTERCEPT($C$64:C130,$B$64:B130)/(-2*LINEST($C$64:C130,$B$64:B130))</f>
        <v>21.259338260444988</v>
      </c>
      <c r="C131">
        <f>'True Demand'!$C$9*(EXP(-('True Demand'!$C$7+'True Demand'!$C$8*B131)))/(1+EXP(-('True Demand'!$C$7+'True Demand'!$C$8*B131)))</f>
        <v>110.54391401636062</v>
      </c>
    </row>
    <row r="132" spans="1:3" x14ac:dyDescent="0.25">
      <c r="A132">
        <v>69</v>
      </c>
      <c r="B132" s="5">
        <f>INTERCEPT($C$64:C131,$B$64:B131)/(-2*LINEST($C$64:C131,$B$64:B131))</f>
        <v>21.25931997379621</v>
      </c>
      <c r="C132">
        <f>'True Demand'!$C$9*(EXP(-('True Demand'!$C$7+'True Demand'!$C$8*B132)))/(1+EXP(-('True Demand'!$C$7+'True Demand'!$C$8*B132)))</f>
        <v>110.54548857800083</v>
      </c>
    </row>
    <row r="133" spans="1:3" x14ac:dyDescent="0.25">
      <c r="A133">
        <v>70</v>
      </c>
      <c r="B133" s="5">
        <f>INTERCEPT($C$64:C132,$B$64:B132)/(-2*LINEST($C$64:C132,$B$64:B132))</f>
        <v>21.259303037407207</v>
      </c>
      <c r="C133">
        <f>'True Demand'!$C$9*(EXP(-('True Demand'!$C$7+'True Demand'!$C$8*B133)))/(1+EXP(-('True Demand'!$C$7+'True Demand'!$C$8*B133)))</f>
        <v>110.54694689060651</v>
      </c>
    </row>
    <row r="134" spans="1:3" x14ac:dyDescent="0.25">
      <c r="A134">
        <v>71</v>
      </c>
      <c r="B134" s="5">
        <f>INTERCEPT($C$64:C133,$B$64:B133)/(-2*LINEST($C$64:C133,$B$64:B133))</f>
        <v>21.259287333007713</v>
      </c>
      <c r="C134">
        <f>'True Demand'!$C$9*(EXP(-('True Demand'!$C$7+'True Demand'!$C$8*B134)))/(1+EXP(-('True Demand'!$C$7+'True Demand'!$C$8*B134)))</f>
        <v>110.54829913471465</v>
      </c>
    </row>
    <row r="135" spans="1:3" x14ac:dyDescent="0.25">
      <c r="A135">
        <v>72</v>
      </c>
      <c r="B135" s="5">
        <f>INTERCEPT($C$64:C134,$B$64:B134)/(-2*LINEST($C$64:C134,$B$64:B134))</f>
        <v>21.259272754265677</v>
      </c>
      <c r="C135">
        <f>'True Demand'!$C$9*(EXP(-('True Demand'!$C$7+'True Demand'!$C$8*B135)))/(1+EXP(-('True Demand'!$C$7+'True Demand'!$C$8*B135)))</f>
        <v>110.54955446348637</v>
      </c>
    </row>
    <row r="136" spans="1:3" x14ac:dyDescent="0.25">
      <c r="A136">
        <v>73</v>
      </c>
      <c r="B136" s="5">
        <f>INTERCEPT($C$64:C135,$B$64:B135)/(-2*LINEST($C$64:C135,$B$64:B135))</f>
        <v>21.259259205427682</v>
      </c>
      <c r="C136">
        <f>'True Demand'!$C$9*(EXP(-('True Demand'!$C$7+'True Demand'!$C$8*B136)))/(1+EXP(-('True Demand'!$C$7+'True Demand'!$C$8*B136)))</f>
        <v>110.55072111967274</v>
      </c>
    </row>
    <row r="137" spans="1:3" x14ac:dyDescent="0.25">
      <c r="A137">
        <v>74</v>
      </c>
      <c r="B137" s="5">
        <f>INTERCEPT($C$64:C136,$B$64:B136)/(-2*LINEST($C$64:C136,$B$64:B136))</f>
        <v>21.25924660013095</v>
      </c>
      <c r="C137">
        <f>'True Demand'!$C$9*(EXP(-('True Demand'!$C$7+'True Demand'!$C$8*B137)))/(1+EXP(-('True Demand'!$C$7+'True Demand'!$C$8*B137)))</f>
        <v>110.55180653782375</v>
      </c>
    </row>
    <row r="138" spans="1:3" x14ac:dyDescent="0.25">
      <c r="A138">
        <v>75</v>
      </c>
      <c r="B138" s="5">
        <f>INTERCEPT($C$64:C137,$B$64:B137)/(-2*LINEST($C$64:C137,$B$64:B137))</f>
        <v>21.259234860363922</v>
      </c>
      <c r="C138">
        <f>'True Demand'!$C$9*(EXP(-('True Demand'!$C$7+'True Demand'!$C$8*B138)))/(1+EXP(-('True Demand'!$C$7+'True Demand'!$C$8*B138)))</f>
        <v>110.55281743372028</v>
      </c>
    </row>
    <row r="139" spans="1:3" x14ac:dyDescent="0.25">
      <c r="A139">
        <v>76</v>
      </c>
      <c r="B139" s="5">
        <f>INTERCEPT($C$64:C138,$B$64:B138)/(-2*LINEST($C$64:C138,$B$64:B138))</f>
        <v>21.259223915553857</v>
      </c>
      <c r="C139">
        <f>'True Demand'!$C$9*(EXP(-('True Demand'!$C$7+'True Demand'!$C$8*B139)))/(1+EXP(-('True Demand'!$C$7+'True Demand'!$C$8*B139)))</f>
        <v>110.55375988288077</v>
      </c>
    </row>
    <row r="140" spans="1:3" x14ac:dyDescent="0.25">
      <c r="A140">
        <v>77</v>
      </c>
      <c r="B140" s="5">
        <f>INTERCEPT($C$64:C139,$B$64:B139)/(-2*LINEST($C$64:C139,$B$64:B139))</f>
        <v>21.259213701766335</v>
      </c>
      <c r="C140">
        <f>'True Demand'!$C$9*(EXP(-('True Demand'!$C$7+'True Demand'!$C$8*B140)))/(1+EXP(-('True Demand'!$C$7+'True Demand'!$C$8*B140)))</f>
        <v>110.55463938944341</v>
      </c>
    </row>
    <row r="141" spans="1:3" x14ac:dyDescent="0.25">
      <c r="A141">
        <v>78</v>
      </c>
      <c r="B141" s="5">
        <f>INTERCEPT($C$64:C140,$B$64:B140)/(-2*LINEST($C$64:C140,$B$64:B140))</f>
        <v>21.259204160999662</v>
      </c>
      <c r="C141">
        <f>'True Demand'!$C$9*(EXP(-('True Demand'!$C$7+'True Demand'!$C$8*B141)))/(1+EXP(-('True Demand'!$C$7+'True Demand'!$C$8*B141)))</f>
        <v>110.55546094688361</v>
      </c>
    </row>
    <row r="142" spans="1:3" x14ac:dyDescent="0.25">
      <c r="A142">
        <v>79</v>
      </c>
      <c r="B142" s="5">
        <f>INTERCEPT($C$64:C141,$B$64:B141)/(-2*LINEST($C$64:C141,$B$64:B141))</f>
        <v>21.25919524056296</v>
      </c>
      <c r="C142">
        <f>'True Demand'!$C$9*(EXP(-('True Demand'!$C$7+'True Demand'!$C$8*B142)))/(1+EXP(-('True Demand'!$C$7+'True Demand'!$C$8*B142)))</f>
        <v>110.55622909153344</v>
      </c>
    </row>
    <row r="143" spans="1:3" x14ac:dyDescent="0.25">
      <c r="A143">
        <v>80</v>
      </c>
      <c r="B143" s="5">
        <f>INTERCEPT($C$64:C142,$B$64:B142)/(-2*LINEST($C$64:C142,$B$64:B142))</f>
        <v>21.25918689252677</v>
      </c>
      <c r="C143">
        <f>'True Demand'!$C$9*(EXP(-('True Demand'!$C$7+'True Demand'!$C$8*B143)))/(1+EXP(-('True Demand'!$C$7+'True Demand'!$C$8*B143)))</f>
        <v>110.55694794986202</v>
      </c>
    </row>
    <row r="144" spans="1:3" x14ac:dyDescent="0.25">
      <c r="A144">
        <v>81</v>
      </c>
      <c r="B144" s="5">
        <f>INTERCEPT($C$64:C143,$B$64:B143)/(-2*LINEST($C$64:C143,$B$64:B143))</f>
        <v>21.259179073236282</v>
      </c>
      <c r="C144">
        <f>'True Demand'!$C$9*(EXP(-('True Demand'!$C$7+'True Demand'!$C$8*B144)))/(1+EXP(-('True Demand'!$C$7+'True Demand'!$C$8*B144)))</f>
        <v>110.55762128036844</v>
      </c>
    </row>
    <row r="145" spans="1:3" x14ac:dyDescent="0.25">
      <c r="A145">
        <v>82</v>
      </c>
      <c r="B145" s="5">
        <f>INTERCEPT($C$64:C144,$B$64:B144)/(-2*LINEST($C$64:C144,$B$64:B144))</f>
        <v>21.259171742881271</v>
      </c>
      <c r="C145">
        <f>'True Demand'!$C$9*(EXP(-('True Demand'!$C$7+'True Demand'!$C$8*B145)))/(1+EXP(-('True Demand'!$C$7+'True Demand'!$C$8*B145)))</f>
        <v>110.55825251059488</v>
      </c>
    </row>
    <row r="146" spans="1:3" x14ac:dyDescent="0.25">
      <c r="A146">
        <v>83</v>
      </c>
      <c r="B146" s="5">
        <f>INTERCEPT($C$64:C145,$B$64:B145)/(-2*LINEST($C$64:C145,$B$64:B145))</f>
        <v>21.259164865112663</v>
      </c>
      <c r="C146">
        <f>'True Demand'!$C$9*(EXP(-('True Demand'!$C$7+'True Demand'!$C$8*B146)))/(1+EXP(-('True Demand'!$C$7+'True Demand'!$C$8*B146)))</f>
        <v>110.55884477012835</v>
      </c>
    </row>
    <row r="147" spans="1:3" x14ac:dyDescent="0.25">
      <c r="A147">
        <v>84</v>
      </c>
      <c r="B147" s="5">
        <f>INTERCEPT($C$64:C146,$B$64:B146)/(-2*LINEST($C$64:C146,$B$64:B146))</f>
        <v>21.259158406702333</v>
      </c>
      <c r="C147">
        <f>'True Demand'!$C$9*(EXP(-('True Demand'!$C$7+'True Demand'!$C$8*B147)))/(1+EXP(-('True Demand'!$C$7+'True Demand'!$C$8*B147)))</f>
        <v>110.55940091988164</v>
      </c>
    </row>
    <row r="148" spans="1:3" x14ac:dyDescent="0.25">
      <c r="A148">
        <v>85</v>
      </c>
      <c r="B148" s="5">
        <f>INTERCEPT($C$64:C147,$B$64:B147)/(-2*LINEST($C$64:C147,$B$64:B147))</f>
        <v>21.259152337240469</v>
      </c>
      <c r="C148">
        <f>'True Demand'!$C$9*(EXP(-('True Demand'!$C$7+'True Demand'!$C$8*B148)))/(1+EXP(-('True Demand'!$C$7+'True Demand'!$C$8*B148)))</f>
        <v>110.55992357814272</v>
      </c>
    </row>
    <row r="149" spans="1:3" x14ac:dyDescent="0.25">
      <c r="A149">
        <v>86</v>
      </c>
      <c r="B149" s="5">
        <f>INTERCEPT($C$64:C148,$B$64:B148)/(-2*LINEST($C$64:C148,$B$64:B148))</f>
        <v>21.259146628864784</v>
      </c>
      <c r="C149">
        <f>'True Demand'!$C$9*(EXP(-('True Demand'!$C$7+'True Demand'!$C$8*B149)))/(1+EXP(-('True Demand'!$C$7+'True Demand'!$C$8*B149)))</f>
        <v>110.56041514388203</v>
      </c>
    </row>
    <row r="150" spans="1:3" x14ac:dyDescent="0.25">
      <c r="A150">
        <v>87</v>
      </c>
      <c r="B150" s="5">
        <f>INTERCEPT($C$64:C149,$B$64:B149)/(-2*LINEST($C$64:C149,$B$64:B149))</f>
        <v>21.259141256019138</v>
      </c>
      <c r="C150">
        <f>'True Demand'!$C$9*(EXP(-('True Demand'!$C$7+'True Demand'!$C$8*B150)))/(1+EXP(-('True Demand'!$C$7+'True Demand'!$C$8*B150)))</f>
        <v>110.56087781753033</v>
      </c>
    </row>
    <row r="151" spans="1:3" x14ac:dyDescent="0.25">
      <c r="A151">
        <v>88</v>
      </c>
      <c r="B151" s="5">
        <f>INTERCEPT($C$64:C150,$B$64:B150)/(-2*LINEST($C$64:C150,$B$64:B150))</f>
        <v>21.259136195238082</v>
      </c>
      <c r="C151">
        <f>'True Demand'!$C$9*(EXP(-('True Demand'!$C$7+'True Demand'!$C$8*B151)))/(1+EXP(-('True Demand'!$C$7+'True Demand'!$C$8*B151)))</f>
        <v>110.56131361952465</v>
      </c>
    </row>
    <row r="152" spans="1:3" x14ac:dyDescent="0.25">
      <c r="A152">
        <v>89</v>
      </c>
      <c r="B152" s="5">
        <f>INTERCEPT($C$64:C151,$B$64:B151)/(-2*LINEST($C$64:C151,$B$64:B151))</f>
        <v>21.259131424952368</v>
      </c>
      <c r="C152">
        <f>'True Demand'!$C$9*(EXP(-('True Demand'!$C$7+'True Demand'!$C$8*B152)))/(1+EXP(-('True Demand'!$C$7+'True Demand'!$C$8*B152)))</f>
        <v>110.56172440705011</v>
      </c>
    </row>
    <row r="153" spans="1:3" x14ac:dyDescent="0.25">
      <c r="A153">
        <v>90</v>
      </c>
      <c r="B153" s="5">
        <f>INTERCEPT($C$64:C152,$B$64:B152)/(-2*LINEST($C$64:C152,$B$64:B152))</f>
        <v>21.259126925316533</v>
      </c>
      <c r="C153">
        <f>'True Demand'!$C$9*(EXP(-('True Demand'!$C$7+'True Demand'!$C$8*B153)))/(1+EXP(-('True Demand'!$C$7+'True Demand'!$C$8*B153)))</f>
        <v>110.5621118888824</v>
      </c>
    </row>
    <row r="154" spans="1:3" x14ac:dyDescent="0.25">
      <c r="A154">
        <v>91</v>
      </c>
      <c r="B154" s="5">
        <f>INTERCEPT($C$64:C153,$B$64:B153)/(-2*LINEST($C$64:C153,$B$64:B153))</f>
        <v>21.2591226780524</v>
      </c>
      <c r="C154">
        <f>'True Demand'!$C$9*(EXP(-('True Demand'!$C$7+'True Demand'!$C$8*B154)))/(1+EXP(-('True Demand'!$C$7+'True Demand'!$C$8*B154)))</f>
        <v>110.56247763885932</v>
      </c>
    </row>
    <row r="155" spans="1:3" x14ac:dyDescent="0.25">
      <c r="A155">
        <v>92</v>
      </c>
      <c r="B155" s="5">
        <f>INTERCEPT($C$64:C154,$B$64:B154)/(-2*LINEST($C$64:C154,$B$64:B154))</f>
        <v>21.259118666309188</v>
      </c>
      <c r="C155">
        <f>'True Demand'!$C$9*(EXP(-('True Demand'!$C$7+'True Demand'!$C$8*B155)))/(1+EXP(-('True Demand'!$C$7+'True Demand'!$C$8*B155)))</f>
        <v>110.56282310792375</v>
      </c>
    </row>
    <row r="156" spans="1:3" x14ac:dyDescent="0.25">
      <c r="A156">
        <v>93</v>
      </c>
      <c r="B156" s="5">
        <f>INTERCEPT($C$64:C155,$B$64:B155)/(-2*LINEST($C$64:C155,$B$64:B155))</f>
        <v>21.259114874537069</v>
      </c>
      <c r="C156">
        <f>'True Demand'!$C$9*(EXP(-('True Demand'!$C$7+'True Demand'!$C$8*B156)))/(1+EXP(-('True Demand'!$C$7+'True Demand'!$C$8*B156)))</f>
        <v>110.56314963500893</v>
      </c>
    </row>
    <row r="157" spans="1:3" x14ac:dyDescent="0.25">
      <c r="A157">
        <v>94</v>
      </c>
      <c r="B157" s="5">
        <f>INTERCEPT($C$64:C156,$B$64:B156)/(-2*LINEST($C$64:C156,$B$64:B156))</f>
        <v>21.259111288373912</v>
      </c>
      <c r="C157">
        <f>'True Demand'!$C$9*(EXP(-('True Demand'!$C$7+'True Demand'!$C$8*B157)))/(1+EXP(-('True Demand'!$C$7+'True Demand'!$C$8*B157)))</f>
        <v>110.56345845678803</v>
      </c>
    </row>
    <row r="158" spans="1:3" x14ac:dyDescent="0.25">
      <c r="A158">
        <v>95</v>
      </c>
      <c r="B158" s="5">
        <f>INTERCEPT($C$64:C157,$B$64:B157)/(-2*LINEST($C$64:C157,$B$64:B157))</f>
        <v>21.259107894541927</v>
      </c>
      <c r="C158">
        <f>'True Demand'!$C$9*(EXP(-('True Demand'!$C$7+'True Demand'!$C$8*B158)))/(1+EXP(-('True Demand'!$C$7+'True Demand'!$C$8*B158)))</f>
        <v>110.56375071657266</v>
      </c>
    </row>
    <row r="159" spans="1:3" x14ac:dyDescent="0.25">
      <c r="A159">
        <v>96</v>
      </c>
      <c r="B159" s="5">
        <f>INTERCEPT($C$64:C158,$B$64:B158)/(-2*LINEST($C$64:C158,$B$64:B158))</f>
        <v>21.259104680755311</v>
      </c>
      <c r="C159">
        <f>'True Demand'!$C$9*(EXP(-('True Demand'!$C$7+'True Demand'!$C$8*B159)))/(1+EXP(-('True Demand'!$C$7+'True Demand'!$C$8*B159)))</f>
        <v>110.56402747226333</v>
      </c>
    </row>
    <row r="160" spans="1:3" x14ac:dyDescent="0.25">
      <c r="A160">
        <v>97</v>
      </c>
      <c r="B160" s="5">
        <f>INTERCEPT($C$64:C159,$B$64:B159)/(-2*LINEST($C$64:C159,$B$64:B159))</f>
        <v>21.259101635636455</v>
      </c>
      <c r="C160">
        <f>'True Demand'!$C$9*(EXP(-('True Demand'!$C$7+'True Demand'!$C$8*B160)))/(1+EXP(-('True Demand'!$C$7+'True Demand'!$C$8*B160)))</f>
        <v>110.56428970356356</v>
      </c>
    </row>
    <row r="161" spans="1:3" x14ac:dyDescent="0.25">
      <c r="A161">
        <v>98</v>
      </c>
      <c r="B161" s="5">
        <f>INTERCEPT($C$64:C160,$B$64:B160)/(-2*LINEST($C$64:C160,$B$64:B160))</f>
        <v>21.259098748639587</v>
      </c>
      <c r="C161">
        <f>'True Demand'!$C$9*(EXP(-('True Demand'!$C$7+'True Demand'!$C$8*B161)))/(1+EXP(-('True Demand'!$C$7+'True Demand'!$C$8*B161)))</f>
        <v>110.56453831855383</v>
      </c>
    </row>
    <row r="162" spans="1:3" x14ac:dyDescent="0.25">
      <c r="A162">
        <v>99</v>
      </c>
      <c r="B162" s="5">
        <f>INTERCEPT($C$64:C161,$B$64:B161)/(-2*LINEST($C$64:C161,$B$64:B161))</f>
        <v>21.259096009981835</v>
      </c>
      <c r="C162">
        <f>'True Demand'!$C$9*(EXP(-('True Demand'!$C$7+'True Demand'!$C$8*B162)))/(1+EXP(-('True Demand'!$C$7+'True Demand'!$C$8*B162)))</f>
        <v>110.56477415962669</v>
      </c>
    </row>
    <row r="163" spans="1:3" x14ac:dyDescent="0.25">
      <c r="A163">
        <v>100</v>
      </c>
      <c r="B163" s="5">
        <f>INTERCEPT($C$64:C162,$B$64:B162)/(-2*LINEST($C$64:C162,$B$64:B162))</f>
        <v>21.259093410581219</v>
      </c>
      <c r="C163">
        <f>'True Demand'!$C$9*(EXP(-('True Demand'!$C$7+'True Demand'!$C$8*B163)))/(1+EXP(-('True Demand'!$C$7+'True Demand'!$C$8*B163)))</f>
        <v>110.56499800882519</v>
      </c>
    </row>
    <row r="164" spans="1:3" x14ac:dyDescent="0.25">
      <c r="B164" s="5"/>
    </row>
    <row r="165" spans="1:3" x14ac:dyDescent="0.25">
      <c r="B165" s="5"/>
    </row>
    <row r="166" spans="1:3" x14ac:dyDescent="0.25">
      <c r="B166" s="5"/>
    </row>
    <row r="167" spans="1:3" x14ac:dyDescent="0.25">
      <c r="B167" s="5">
        <f>INTERCEPT($C$64:C162,$B$64:B162)</f>
        <v>221.1434071717768</v>
      </c>
    </row>
    <row r="168" spans="1:3" x14ac:dyDescent="0.25">
      <c r="B168" s="5">
        <f>LINEST($C$64:C162,$B$64:B162)</f>
        <v>-5.2011485838269049</v>
      </c>
    </row>
    <row r="169" spans="1:3" x14ac:dyDescent="0.25">
      <c r="B169" s="5"/>
    </row>
    <row r="170" spans="1:3" x14ac:dyDescent="0.25">
      <c r="B170" s="5">
        <v>70</v>
      </c>
    </row>
    <row r="171" spans="1:3" x14ac:dyDescent="0.25">
      <c r="B171" s="5"/>
    </row>
    <row r="172" spans="1:3" x14ac:dyDescent="0.25">
      <c r="B172" s="5">
        <f>B167+(B168*B170)</f>
        <v>-142.93699369610653</v>
      </c>
    </row>
    <row r="173" spans="1:3" x14ac:dyDescent="0.25">
      <c r="B173" s="5"/>
    </row>
    <row r="174" spans="1:3" x14ac:dyDescent="0.25">
      <c r="B174" s="5"/>
    </row>
    <row r="175" spans="1:3" x14ac:dyDescent="0.25">
      <c r="B175" s="5"/>
    </row>
    <row r="176" spans="1:3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  <row r="2012" spans="2:2" x14ac:dyDescent="0.25">
      <c r="B2012" s="5"/>
    </row>
    <row r="2013" spans="2:2" x14ac:dyDescent="0.25">
      <c r="B2013" s="5"/>
    </row>
    <row r="2014" spans="2:2" x14ac:dyDescent="0.25">
      <c r="B2014" s="5"/>
    </row>
    <row r="2015" spans="2:2" x14ac:dyDescent="0.25">
      <c r="B2015" s="5"/>
    </row>
    <row r="2016" spans="2:2" x14ac:dyDescent="0.25">
      <c r="B2016" s="5"/>
    </row>
    <row r="2017" spans="2:2" x14ac:dyDescent="0.25">
      <c r="B2017" s="5"/>
    </row>
    <row r="2018" spans="2:2" x14ac:dyDescent="0.25">
      <c r="B2018" s="5"/>
    </row>
    <row r="2019" spans="2:2" x14ac:dyDescent="0.25">
      <c r="B2019" s="5"/>
    </row>
    <row r="2020" spans="2:2" x14ac:dyDescent="0.25">
      <c r="B2020" s="5"/>
    </row>
    <row r="2021" spans="2:2" x14ac:dyDescent="0.25">
      <c r="B2021" s="5"/>
    </row>
    <row r="2022" spans="2:2" x14ac:dyDescent="0.25">
      <c r="B2022" s="5"/>
    </row>
    <row r="2023" spans="2:2" x14ac:dyDescent="0.25">
      <c r="B2023" s="5"/>
    </row>
    <row r="2024" spans="2:2" x14ac:dyDescent="0.25">
      <c r="B2024" s="5"/>
    </row>
    <row r="2025" spans="2:2" x14ac:dyDescent="0.25">
      <c r="B2025" s="5"/>
    </row>
    <row r="2026" spans="2:2" x14ac:dyDescent="0.25">
      <c r="B2026" s="5"/>
    </row>
    <row r="2027" spans="2:2" x14ac:dyDescent="0.25">
      <c r="B2027" s="5"/>
    </row>
    <row r="2028" spans="2:2" x14ac:dyDescent="0.25">
      <c r="B2028" s="5"/>
    </row>
    <row r="2029" spans="2:2" x14ac:dyDescent="0.25">
      <c r="B2029" s="5"/>
    </row>
    <row r="2030" spans="2:2" x14ac:dyDescent="0.25">
      <c r="B2030" s="5"/>
    </row>
    <row r="2031" spans="2:2" x14ac:dyDescent="0.25">
      <c r="B2031" s="5"/>
    </row>
    <row r="2032" spans="2:2" x14ac:dyDescent="0.25">
      <c r="B2032" s="5"/>
    </row>
    <row r="2033" spans="2:2" x14ac:dyDescent="0.25">
      <c r="B2033" s="5"/>
    </row>
    <row r="2034" spans="2:2" x14ac:dyDescent="0.25">
      <c r="B2034" s="5"/>
    </row>
    <row r="2035" spans="2:2" x14ac:dyDescent="0.25">
      <c r="B2035" s="5"/>
    </row>
    <row r="2036" spans="2:2" x14ac:dyDescent="0.25">
      <c r="B2036" s="5"/>
    </row>
    <row r="2037" spans="2:2" x14ac:dyDescent="0.25">
      <c r="B2037" s="5"/>
    </row>
    <row r="2038" spans="2:2" x14ac:dyDescent="0.25">
      <c r="B2038" s="5"/>
    </row>
    <row r="2039" spans="2:2" x14ac:dyDescent="0.25">
      <c r="B2039" s="5"/>
    </row>
    <row r="2040" spans="2:2" x14ac:dyDescent="0.25">
      <c r="B2040" s="5"/>
    </row>
    <row r="2041" spans="2:2" x14ac:dyDescent="0.25">
      <c r="B2041" s="5"/>
    </row>
    <row r="2042" spans="2:2" x14ac:dyDescent="0.25">
      <c r="B2042" s="5"/>
    </row>
    <row r="2043" spans="2:2" x14ac:dyDescent="0.25">
      <c r="B2043" s="5"/>
    </row>
    <row r="2044" spans="2:2" x14ac:dyDescent="0.25">
      <c r="B2044" s="5"/>
    </row>
    <row r="2045" spans="2:2" x14ac:dyDescent="0.25">
      <c r="B2045" s="5"/>
    </row>
    <row r="2046" spans="2:2" x14ac:dyDescent="0.25">
      <c r="B2046" s="5"/>
    </row>
    <row r="2047" spans="2:2" x14ac:dyDescent="0.25">
      <c r="B2047" s="5"/>
    </row>
    <row r="2048" spans="2:2" x14ac:dyDescent="0.25">
      <c r="B2048" s="5"/>
    </row>
    <row r="2049" spans="2:2" x14ac:dyDescent="0.25">
      <c r="B2049" s="5"/>
    </row>
    <row r="2050" spans="2:2" x14ac:dyDescent="0.25">
      <c r="B2050" s="5"/>
    </row>
    <row r="2051" spans="2:2" x14ac:dyDescent="0.25">
      <c r="B2051" s="5"/>
    </row>
    <row r="2052" spans="2:2" x14ac:dyDescent="0.25">
      <c r="B2052" s="5"/>
    </row>
    <row r="2053" spans="2:2" x14ac:dyDescent="0.25">
      <c r="B2053" s="5"/>
    </row>
    <row r="2054" spans="2:2" x14ac:dyDescent="0.25">
      <c r="B2054" s="5"/>
    </row>
    <row r="2055" spans="2:2" x14ac:dyDescent="0.25">
      <c r="B2055" s="5"/>
    </row>
    <row r="2056" spans="2:2" x14ac:dyDescent="0.25">
      <c r="B2056" s="5"/>
    </row>
    <row r="2057" spans="2:2" x14ac:dyDescent="0.25">
      <c r="B2057" s="5"/>
    </row>
    <row r="2058" spans="2:2" x14ac:dyDescent="0.25">
      <c r="B2058" s="5"/>
    </row>
    <row r="2059" spans="2:2" x14ac:dyDescent="0.25">
      <c r="B2059" s="5"/>
    </row>
    <row r="2060" spans="2:2" x14ac:dyDescent="0.25">
      <c r="B2060" s="5"/>
    </row>
    <row r="2061" spans="2:2" x14ac:dyDescent="0.25">
      <c r="B2061" s="5"/>
    </row>
    <row r="2062" spans="2:2" x14ac:dyDescent="0.25">
      <c r="B2062" s="5"/>
    </row>
    <row r="2063" spans="2:2" x14ac:dyDescent="0.25">
      <c r="B2063" s="5"/>
    </row>
    <row r="2064" spans="2:2" x14ac:dyDescent="0.25">
      <c r="B2064" s="5"/>
    </row>
    <row r="2065" spans="2:2" x14ac:dyDescent="0.25">
      <c r="B2065" s="5"/>
    </row>
    <row r="2066" spans="2:2" x14ac:dyDescent="0.25">
      <c r="B2066" s="5"/>
    </row>
    <row r="2067" spans="2:2" x14ac:dyDescent="0.25">
      <c r="B2067" s="5"/>
    </row>
    <row r="2068" spans="2:2" x14ac:dyDescent="0.25">
      <c r="B2068" s="5"/>
    </row>
    <row r="2069" spans="2:2" x14ac:dyDescent="0.25">
      <c r="B2069" s="5"/>
    </row>
    <row r="2070" spans="2:2" x14ac:dyDescent="0.25">
      <c r="B2070" s="5"/>
    </row>
    <row r="2071" spans="2:2" x14ac:dyDescent="0.25">
      <c r="B2071" s="5"/>
    </row>
    <row r="2072" spans="2:2" x14ac:dyDescent="0.25">
      <c r="B2072" s="5"/>
    </row>
    <row r="2073" spans="2:2" x14ac:dyDescent="0.25">
      <c r="B2073" s="5"/>
    </row>
    <row r="2074" spans="2:2" x14ac:dyDescent="0.25">
      <c r="B2074" s="5"/>
    </row>
    <row r="2075" spans="2:2" x14ac:dyDescent="0.25">
      <c r="B2075" s="5"/>
    </row>
    <row r="2076" spans="2:2" x14ac:dyDescent="0.25">
      <c r="B2076" s="5"/>
    </row>
    <row r="2077" spans="2:2" x14ac:dyDescent="0.25">
      <c r="B2077" s="5"/>
    </row>
    <row r="2078" spans="2:2" x14ac:dyDescent="0.25">
      <c r="B2078" s="5"/>
    </row>
    <row r="2079" spans="2:2" x14ac:dyDescent="0.25">
      <c r="B2079" s="5"/>
    </row>
    <row r="2080" spans="2:2" x14ac:dyDescent="0.25">
      <c r="B2080" s="5"/>
    </row>
    <row r="2081" spans="2:2" x14ac:dyDescent="0.25">
      <c r="B2081" s="5"/>
    </row>
    <row r="2082" spans="2:2" x14ac:dyDescent="0.25">
      <c r="B2082" s="5"/>
    </row>
    <row r="2083" spans="2:2" x14ac:dyDescent="0.25">
      <c r="B2083" s="5"/>
    </row>
    <row r="2084" spans="2:2" x14ac:dyDescent="0.25">
      <c r="B2084" s="5"/>
    </row>
    <row r="2085" spans="2:2" x14ac:dyDescent="0.25">
      <c r="B2085" s="5"/>
    </row>
    <row r="2086" spans="2:2" x14ac:dyDescent="0.25">
      <c r="B2086" s="5"/>
    </row>
    <row r="2087" spans="2:2" x14ac:dyDescent="0.25">
      <c r="B2087" s="5"/>
    </row>
    <row r="2088" spans="2:2" x14ac:dyDescent="0.25">
      <c r="B2088" s="5"/>
    </row>
    <row r="2089" spans="2:2" x14ac:dyDescent="0.25">
      <c r="B2089" s="5"/>
    </row>
    <row r="2090" spans="2:2" x14ac:dyDescent="0.25">
      <c r="B2090" s="5"/>
    </row>
    <row r="2091" spans="2:2" x14ac:dyDescent="0.25">
      <c r="B2091" s="5"/>
    </row>
    <row r="2092" spans="2:2" x14ac:dyDescent="0.25">
      <c r="B2092" s="5"/>
    </row>
    <row r="2093" spans="2:2" x14ac:dyDescent="0.25">
      <c r="B2093" s="5"/>
    </row>
    <row r="2094" spans="2:2" x14ac:dyDescent="0.25">
      <c r="B2094" s="5"/>
    </row>
    <row r="2095" spans="2:2" x14ac:dyDescent="0.25">
      <c r="B2095" s="5"/>
    </row>
    <row r="2096" spans="2:2" x14ac:dyDescent="0.25">
      <c r="B2096" s="5"/>
    </row>
    <row r="2097" spans="2:2" x14ac:dyDescent="0.25">
      <c r="B2097" s="5"/>
    </row>
    <row r="2098" spans="2:2" x14ac:dyDescent="0.25">
      <c r="B2098" s="5"/>
    </row>
    <row r="2099" spans="2:2" x14ac:dyDescent="0.25">
      <c r="B2099" s="5"/>
    </row>
    <row r="2100" spans="2:2" x14ac:dyDescent="0.25">
      <c r="B2100" s="5"/>
    </row>
    <row r="2101" spans="2:2" x14ac:dyDescent="0.25">
      <c r="B2101" s="5"/>
    </row>
    <row r="2102" spans="2:2" x14ac:dyDescent="0.25">
      <c r="B2102" s="5"/>
    </row>
    <row r="2103" spans="2:2" x14ac:dyDescent="0.25">
      <c r="B2103" s="5"/>
    </row>
    <row r="2104" spans="2:2" x14ac:dyDescent="0.25">
      <c r="B2104" s="5"/>
    </row>
    <row r="2105" spans="2:2" x14ac:dyDescent="0.25">
      <c r="B2105" s="5"/>
    </row>
    <row r="2106" spans="2:2" x14ac:dyDescent="0.25">
      <c r="B2106" s="5"/>
    </row>
    <row r="2107" spans="2:2" x14ac:dyDescent="0.25">
      <c r="B2107" s="5"/>
    </row>
    <row r="2108" spans="2:2" x14ac:dyDescent="0.25">
      <c r="B2108" s="5"/>
    </row>
    <row r="2109" spans="2:2" x14ac:dyDescent="0.25">
      <c r="B2109" s="5"/>
    </row>
    <row r="2110" spans="2:2" x14ac:dyDescent="0.25">
      <c r="B2110" s="5"/>
    </row>
    <row r="2111" spans="2:2" x14ac:dyDescent="0.25">
      <c r="B2111" s="5"/>
    </row>
    <row r="2112" spans="2:2" x14ac:dyDescent="0.25">
      <c r="B2112" s="5"/>
    </row>
    <row r="2113" spans="2:2" x14ac:dyDescent="0.25">
      <c r="B2113" s="5"/>
    </row>
    <row r="2114" spans="2:2" x14ac:dyDescent="0.25">
      <c r="B2114" s="5"/>
    </row>
    <row r="2115" spans="2:2" x14ac:dyDescent="0.25">
      <c r="B2115" s="5"/>
    </row>
    <row r="2116" spans="2:2" x14ac:dyDescent="0.25">
      <c r="B2116" s="5"/>
    </row>
    <row r="2117" spans="2:2" x14ac:dyDescent="0.25">
      <c r="B2117" s="5"/>
    </row>
    <row r="2118" spans="2:2" x14ac:dyDescent="0.25">
      <c r="B2118" s="5"/>
    </row>
    <row r="2119" spans="2:2" x14ac:dyDescent="0.25">
      <c r="B2119" s="5"/>
    </row>
    <row r="2120" spans="2:2" x14ac:dyDescent="0.25">
      <c r="B2120" s="5"/>
    </row>
    <row r="2121" spans="2:2" x14ac:dyDescent="0.25">
      <c r="B2121" s="5"/>
    </row>
    <row r="2122" spans="2:2" x14ac:dyDescent="0.25">
      <c r="B2122" s="5"/>
    </row>
    <row r="2123" spans="2:2" x14ac:dyDescent="0.25">
      <c r="B2123" s="5"/>
    </row>
    <row r="2124" spans="2:2" x14ac:dyDescent="0.25">
      <c r="B2124" s="5"/>
    </row>
    <row r="2125" spans="2:2" x14ac:dyDescent="0.25">
      <c r="B2125" s="5"/>
    </row>
    <row r="2126" spans="2:2" x14ac:dyDescent="0.25">
      <c r="B2126" s="5"/>
    </row>
    <row r="2127" spans="2:2" x14ac:dyDescent="0.25">
      <c r="B2127" s="5"/>
    </row>
    <row r="2128" spans="2:2" x14ac:dyDescent="0.25">
      <c r="B2128" s="5"/>
    </row>
    <row r="2129" spans="2:2" x14ac:dyDescent="0.25">
      <c r="B2129" s="5"/>
    </row>
    <row r="2130" spans="2:2" x14ac:dyDescent="0.25">
      <c r="B2130" s="5"/>
    </row>
    <row r="2131" spans="2:2" x14ac:dyDescent="0.25">
      <c r="B2131" s="5"/>
    </row>
    <row r="2132" spans="2:2" x14ac:dyDescent="0.25">
      <c r="B2132" s="5"/>
    </row>
    <row r="2133" spans="2:2" x14ac:dyDescent="0.25">
      <c r="B2133" s="5"/>
    </row>
    <row r="2134" spans="2:2" x14ac:dyDescent="0.25">
      <c r="B2134" s="5"/>
    </row>
    <row r="2135" spans="2:2" x14ac:dyDescent="0.25">
      <c r="B2135" s="5"/>
    </row>
    <row r="2136" spans="2:2" x14ac:dyDescent="0.25">
      <c r="B2136" s="5"/>
    </row>
    <row r="2137" spans="2:2" x14ac:dyDescent="0.25">
      <c r="B2137" s="5"/>
    </row>
    <row r="2138" spans="2:2" x14ac:dyDescent="0.25">
      <c r="B2138" s="5"/>
    </row>
    <row r="2139" spans="2:2" x14ac:dyDescent="0.25">
      <c r="B2139" s="5"/>
    </row>
    <row r="2140" spans="2:2" x14ac:dyDescent="0.25">
      <c r="B2140" s="5"/>
    </row>
    <row r="2141" spans="2:2" x14ac:dyDescent="0.25">
      <c r="B2141" s="5"/>
    </row>
    <row r="2142" spans="2:2" x14ac:dyDescent="0.25">
      <c r="B2142" s="5"/>
    </row>
    <row r="2143" spans="2:2" x14ac:dyDescent="0.25">
      <c r="B2143" s="5"/>
    </row>
    <row r="2144" spans="2:2" x14ac:dyDescent="0.25">
      <c r="B2144" s="5"/>
    </row>
    <row r="2145" spans="2:2" x14ac:dyDescent="0.25">
      <c r="B2145" s="5"/>
    </row>
    <row r="2146" spans="2:2" x14ac:dyDescent="0.25">
      <c r="B2146" s="5"/>
    </row>
    <row r="2147" spans="2:2" x14ac:dyDescent="0.25">
      <c r="B2147" s="5"/>
    </row>
    <row r="2148" spans="2:2" x14ac:dyDescent="0.25">
      <c r="B2148" s="5"/>
    </row>
    <row r="2149" spans="2:2" x14ac:dyDescent="0.25">
      <c r="B2149" s="5"/>
    </row>
    <row r="2150" spans="2:2" x14ac:dyDescent="0.25">
      <c r="B2150" s="5"/>
    </row>
    <row r="2151" spans="2:2" x14ac:dyDescent="0.25">
      <c r="B2151" s="5"/>
    </row>
    <row r="2152" spans="2:2" x14ac:dyDescent="0.25">
      <c r="B2152" s="5"/>
    </row>
    <row r="2153" spans="2:2" x14ac:dyDescent="0.25">
      <c r="B2153" s="5"/>
    </row>
    <row r="2154" spans="2:2" x14ac:dyDescent="0.25">
      <c r="B2154" s="5"/>
    </row>
    <row r="2155" spans="2:2" x14ac:dyDescent="0.25">
      <c r="B2155" s="5"/>
    </row>
    <row r="2156" spans="2:2" x14ac:dyDescent="0.25">
      <c r="B2156" s="5"/>
    </row>
    <row r="2157" spans="2:2" x14ac:dyDescent="0.25">
      <c r="B2157" s="5"/>
    </row>
    <row r="2158" spans="2:2" x14ac:dyDescent="0.25">
      <c r="B2158" s="5"/>
    </row>
    <row r="2159" spans="2:2" x14ac:dyDescent="0.25">
      <c r="B2159" s="5"/>
    </row>
    <row r="2160" spans="2:2" x14ac:dyDescent="0.25">
      <c r="B2160" s="5"/>
    </row>
    <row r="2161" spans="2:2" x14ac:dyDescent="0.25">
      <c r="B2161" s="5"/>
    </row>
    <row r="2162" spans="2:2" x14ac:dyDescent="0.25">
      <c r="B2162" s="5"/>
    </row>
    <row r="2163" spans="2:2" x14ac:dyDescent="0.25">
      <c r="B2163" s="5"/>
    </row>
    <row r="2164" spans="2:2" x14ac:dyDescent="0.25">
      <c r="B2164" s="5"/>
    </row>
    <row r="2165" spans="2:2" x14ac:dyDescent="0.25">
      <c r="B2165" s="5"/>
    </row>
    <row r="2166" spans="2:2" x14ac:dyDescent="0.25">
      <c r="B2166" s="5"/>
    </row>
    <row r="2167" spans="2:2" x14ac:dyDescent="0.25">
      <c r="B2167" s="5"/>
    </row>
    <row r="2168" spans="2:2" x14ac:dyDescent="0.25">
      <c r="B2168" s="5"/>
    </row>
    <row r="2169" spans="2:2" x14ac:dyDescent="0.25">
      <c r="B2169" s="5"/>
    </row>
    <row r="2170" spans="2:2" x14ac:dyDescent="0.25">
      <c r="B2170" s="5"/>
    </row>
    <row r="2171" spans="2:2" x14ac:dyDescent="0.25">
      <c r="B2171" s="5"/>
    </row>
    <row r="2172" spans="2:2" x14ac:dyDescent="0.25">
      <c r="B2172" s="5"/>
    </row>
    <row r="2173" spans="2:2" x14ac:dyDescent="0.25">
      <c r="B2173" s="5"/>
    </row>
    <row r="2174" spans="2:2" x14ac:dyDescent="0.25">
      <c r="B2174" s="5"/>
    </row>
    <row r="2175" spans="2:2" x14ac:dyDescent="0.25">
      <c r="B2175" s="5"/>
    </row>
    <row r="2176" spans="2:2" x14ac:dyDescent="0.25">
      <c r="B2176" s="5"/>
    </row>
    <row r="2177" spans="2:2" x14ac:dyDescent="0.25">
      <c r="B2177" s="5"/>
    </row>
    <row r="2178" spans="2:2" x14ac:dyDescent="0.25">
      <c r="B2178" s="5"/>
    </row>
    <row r="2179" spans="2:2" x14ac:dyDescent="0.25">
      <c r="B2179" s="5"/>
    </row>
    <row r="2180" spans="2:2" x14ac:dyDescent="0.25">
      <c r="B2180" s="5"/>
    </row>
    <row r="2181" spans="2:2" x14ac:dyDescent="0.25">
      <c r="B2181" s="5"/>
    </row>
    <row r="2182" spans="2:2" x14ac:dyDescent="0.25">
      <c r="B2182" s="5"/>
    </row>
    <row r="2183" spans="2:2" x14ac:dyDescent="0.25">
      <c r="B2183" s="5"/>
    </row>
    <row r="2184" spans="2:2" x14ac:dyDescent="0.25">
      <c r="B2184" s="5"/>
    </row>
    <row r="2185" spans="2:2" x14ac:dyDescent="0.25">
      <c r="B2185" s="5"/>
    </row>
    <row r="2186" spans="2:2" x14ac:dyDescent="0.25">
      <c r="B2186" s="5"/>
    </row>
    <row r="2187" spans="2:2" x14ac:dyDescent="0.25">
      <c r="B2187" s="5"/>
    </row>
    <row r="2188" spans="2:2" x14ac:dyDescent="0.25">
      <c r="B2188" s="5"/>
    </row>
    <row r="2189" spans="2:2" x14ac:dyDescent="0.25">
      <c r="B2189" s="5"/>
    </row>
    <row r="2190" spans="2:2" x14ac:dyDescent="0.25">
      <c r="B2190" s="5"/>
    </row>
    <row r="2191" spans="2:2" x14ac:dyDescent="0.25">
      <c r="B2191" s="5"/>
    </row>
    <row r="2192" spans="2:2" x14ac:dyDescent="0.25">
      <c r="B2192" s="5"/>
    </row>
    <row r="2193" spans="2:2" x14ac:dyDescent="0.25">
      <c r="B2193" s="5"/>
    </row>
    <row r="2194" spans="2:2" x14ac:dyDescent="0.25">
      <c r="B2194" s="5"/>
    </row>
    <row r="2195" spans="2:2" x14ac:dyDescent="0.25">
      <c r="B2195" s="5"/>
    </row>
    <row r="2196" spans="2:2" x14ac:dyDescent="0.25">
      <c r="B2196" s="5"/>
    </row>
    <row r="2197" spans="2:2" x14ac:dyDescent="0.25">
      <c r="B2197" s="5"/>
    </row>
    <row r="2198" spans="2:2" x14ac:dyDescent="0.25">
      <c r="B2198" s="5"/>
    </row>
    <row r="2199" spans="2:2" x14ac:dyDescent="0.25">
      <c r="B2199" s="5"/>
    </row>
    <row r="2200" spans="2:2" x14ac:dyDescent="0.25">
      <c r="B2200" s="5"/>
    </row>
    <row r="2201" spans="2:2" x14ac:dyDescent="0.25">
      <c r="B2201" s="5"/>
    </row>
    <row r="2202" spans="2:2" x14ac:dyDescent="0.25">
      <c r="B2202" s="5"/>
    </row>
    <row r="2203" spans="2:2" x14ac:dyDescent="0.25">
      <c r="B2203" s="5"/>
    </row>
    <row r="2204" spans="2:2" x14ac:dyDescent="0.25">
      <c r="B2204" s="5"/>
    </row>
    <row r="2205" spans="2:2" x14ac:dyDescent="0.25">
      <c r="B2205" s="5"/>
    </row>
    <row r="2206" spans="2:2" x14ac:dyDescent="0.25">
      <c r="B2206" s="5"/>
    </row>
    <row r="2207" spans="2:2" x14ac:dyDescent="0.25">
      <c r="B2207" s="5"/>
    </row>
    <row r="2208" spans="2:2" x14ac:dyDescent="0.25">
      <c r="B2208" s="5"/>
    </row>
    <row r="2209" spans="2:2" x14ac:dyDescent="0.25">
      <c r="B2209" s="5"/>
    </row>
    <row r="2210" spans="2:2" x14ac:dyDescent="0.25">
      <c r="B2210" s="5"/>
    </row>
    <row r="2211" spans="2:2" x14ac:dyDescent="0.25">
      <c r="B2211" s="5"/>
    </row>
    <row r="2212" spans="2:2" x14ac:dyDescent="0.25">
      <c r="B2212" s="5"/>
    </row>
    <row r="2213" spans="2:2" x14ac:dyDescent="0.25">
      <c r="B2213" s="5"/>
    </row>
    <row r="2214" spans="2:2" x14ac:dyDescent="0.25">
      <c r="B2214" s="5"/>
    </row>
    <row r="2215" spans="2:2" x14ac:dyDescent="0.25">
      <c r="B2215" s="5"/>
    </row>
    <row r="2216" spans="2:2" x14ac:dyDescent="0.25">
      <c r="B2216" s="5"/>
    </row>
    <row r="2217" spans="2:2" x14ac:dyDescent="0.25">
      <c r="B2217" s="5"/>
    </row>
    <row r="2218" spans="2:2" x14ac:dyDescent="0.25">
      <c r="B2218" s="5"/>
    </row>
    <row r="2219" spans="2:2" x14ac:dyDescent="0.25">
      <c r="B2219" s="5"/>
    </row>
    <row r="2220" spans="2:2" x14ac:dyDescent="0.25">
      <c r="B2220" s="5"/>
    </row>
    <row r="2221" spans="2:2" x14ac:dyDescent="0.25">
      <c r="B2221" s="5"/>
    </row>
    <row r="2222" spans="2:2" x14ac:dyDescent="0.25">
      <c r="B2222" s="5"/>
    </row>
    <row r="2223" spans="2:2" x14ac:dyDescent="0.25">
      <c r="B2223" s="5"/>
    </row>
    <row r="2224" spans="2:2" x14ac:dyDescent="0.25">
      <c r="B2224" s="5"/>
    </row>
    <row r="2225" spans="2:2" x14ac:dyDescent="0.25">
      <c r="B2225" s="5"/>
    </row>
    <row r="2226" spans="2:2" x14ac:dyDescent="0.25">
      <c r="B2226" s="5"/>
    </row>
    <row r="2227" spans="2:2" x14ac:dyDescent="0.25">
      <c r="B2227" s="5"/>
    </row>
    <row r="2228" spans="2:2" x14ac:dyDescent="0.25">
      <c r="B2228" s="5"/>
    </row>
    <row r="2229" spans="2:2" x14ac:dyDescent="0.25">
      <c r="B2229" s="5"/>
    </row>
    <row r="2230" spans="2:2" x14ac:dyDescent="0.25">
      <c r="B2230" s="5"/>
    </row>
    <row r="2231" spans="2:2" x14ac:dyDescent="0.25">
      <c r="B2231" s="5"/>
    </row>
    <row r="2232" spans="2:2" x14ac:dyDescent="0.25">
      <c r="B2232" s="5"/>
    </row>
    <row r="2233" spans="2:2" x14ac:dyDescent="0.25">
      <c r="B2233" s="5"/>
    </row>
    <row r="2234" spans="2:2" x14ac:dyDescent="0.25">
      <c r="B2234" s="5"/>
    </row>
    <row r="2235" spans="2:2" x14ac:dyDescent="0.25">
      <c r="B2235" s="5"/>
    </row>
    <row r="2236" spans="2:2" x14ac:dyDescent="0.25">
      <c r="B2236" s="5"/>
    </row>
    <row r="2237" spans="2:2" x14ac:dyDescent="0.25">
      <c r="B2237" s="5"/>
    </row>
    <row r="2238" spans="2:2" x14ac:dyDescent="0.25">
      <c r="B2238" s="5"/>
    </row>
    <row r="2239" spans="2:2" x14ac:dyDescent="0.25">
      <c r="B2239" s="5"/>
    </row>
    <row r="2240" spans="2:2" x14ac:dyDescent="0.25">
      <c r="B2240" s="5"/>
    </row>
    <row r="2241" spans="2:2" x14ac:dyDescent="0.25">
      <c r="B2241" s="5"/>
    </row>
    <row r="2242" spans="2:2" x14ac:dyDescent="0.25">
      <c r="B2242" s="5"/>
    </row>
    <row r="2243" spans="2:2" x14ac:dyDescent="0.25">
      <c r="B2243" s="5"/>
    </row>
    <row r="2244" spans="2:2" x14ac:dyDescent="0.25">
      <c r="B2244" s="5"/>
    </row>
    <row r="2245" spans="2:2" x14ac:dyDescent="0.25">
      <c r="B2245" s="5"/>
    </row>
    <row r="2246" spans="2:2" x14ac:dyDescent="0.25">
      <c r="B2246" s="5"/>
    </row>
    <row r="2247" spans="2:2" x14ac:dyDescent="0.25">
      <c r="B2247" s="5"/>
    </row>
    <row r="2248" spans="2:2" x14ac:dyDescent="0.25">
      <c r="B2248" s="5"/>
    </row>
    <row r="2249" spans="2:2" x14ac:dyDescent="0.25">
      <c r="B2249" s="5"/>
    </row>
    <row r="2250" spans="2:2" x14ac:dyDescent="0.25">
      <c r="B2250" s="5"/>
    </row>
    <row r="2251" spans="2:2" x14ac:dyDescent="0.25">
      <c r="B2251" s="5"/>
    </row>
    <row r="2252" spans="2:2" x14ac:dyDescent="0.25">
      <c r="B2252" s="5"/>
    </row>
    <row r="2253" spans="2:2" x14ac:dyDescent="0.25">
      <c r="B2253" s="5"/>
    </row>
    <row r="2254" spans="2:2" x14ac:dyDescent="0.25">
      <c r="B2254" s="5"/>
    </row>
    <row r="2255" spans="2:2" x14ac:dyDescent="0.25">
      <c r="B2255" s="5"/>
    </row>
    <row r="2256" spans="2:2" x14ac:dyDescent="0.25">
      <c r="B2256" s="5"/>
    </row>
    <row r="2257" spans="2:2" x14ac:dyDescent="0.25">
      <c r="B2257" s="5"/>
    </row>
    <row r="2258" spans="2:2" x14ac:dyDescent="0.25">
      <c r="B2258" s="5"/>
    </row>
    <row r="2259" spans="2:2" x14ac:dyDescent="0.25">
      <c r="B2259" s="5"/>
    </row>
    <row r="2260" spans="2:2" x14ac:dyDescent="0.25">
      <c r="B2260" s="5"/>
    </row>
    <row r="2261" spans="2:2" x14ac:dyDescent="0.25">
      <c r="B2261" s="5"/>
    </row>
    <row r="2262" spans="2:2" x14ac:dyDescent="0.25">
      <c r="B2262" s="5"/>
    </row>
    <row r="2263" spans="2:2" x14ac:dyDescent="0.25">
      <c r="B2263" s="5"/>
    </row>
    <row r="2264" spans="2:2" x14ac:dyDescent="0.25">
      <c r="B2264" s="5"/>
    </row>
    <row r="2265" spans="2:2" x14ac:dyDescent="0.25">
      <c r="B2265" s="5"/>
    </row>
    <row r="2266" spans="2:2" x14ac:dyDescent="0.25">
      <c r="B2266" s="5"/>
    </row>
    <row r="2267" spans="2:2" x14ac:dyDescent="0.25">
      <c r="B2267" s="5"/>
    </row>
    <row r="2268" spans="2:2" x14ac:dyDescent="0.25">
      <c r="B2268" s="5"/>
    </row>
    <row r="2269" spans="2:2" x14ac:dyDescent="0.25">
      <c r="B2269" s="5"/>
    </row>
    <row r="2270" spans="2:2" x14ac:dyDescent="0.25">
      <c r="B2270" s="5"/>
    </row>
    <row r="2271" spans="2:2" x14ac:dyDescent="0.25">
      <c r="B2271" s="5"/>
    </row>
    <row r="2272" spans="2:2" x14ac:dyDescent="0.25">
      <c r="B2272" s="5"/>
    </row>
    <row r="2273" spans="2:2" x14ac:dyDescent="0.25">
      <c r="B2273" s="5"/>
    </row>
    <row r="2274" spans="2:2" x14ac:dyDescent="0.25">
      <c r="B2274" s="5"/>
    </row>
    <row r="2275" spans="2:2" x14ac:dyDescent="0.25">
      <c r="B2275" s="5"/>
    </row>
    <row r="2276" spans="2:2" x14ac:dyDescent="0.25">
      <c r="B2276" s="5"/>
    </row>
    <row r="2277" spans="2:2" x14ac:dyDescent="0.25">
      <c r="B2277" s="5"/>
    </row>
    <row r="2278" spans="2:2" x14ac:dyDescent="0.25">
      <c r="B2278" s="5"/>
    </row>
    <row r="2279" spans="2:2" x14ac:dyDescent="0.25">
      <c r="B2279" s="5"/>
    </row>
    <row r="2280" spans="2:2" x14ac:dyDescent="0.25">
      <c r="B2280" s="5"/>
    </row>
    <row r="2281" spans="2:2" x14ac:dyDescent="0.25">
      <c r="B2281" s="5"/>
    </row>
    <row r="2282" spans="2:2" x14ac:dyDescent="0.25">
      <c r="B2282" s="5"/>
    </row>
    <row r="2283" spans="2:2" x14ac:dyDescent="0.25">
      <c r="B2283" s="5"/>
    </row>
    <row r="2284" spans="2:2" x14ac:dyDescent="0.25">
      <c r="B2284" s="5"/>
    </row>
    <row r="2285" spans="2:2" x14ac:dyDescent="0.25">
      <c r="B2285" s="5"/>
    </row>
    <row r="2286" spans="2:2" x14ac:dyDescent="0.25">
      <c r="B2286" s="5"/>
    </row>
    <row r="2287" spans="2:2" x14ac:dyDescent="0.25">
      <c r="B2287" s="5"/>
    </row>
    <row r="2288" spans="2:2" x14ac:dyDescent="0.25">
      <c r="B2288" s="5"/>
    </row>
    <row r="2289" spans="2:2" x14ac:dyDescent="0.25">
      <c r="B2289" s="5"/>
    </row>
    <row r="2290" spans="2:2" x14ac:dyDescent="0.25">
      <c r="B2290" s="5"/>
    </row>
    <row r="2291" spans="2:2" x14ac:dyDescent="0.25">
      <c r="B2291" s="5"/>
    </row>
    <row r="2292" spans="2:2" x14ac:dyDescent="0.25">
      <c r="B2292" s="5"/>
    </row>
    <row r="2293" spans="2:2" x14ac:dyDescent="0.25">
      <c r="B2293" s="5"/>
    </row>
    <row r="2294" spans="2:2" x14ac:dyDescent="0.25">
      <c r="B2294" s="5"/>
    </row>
    <row r="2295" spans="2:2" x14ac:dyDescent="0.25">
      <c r="B2295" s="5"/>
    </row>
    <row r="2296" spans="2:2" x14ac:dyDescent="0.25">
      <c r="B2296" s="5"/>
    </row>
    <row r="2297" spans="2:2" x14ac:dyDescent="0.25">
      <c r="B2297" s="5"/>
    </row>
    <row r="2298" spans="2:2" x14ac:dyDescent="0.25">
      <c r="B2298" s="5"/>
    </row>
    <row r="2299" spans="2:2" x14ac:dyDescent="0.25">
      <c r="B2299" s="5"/>
    </row>
    <row r="2300" spans="2:2" x14ac:dyDescent="0.25">
      <c r="B2300" s="5"/>
    </row>
    <row r="2301" spans="2:2" x14ac:dyDescent="0.25">
      <c r="B2301" s="5"/>
    </row>
    <row r="2302" spans="2:2" x14ac:dyDescent="0.25">
      <c r="B2302" s="5"/>
    </row>
    <row r="2303" spans="2:2" x14ac:dyDescent="0.25">
      <c r="B2303" s="5"/>
    </row>
    <row r="2304" spans="2:2" x14ac:dyDescent="0.25">
      <c r="B2304" s="5"/>
    </row>
    <row r="2305" spans="2:2" x14ac:dyDescent="0.25">
      <c r="B2305" s="5"/>
    </row>
    <row r="2306" spans="2:2" x14ac:dyDescent="0.25">
      <c r="B2306" s="5"/>
    </row>
    <row r="2307" spans="2:2" x14ac:dyDescent="0.25">
      <c r="B2307" s="5"/>
    </row>
    <row r="2308" spans="2:2" x14ac:dyDescent="0.25">
      <c r="B2308" s="5"/>
    </row>
    <row r="2309" spans="2:2" x14ac:dyDescent="0.25">
      <c r="B2309" s="5"/>
    </row>
    <row r="2310" spans="2:2" x14ac:dyDescent="0.25">
      <c r="B2310" s="5"/>
    </row>
    <row r="2311" spans="2:2" x14ac:dyDescent="0.25">
      <c r="B2311" s="5"/>
    </row>
    <row r="2312" spans="2:2" x14ac:dyDescent="0.25">
      <c r="B2312" s="5"/>
    </row>
    <row r="2313" spans="2:2" x14ac:dyDescent="0.25">
      <c r="B2313" s="5"/>
    </row>
    <row r="2314" spans="2:2" x14ac:dyDescent="0.25">
      <c r="B2314" s="5"/>
    </row>
    <row r="2315" spans="2:2" x14ac:dyDescent="0.25">
      <c r="B2315" s="5"/>
    </row>
    <row r="2316" spans="2:2" x14ac:dyDescent="0.25">
      <c r="B2316" s="5"/>
    </row>
    <row r="2317" spans="2:2" x14ac:dyDescent="0.25">
      <c r="B2317" s="5"/>
    </row>
    <row r="2318" spans="2:2" x14ac:dyDescent="0.25">
      <c r="B2318" s="5"/>
    </row>
    <row r="2319" spans="2:2" x14ac:dyDescent="0.25">
      <c r="B2319" s="5"/>
    </row>
    <row r="2320" spans="2:2" x14ac:dyDescent="0.25">
      <c r="B2320" s="5"/>
    </row>
    <row r="2321" spans="2:2" x14ac:dyDescent="0.25">
      <c r="B2321" s="5"/>
    </row>
    <row r="2322" spans="2:2" x14ac:dyDescent="0.25">
      <c r="B2322" s="5"/>
    </row>
    <row r="2323" spans="2:2" x14ac:dyDescent="0.25">
      <c r="B2323" s="5"/>
    </row>
    <row r="2324" spans="2:2" x14ac:dyDescent="0.25">
      <c r="B2324" s="5"/>
    </row>
    <row r="2325" spans="2:2" x14ac:dyDescent="0.25">
      <c r="B2325" s="5"/>
    </row>
    <row r="2326" spans="2:2" x14ac:dyDescent="0.25">
      <c r="B2326" s="5"/>
    </row>
    <row r="2327" spans="2:2" x14ac:dyDescent="0.25">
      <c r="B2327" s="5"/>
    </row>
    <row r="2328" spans="2:2" x14ac:dyDescent="0.25">
      <c r="B2328" s="5"/>
    </row>
    <row r="2329" spans="2:2" x14ac:dyDescent="0.25">
      <c r="B2329" s="5"/>
    </row>
    <row r="2330" spans="2:2" x14ac:dyDescent="0.25">
      <c r="B2330" s="5"/>
    </row>
    <row r="2331" spans="2:2" x14ac:dyDescent="0.25">
      <c r="B2331" s="5"/>
    </row>
    <row r="2332" spans="2:2" x14ac:dyDescent="0.25">
      <c r="B2332" s="5"/>
    </row>
    <row r="2333" spans="2:2" x14ac:dyDescent="0.25">
      <c r="B2333" s="5"/>
    </row>
    <row r="2334" spans="2:2" x14ac:dyDescent="0.25">
      <c r="B2334" s="5"/>
    </row>
    <row r="2335" spans="2:2" x14ac:dyDescent="0.25">
      <c r="B2335" s="5"/>
    </row>
    <row r="2336" spans="2:2" x14ac:dyDescent="0.25">
      <c r="B2336" s="5"/>
    </row>
    <row r="2337" spans="2:2" x14ac:dyDescent="0.25">
      <c r="B2337" s="5"/>
    </row>
    <row r="2338" spans="2:2" x14ac:dyDescent="0.25">
      <c r="B2338" s="5"/>
    </row>
    <row r="2339" spans="2:2" x14ac:dyDescent="0.25">
      <c r="B2339" s="5"/>
    </row>
    <row r="2340" spans="2:2" x14ac:dyDescent="0.25">
      <c r="B2340" s="5"/>
    </row>
    <row r="2341" spans="2:2" x14ac:dyDescent="0.25">
      <c r="B2341" s="5"/>
    </row>
    <row r="2342" spans="2:2" x14ac:dyDescent="0.25">
      <c r="B2342" s="5"/>
    </row>
    <row r="2343" spans="2:2" x14ac:dyDescent="0.25">
      <c r="B2343" s="5"/>
    </row>
    <row r="2344" spans="2:2" x14ac:dyDescent="0.25">
      <c r="B2344" s="5"/>
    </row>
    <row r="2345" spans="2:2" x14ac:dyDescent="0.25">
      <c r="B2345" s="5"/>
    </row>
    <row r="2346" spans="2:2" x14ac:dyDescent="0.25">
      <c r="B2346" s="5"/>
    </row>
    <row r="2347" spans="2:2" x14ac:dyDescent="0.25">
      <c r="B2347" s="5"/>
    </row>
    <row r="2348" spans="2:2" x14ac:dyDescent="0.25">
      <c r="B2348" s="5"/>
    </row>
    <row r="2349" spans="2:2" x14ac:dyDescent="0.25">
      <c r="B2349" s="5"/>
    </row>
    <row r="2350" spans="2:2" x14ac:dyDescent="0.25">
      <c r="B2350" s="5"/>
    </row>
    <row r="2351" spans="2:2" x14ac:dyDescent="0.25">
      <c r="B2351" s="5"/>
    </row>
    <row r="2352" spans="2:2" x14ac:dyDescent="0.25">
      <c r="B2352" s="5"/>
    </row>
    <row r="2353" spans="2:2" x14ac:dyDescent="0.25">
      <c r="B2353" s="5"/>
    </row>
    <row r="2354" spans="2:2" x14ac:dyDescent="0.25">
      <c r="B2354" s="5"/>
    </row>
    <row r="2355" spans="2:2" x14ac:dyDescent="0.25">
      <c r="B2355" s="5"/>
    </row>
    <row r="2356" spans="2:2" x14ac:dyDescent="0.25">
      <c r="B2356" s="5"/>
    </row>
    <row r="2357" spans="2:2" x14ac:dyDescent="0.25">
      <c r="B2357" s="5"/>
    </row>
    <row r="2358" spans="2:2" x14ac:dyDescent="0.25">
      <c r="B2358" s="5"/>
    </row>
    <row r="2359" spans="2:2" x14ac:dyDescent="0.25">
      <c r="B2359" s="5"/>
    </row>
    <row r="2360" spans="2:2" x14ac:dyDescent="0.25">
      <c r="B2360" s="5"/>
    </row>
    <row r="2361" spans="2:2" x14ac:dyDescent="0.25">
      <c r="B2361" s="5"/>
    </row>
    <row r="2362" spans="2:2" x14ac:dyDescent="0.25">
      <c r="B2362" s="5"/>
    </row>
    <row r="2363" spans="2:2" x14ac:dyDescent="0.25">
      <c r="B2363" s="5"/>
    </row>
    <row r="2364" spans="2:2" x14ac:dyDescent="0.25">
      <c r="B2364" s="5"/>
    </row>
    <row r="2365" spans="2:2" x14ac:dyDescent="0.25">
      <c r="B2365" s="5"/>
    </row>
    <row r="2366" spans="2:2" x14ac:dyDescent="0.25">
      <c r="B2366" s="5"/>
    </row>
    <row r="2367" spans="2:2" x14ac:dyDescent="0.25">
      <c r="B2367" s="5"/>
    </row>
    <row r="2368" spans="2:2" x14ac:dyDescent="0.25">
      <c r="B2368" s="5"/>
    </row>
    <row r="2369" spans="2:2" x14ac:dyDescent="0.25">
      <c r="B2369" s="5"/>
    </row>
    <row r="2370" spans="2:2" x14ac:dyDescent="0.25">
      <c r="B2370" s="5"/>
    </row>
    <row r="2371" spans="2:2" x14ac:dyDescent="0.25">
      <c r="B2371" s="5"/>
    </row>
    <row r="2372" spans="2:2" x14ac:dyDescent="0.25">
      <c r="B2372" s="5"/>
    </row>
    <row r="2373" spans="2:2" x14ac:dyDescent="0.25">
      <c r="B2373" s="5"/>
    </row>
    <row r="2374" spans="2:2" x14ac:dyDescent="0.25">
      <c r="B2374" s="5"/>
    </row>
    <row r="2375" spans="2:2" x14ac:dyDescent="0.25">
      <c r="B2375" s="5"/>
    </row>
    <row r="2376" spans="2:2" x14ac:dyDescent="0.25">
      <c r="B2376" s="5"/>
    </row>
    <row r="2377" spans="2:2" x14ac:dyDescent="0.25">
      <c r="B2377" s="5"/>
    </row>
    <row r="2378" spans="2:2" x14ac:dyDescent="0.25">
      <c r="B2378" s="5"/>
    </row>
    <row r="2379" spans="2:2" x14ac:dyDescent="0.25">
      <c r="B2379" s="5"/>
    </row>
    <row r="2380" spans="2:2" x14ac:dyDescent="0.25">
      <c r="B2380" s="5"/>
    </row>
    <row r="2381" spans="2:2" x14ac:dyDescent="0.25">
      <c r="B2381" s="5"/>
    </row>
    <row r="2382" spans="2:2" x14ac:dyDescent="0.25">
      <c r="B2382" s="5"/>
    </row>
    <row r="2383" spans="2:2" x14ac:dyDescent="0.25">
      <c r="B2383" s="5"/>
    </row>
    <row r="2384" spans="2:2" x14ac:dyDescent="0.25">
      <c r="B2384" s="5"/>
    </row>
    <row r="2385" spans="2:2" x14ac:dyDescent="0.25">
      <c r="B2385" s="5"/>
    </row>
    <row r="2386" spans="2:2" x14ac:dyDescent="0.25">
      <c r="B2386" s="5"/>
    </row>
    <row r="2387" spans="2:2" x14ac:dyDescent="0.25">
      <c r="B2387" s="5"/>
    </row>
    <row r="2388" spans="2:2" x14ac:dyDescent="0.25">
      <c r="B2388" s="5"/>
    </row>
    <row r="2389" spans="2:2" x14ac:dyDescent="0.25">
      <c r="B2389" s="5"/>
    </row>
    <row r="2390" spans="2:2" x14ac:dyDescent="0.25">
      <c r="B2390" s="5"/>
    </row>
    <row r="2391" spans="2:2" x14ac:dyDescent="0.25">
      <c r="B2391" s="5"/>
    </row>
    <row r="2392" spans="2:2" x14ac:dyDescent="0.25">
      <c r="B2392" s="5"/>
    </row>
    <row r="2393" spans="2:2" x14ac:dyDescent="0.25">
      <c r="B2393" s="5"/>
    </row>
    <row r="2394" spans="2:2" x14ac:dyDescent="0.25">
      <c r="B2394" s="5"/>
    </row>
    <row r="2395" spans="2:2" x14ac:dyDescent="0.25">
      <c r="B2395" s="5"/>
    </row>
    <row r="2396" spans="2:2" x14ac:dyDescent="0.25">
      <c r="B2396" s="5"/>
    </row>
    <row r="2397" spans="2:2" x14ac:dyDescent="0.25">
      <c r="B2397" s="5"/>
    </row>
    <row r="2398" spans="2:2" x14ac:dyDescent="0.25">
      <c r="B2398" s="5"/>
    </row>
    <row r="2399" spans="2:2" x14ac:dyDescent="0.25">
      <c r="B2399" s="5"/>
    </row>
    <row r="2400" spans="2:2" x14ac:dyDescent="0.25">
      <c r="B2400" s="5"/>
    </row>
    <row r="2401" spans="2:2" x14ac:dyDescent="0.25">
      <c r="B2401" s="5"/>
    </row>
    <row r="2402" spans="2:2" x14ac:dyDescent="0.25">
      <c r="B2402" s="5"/>
    </row>
    <row r="2403" spans="2:2" x14ac:dyDescent="0.25">
      <c r="B2403" s="5"/>
    </row>
    <row r="2404" spans="2:2" x14ac:dyDescent="0.25">
      <c r="B2404" s="5"/>
    </row>
    <row r="2405" spans="2:2" x14ac:dyDescent="0.25">
      <c r="B2405" s="5"/>
    </row>
    <row r="2406" spans="2:2" x14ac:dyDescent="0.25">
      <c r="B2406" s="5"/>
    </row>
    <row r="2407" spans="2:2" x14ac:dyDescent="0.25">
      <c r="B2407" s="5"/>
    </row>
    <row r="2408" spans="2:2" x14ac:dyDescent="0.25">
      <c r="B2408" s="5"/>
    </row>
    <row r="2409" spans="2:2" x14ac:dyDescent="0.25">
      <c r="B2409" s="5"/>
    </row>
    <row r="2410" spans="2:2" x14ac:dyDescent="0.25">
      <c r="B2410" s="5"/>
    </row>
    <row r="2411" spans="2:2" x14ac:dyDescent="0.25">
      <c r="B2411" s="5"/>
    </row>
    <row r="2412" spans="2:2" x14ac:dyDescent="0.25">
      <c r="B2412" s="5"/>
    </row>
    <row r="2413" spans="2:2" x14ac:dyDescent="0.25">
      <c r="B2413" s="5"/>
    </row>
    <row r="2414" spans="2:2" x14ac:dyDescent="0.25">
      <c r="B2414" s="5"/>
    </row>
    <row r="2415" spans="2:2" x14ac:dyDescent="0.25">
      <c r="B2415" s="5"/>
    </row>
    <row r="2416" spans="2:2" x14ac:dyDescent="0.25">
      <c r="B2416" s="5"/>
    </row>
    <row r="2417" spans="2:2" x14ac:dyDescent="0.25">
      <c r="B2417" s="5"/>
    </row>
    <row r="2418" spans="2:2" x14ac:dyDescent="0.25">
      <c r="B2418" s="5"/>
    </row>
    <row r="2419" spans="2:2" x14ac:dyDescent="0.25">
      <c r="B2419" s="5"/>
    </row>
    <row r="2420" spans="2:2" x14ac:dyDescent="0.25">
      <c r="B2420" s="5"/>
    </row>
    <row r="2421" spans="2:2" x14ac:dyDescent="0.25">
      <c r="B2421" s="5"/>
    </row>
    <row r="2422" spans="2:2" x14ac:dyDescent="0.25">
      <c r="B2422" s="5"/>
    </row>
    <row r="2423" spans="2:2" x14ac:dyDescent="0.25">
      <c r="B2423" s="5"/>
    </row>
    <row r="2424" spans="2:2" x14ac:dyDescent="0.25">
      <c r="B2424" s="5"/>
    </row>
    <row r="2425" spans="2:2" x14ac:dyDescent="0.25">
      <c r="B2425" s="5"/>
    </row>
    <row r="2426" spans="2:2" x14ac:dyDescent="0.25">
      <c r="B2426" s="5"/>
    </row>
    <row r="2427" spans="2:2" x14ac:dyDescent="0.25">
      <c r="B2427" s="5"/>
    </row>
    <row r="2428" spans="2:2" x14ac:dyDescent="0.25">
      <c r="B2428" s="5"/>
    </row>
    <row r="2429" spans="2:2" x14ac:dyDescent="0.25">
      <c r="B2429" s="5"/>
    </row>
    <row r="2430" spans="2:2" x14ac:dyDescent="0.25">
      <c r="B2430" s="5"/>
    </row>
    <row r="2431" spans="2:2" x14ac:dyDescent="0.25">
      <c r="B2431" s="5"/>
    </row>
    <row r="2432" spans="2:2" x14ac:dyDescent="0.25">
      <c r="B2432" s="5"/>
    </row>
    <row r="2433" spans="2:2" x14ac:dyDescent="0.25">
      <c r="B2433" s="5"/>
    </row>
    <row r="2434" spans="2:2" x14ac:dyDescent="0.25">
      <c r="B2434" s="5"/>
    </row>
    <row r="2435" spans="2:2" x14ac:dyDescent="0.25">
      <c r="B2435" s="5"/>
    </row>
    <row r="2436" spans="2:2" x14ac:dyDescent="0.25">
      <c r="B2436" s="5"/>
    </row>
    <row r="2437" spans="2:2" x14ac:dyDescent="0.25">
      <c r="B2437" s="5"/>
    </row>
    <row r="2438" spans="2:2" x14ac:dyDescent="0.25">
      <c r="B2438" s="5"/>
    </row>
    <row r="2439" spans="2:2" x14ac:dyDescent="0.25">
      <c r="B2439" s="5"/>
    </row>
    <row r="2440" spans="2:2" x14ac:dyDescent="0.25">
      <c r="B2440" s="5"/>
    </row>
    <row r="2441" spans="2:2" x14ac:dyDescent="0.25">
      <c r="B2441" s="5"/>
    </row>
    <row r="2442" spans="2:2" x14ac:dyDescent="0.25">
      <c r="B2442" s="5"/>
    </row>
    <row r="2443" spans="2:2" x14ac:dyDescent="0.25">
      <c r="B2443" s="5"/>
    </row>
    <row r="2444" spans="2:2" x14ac:dyDescent="0.25">
      <c r="B2444" s="5"/>
    </row>
    <row r="2445" spans="2:2" x14ac:dyDescent="0.25">
      <c r="B2445" s="5"/>
    </row>
    <row r="2446" spans="2:2" x14ac:dyDescent="0.25">
      <c r="B2446" s="5"/>
    </row>
    <row r="2447" spans="2:2" x14ac:dyDescent="0.25">
      <c r="B2447" s="5"/>
    </row>
    <row r="2448" spans="2:2" x14ac:dyDescent="0.25">
      <c r="B2448" s="5"/>
    </row>
    <row r="2449" spans="2:2" x14ac:dyDescent="0.25">
      <c r="B2449" s="5"/>
    </row>
    <row r="2450" spans="2:2" x14ac:dyDescent="0.25">
      <c r="B2450" s="5"/>
    </row>
    <row r="2451" spans="2:2" x14ac:dyDescent="0.25">
      <c r="B2451" s="5"/>
    </row>
    <row r="2452" spans="2:2" x14ac:dyDescent="0.25">
      <c r="B2452" s="5"/>
    </row>
    <row r="2453" spans="2:2" x14ac:dyDescent="0.25">
      <c r="B2453" s="5"/>
    </row>
    <row r="2454" spans="2:2" x14ac:dyDescent="0.25">
      <c r="B2454" s="5"/>
    </row>
    <row r="2455" spans="2:2" x14ac:dyDescent="0.25">
      <c r="B2455" s="5"/>
    </row>
    <row r="2456" spans="2:2" x14ac:dyDescent="0.25">
      <c r="B2456" s="5"/>
    </row>
    <row r="2457" spans="2:2" x14ac:dyDescent="0.25">
      <c r="B2457" s="5"/>
    </row>
    <row r="2458" spans="2:2" x14ac:dyDescent="0.25">
      <c r="B2458" s="5"/>
    </row>
    <row r="2459" spans="2:2" x14ac:dyDescent="0.25">
      <c r="B2459" s="5"/>
    </row>
    <row r="2460" spans="2:2" x14ac:dyDescent="0.25">
      <c r="B2460" s="5"/>
    </row>
    <row r="2461" spans="2:2" x14ac:dyDescent="0.25">
      <c r="B2461" s="5"/>
    </row>
    <row r="2462" spans="2:2" x14ac:dyDescent="0.25">
      <c r="B2462" s="5"/>
    </row>
    <row r="2463" spans="2:2" x14ac:dyDescent="0.25">
      <c r="B2463" s="5"/>
    </row>
    <row r="2464" spans="2:2" x14ac:dyDescent="0.25">
      <c r="B2464" s="5"/>
    </row>
    <row r="2465" spans="2:2" x14ac:dyDescent="0.25">
      <c r="B2465" s="5"/>
    </row>
    <row r="2466" spans="2:2" x14ac:dyDescent="0.25">
      <c r="B2466" s="5"/>
    </row>
    <row r="2467" spans="2:2" x14ac:dyDescent="0.25">
      <c r="B2467" s="5"/>
    </row>
    <row r="2468" spans="2:2" x14ac:dyDescent="0.25">
      <c r="B2468" s="5"/>
    </row>
    <row r="2469" spans="2:2" x14ac:dyDescent="0.25">
      <c r="B2469" s="5"/>
    </row>
    <row r="2470" spans="2:2" x14ac:dyDescent="0.25">
      <c r="B2470" s="5"/>
    </row>
    <row r="2471" spans="2:2" x14ac:dyDescent="0.25">
      <c r="B2471" s="5"/>
    </row>
    <row r="2472" spans="2:2" x14ac:dyDescent="0.25">
      <c r="B2472" s="5"/>
    </row>
    <row r="2473" spans="2:2" x14ac:dyDescent="0.25">
      <c r="B2473" s="5"/>
    </row>
    <row r="2474" spans="2:2" x14ac:dyDescent="0.25">
      <c r="B2474" s="5"/>
    </row>
    <row r="2475" spans="2:2" x14ac:dyDescent="0.25">
      <c r="B2475" s="5"/>
    </row>
    <row r="2476" spans="2:2" x14ac:dyDescent="0.25">
      <c r="B2476" s="5"/>
    </row>
    <row r="2477" spans="2:2" x14ac:dyDescent="0.25">
      <c r="B2477" s="5"/>
    </row>
    <row r="2478" spans="2:2" x14ac:dyDescent="0.25">
      <c r="B2478" s="5"/>
    </row>
    <row r="2479" spans="2:2" x14ac:dyDescent="0.25">
      <c r="B2479" s="5"/>
    </row>
    <row r="2480" spans="2:2" x14ac:dyDescent="0.25">
      <c r="B2480" s="5"/>
    </row>
    <row r="2481" spans="2:2" x14ac:dyDescent="0.25">
      <c r="B2481" s="5"/>
    </row>
    <row r="2482" spans="2:2" x14ac:dyDescent="0.25">
      <c r="B2482" s="5"/>
    </row>
    <row r="2483" spans="2:2" x14ac:dyDescent="0.25">
      <c r="B2483" s="5"/>
    </row>
    <row r="2484" spans="2:2" x14ac:dyDescent="0.25">
      <c r="B2484" s="5"/>
    </row>
    <row r="2485" spans="2:2" x14ac:dyDescent="0.25">
      <c r="B2485" s="5"/>
    </row>
    <row r="2486" spans="2:2" x14ac:dyDescent="0.25">
      <c r="B2486" s="5"/>
    </row>
    <row r="2487" spans="2:2" x14ac:dyDescent="0.25">
      <c r="B2487" s="5"/>
    </row>
    <row r="2488" spans="2:2" x14ac:dyDescent="0.25">
      <c r="B2488" s="5"/>
    </row>
    <row r="2489" spans="2:2" x14ac:dyDescent="0.25">
      <c r="B2489" s="5"/>
    </row>
    <row r="2490" spans="2:2" x14ac:dyDescent="0.25">
      <c r="B2490" s="5"/>
    </row>
    <row r="2491" spans="2:2" x14ac:dyDescent="0.25">
      <c r="B2491" s="5"/>
    </row>
    <row r="2492" spans="2:2" x14ac:dyDescent="0.25">
      <c r="B2492" s="5"/>
    </row>
    <row r="2493" spans="2:2" x14ac:dyDescent="0.25">
      <c r="B2493" s="5"/>
    </row>
    <row r="2494" spans="2:2" x14ac:dyDescent="0.25">
      <c r="B2494" s="5"/>
    </row>
    <row r="2495" spans="2:2" x14ac:dyDescent="0.25">
      <c r="B2495" s="5"/>
    </row>
    <row r="2496" spans="2:2" x14ac:dyDescent="0.25">
      <c r="B2496" s="5"/>
    </row>
    <row r="2497" spans="2:2" x14ac:dyDescent="0.25">
      <c r="B2497" s="5"/>
    </row>
    <row r="2498" spans="2:2" x14ac:dyDescent="0.25">
      <c r="B2498" s="5"/>
    </row>
    <row r="2499" spans="2:2" x14ac:dyDescent="0.25">
      <c r="B2499" s="5"/>
    </row>
    <row r="2500" spans="2:2" x14ac:dyDescent="0.25">
      <c r="B2500" s="5"/>
    </row>
    <row r="2501" spans="2:2" x14ac:dyDescent="0.25">
      <c r="B2501" s="5"/>
    </row>
    <row r="2502" spans="2:2" x14ac:dyDescent="0.25">
      <c r="B2502" s="5"/>
    </row>
    <row r="2503" spans="2:2" x14ac:dyDescent="0.25">
      <c r="B2503" s="5"/>
    </row>
    <row r="2504" spans="2:2" x14ac:dyDescent="0.25">
      <c r="B2504" s="5"/>
    </row>
    <row r="2505" spans="2:2" x14ac:dyDescent="0.25">
      <c r="B2505" s="5"/>
    </row>
    <row r="2506" spans="2:2" x14ac:dyDescent="0.25">
      <c r="B2506" s="5"/>
    </row>
    <row r="2507" spans="2:2" x14ac:dyDescent="0.25">
      <c r="B2507" s="5"/>
    </row>
    <row r="2508" spans="2:2" x14ac:dyDescent="0.25">
      <c r="B2508" s="5"/>
    </row>
    <row r="2509" spans="2:2" x14ac:dyDescent="0.25">
      <c r="B2509" s="5"/>
    </row>
    <row r="2510" spans="2:2" x14ac:dyDescent="0.25">
      <c r="B2510" s="5"/>
    </row>
    <row r="2511" spans="2:2" x14ac:dyDescent="0.25">
      <c r="B2511" s="5"/>
    </row>
    <row r="2512" spans="2:2" x14ac:dyDescent="0.25">
      <c r="B2512" s="5"/>
    </row>
    <row r="2513" spans="2:2" x14ac:dyDescent="0.25">
      <c r="B2513" s="5"/>
    </row>
    <row r="2514" spans="2:2" x14ac:dyDescent="0.25">
      <c r="B2514" s="5"/>
    </row>
    <row r="2515" spans="2:2" x14ac:dyDescent="0.25">
      <c r="B2515" s="5"/>
    </row>
    <row r="2516" spans="2:2" x14ac:dyDescent="0.25">
      <c r="B2516" s="5"/>
    </row>
    <row r="2517" spans="2:2" x14ac:dyDescent="0.25">
      <c r="B2517" s="5"/>
    </row>
    <row r="2518" spans="2:2" x14ac:dyDescent="0.25">
      <c r="B2518" s="5"/>
    </row>
    <row r="2519" spans="2:2" x14ac:dyDescent="0.25">
      <c r="B2519" s="5"/>
    </row>
    <row r="2520" spans="2:2" x14ac:dyDescent="0.25">
      <c r="B2520" s="5"/>
    </row>
    <row r="2521" spans="2:2" x14ac:dyDescent="0.25">
      <c r="B2521" s="5"/>
    </row>
    <row r="2522" spans="2:2" x14ac:dyDescent="0.25">
      <c r="B2522" s="5"/>
    </row>
    <row r="2523" spans="2:2" x14ac:dyDescent="0.25">
      <c r="B2523" s="5"/>
    </row>
    <row r="2524" spans="2:2" x14ac:dyDescent="0.25">
      <c r="B2524" s="5"/>
    </row>
    <row r="2525" spans="2:2" x14ac:dyDescent="0.25">
      <c r="B2525" s="5"/>
    </row>
    <row r="2526" spans="2:2" x14ac:dyDescent="0.25">
      <c r="B2526" s="5"/>
    </row>
    <row r="2527" spans="2:2" x14ac:dyDescent="0.25">
      <c r="B2527" s="5"/>
    </row>
    <row r="2528" spans="2:2" x14ac:dyDescent="0.25">
      <c r="B2528" s="5"/>
    </row>
    <row r="2529" spans="2:2" x14ac:dyDescent="0.25">
      <c r="B2529" s="5"/>
    </row>
    <row r="2530" spans="2:2" x14ac:dyDescent="0.25">
      <c r="B2530" s="5"/>
    </row>
    <row r="2531" spans="2:2" x14ac:dyDescent="0.25">
      <c r="B2531" s="5"/>
    </row>
    <row r="2532" spans="2:2" x14ac:dyDescent="0.25">
      <c r="B2532" s="5"/>
    </row>
    <row r="2533" spans="2:2" x14ac:dyDescent="0.25">
      <c r="B2533" s="5"/>
    </row>
    <row r="2534" spans="2:2" x14ac:dyDescent="0.25">
      <c r="B2534" s="5"/>
    </row>
    <row r="2535" spans="2:2" x14ac:dyDescent="0.25">
      <c r="B2535" s="5"/>
    </row>
    <row r="2536" spans="2:2" x14ac:dyDescent="0.25">
      <c r="B2536" s="5"/>
    </row>
    <row r="2537" spans="2:2" x14ac:dyDescent="0.25">
      <c r="B2537" s="5"/>
    </row>
    <row r="2538" spans="2:2" x14ac:dyDescent="0.25">
      <c r="B2538" s="5"/>
    </row>
    <row r="2539" spans="2:2" x14ac:dyDescent="0.25">
      <c r="B2539" s="5"/>
    </row>
    <row r="2540" spans="2:2" x14ac:dyDescent="0.25">
      <c r="B2540" s="5"/>
    </row>
    <row r="2541" spans="2:2" x14ac:dyDescent="0.25">
      <c r="B2541" s="5"/>
    </row>
    <row r="2542" spans="2:2" x14ac:dyDescent="0.25">
      <c r="B2542" s="5"/>
    </row>
    <row r="2543" spans="2:2" x14ac:dyDescent="0.25">
      <c r="B2543" s="5"/>
    </row>
    <row r="2544" spans="2:2" x14ac:dyDescent="0.25">
      <c r="B2544" s="5"/>
    </row>
    <row r="2545" spans="2:2" x14ac:dyDescent="0.25">
      <c r="B2545" s="5"/>
    </row>
    <row r="2546" spans="2:2" x14ac:dyDescent="0.25">
      <c r="B2546" s="5"/>
    </row>
    <row r="2547" spans="2:2" x14ac:dyDescent="0.25">
      <c r="B2547" s="5"/>
    </row>
    <row r="2548" spans="2:2" x14ac:dyDescent="0.25">
      <c r="B2548" s="5"/>
    </row>
    <row r="2549" spans="2:2" x14ac:dyDescent="0.25">
      <c r="B2549" s="5"/>
    </row>
    <row r="2550" spans="2:2" x14ac:dyDescent="0.25">
      <c r="B2550" s="5"/>
    </row>
    <row r="2551" spans="2:2" x14ac:dyDescent="0.25">
      <c r="B2551" s="5"/>
    </row>
    <row r="2552" spans="2:2" x14ac:dyDescent="0.25">
      <c r="B2552" s="5"/>
    </row>
    <row r="2553" spans="2:2" x14ac:dyDescent="0.25">
      <c r="B2553" s="5"/>
    </row>
    <row r="2554" spans="2:2" x14ac:dyDescent="0.25">
      <c r="B2554" s="5"/>
    </row>
    <row r="2555" spans="2:2" x14ac:dyDescent="0.25">
      <c r="B2555" s="5"/>
    </row>
    <row r="2556" spans="2:2" x14ac:dyDescent="0.25">
      <c r="B2556" s="5"/>
    </row>
    <row r="2557" spans="2:2" x14ac:dyDescent="0.25">
      <c r="B2557" s="5"/>
    </row>
    <row r="2558" spans="2:2" x14ac:dyDescent="0.25">
      <c r="B2558" s="5"/>
    </row>
    <row r="2559" spans="2:2" x14ac:dyDescent="0.25">
      <c r="B2559" s="5"/>
    </row>
    <row r="2560" spans="2:2" x14ac:dyDescent="0.25">
      <c r="B2560" s="5"/>
    </row>
    <row r="2561" spans="2:2" x14ac:dyDescent="0.25">
      <c r="B2561" s="5"/>
    </row>
    <row r="2562" spans="2:2" x14ac:dyDescent="0.25">
      <c r="B2562" s="5"/>
    </row>
    <row r="2563" spans="2:2" x14ac:dyDescent="0.25">
      <c r="B2563" s="5"/>
    </row>
    <row r="2564" spans="2:2" x14ac:dyDescent="0.25">
      <c r="B2564" s="5"/>
    </row>
    <row r="2565" spans="2:2" x14ac:dyDescent="0.25">
      <c r="B2565" s="5"/>
    </row>
    <row r="2566" spans="2:2" x14ac:dyDescent="0.25">
      <c r="B2566" s="5"/>
    </row>
    <row r="2567" spans="2:2" x14ac:dyDescent="0.25">
      <c r="B2567" s="5"/>
    </row>
    <row r="2568" spans="2:2" x14ac:dyDescent="0.25">
      <c r="B2568" s="5"/>
    </row>
    <row r="2569" spans="2:2" x14ac:dyDescent="0.25">
      <c r="B2569" s="5"/>
    </row>
    <row r="2570" spans="2:2" x14ac:dyDescent="0.25">
      <c r="B2570" s="5"/>
    </row>
    <row r="2571" spans="2:2" x14ac:dyDescent="0.25">
      <c r="B2571" s="5"/>
    </row>
    <row r="2572" spans="2:2" x14ac:dyDescent="0.25">
      <c r="B2572" s="5"/>
    </row>
    <row r="2573" spans="2:2" x14ac:dyDescent="0.25">
      <c r="B2573" s="5"/>
    </row>
    <row r="2574" spans="2:2" x14ac:dyDescent="0.25">
      <c r="B2574" s="5"/>
    </row>
    <row r="2575" spans="2:2" x14ac:dyDescent="0.25">
      <c r="B2575" s="5"/>
    </row>
    <row r="2576" spans="2:2" x14ac:dyDescent="0.25">
      <c r="B2576" s="5"/>
    </row>
    <row r="2577" spans="2:2" x14ac:dyDescent="0.25">
      <c r="B2577" s="5"/>
    </row>
    <row r="2578" spans="2:2" x14ac:dyDescent="0.25">
      <c r="B2578" s="5"/>
    </row>
    <row r="2579" spans="2:2" x14ac:dyDescent="0.25">
      <c r="B2579" s="5"/>
    </row>
    <row r="2580" spans="2:2" x14ac:dyDescent="0.25">
      <c r="B2580" s="5"/>
    </row>
    <row r="2581" spans="2:2" x14ac:dyDescent="0.25">
      <c r="B2581" s="5"/>
    </row>
    <row r="2582" spans="2:2" x14ac:dyDescent="0.25">
      <c r="B2582" s="5"/>
    </row>
    <row r="2583" spans="2:2" x14ac:dyDescent="0.25">
      <c r="B2583" s="5"/>
    </row>
    <row r="2584" spans="2:2" x14ac:dyDescent="0.25">
      <c r="B2584" s="5"/>
    </row>
    <row r="2585" spans="2:2" x14ac:dyDescent="0.25">
      <c r="B2585" s="5"/>
    </row>
    <row r="2586" spans="2:2" x14ac:dyDescent="0.25">
      <c r="B2586" s="5"/>
    </row>
    <row r="2587" spans="2:2" x14ac:dyDescent="0.25">
      <c r="B2587" s="5"/>
    </row>
    <row r="2588" spans="2:2" x14ac:dyDescent="0.25">
      <c r="B2588" s="5"/>
    </row>
    <row r="2589" spans="2:2" x14ac:dyDescent="0.25">
      <c r="B2589" s="5"/>
    </row>
    <row r="2590" spans="2:2" x14ac:dyDescent="0.25">
      <c r="B2590" s="5"/>
    </row>
    <row r="2591" spans="2:2" x14ac:dyDescent="0.25">
      <c r="B2591" s="5"/>
    </row>
    <row r="2592" spans="2:2" x14ac:dyDescent="0.25">
      <c r="B2592" s="5"/>
    </row>
    <row r="2593" spans="2:2" x14ac:dyDescent="0.25">
      <c r="B2593" s="5"/>
    </row>
    <row r="2594" spans="2:2" x14ac:dyDescent="0.25">
      <c r="B2594" s="5"/>
    </row>
    <row r="2595" spans="2:2" x14ac:dyDescent="0.25">
      <c r="B2595" s="5"/>
    </row>
    <row r="2596" spans="2:2" x14ac:dyDescent="0.25">
      <c r="B2596" s="5"/>
    </row>
    <row r="2597" spans="2:2" x14ac:dyDescent="0.25">
      <c r="B2597" s="5"/>
    </row>
    <row r="2598" spans="2:2" x14ac:dyDescent="0.25">
      <c r="B2598" s="5"/>
    </row>
    <row r="2599" spans="2:2" x14ac:dyDescent="0.25">
      <c r="B2599" s="5"/>
    </row>
    <row r="2600" spans="2:2" x14ac:dyDescent="0.25">
      <c r="B2600" s="5"/>
    </row>
    <row r="2601" spans="2:2" x14ac:dyDescent="0.25">
      <c r="B2601" s="5"/>
    </row>
    <row r="2602" spans="2:2" x14ac:dyDescent="0.25">
      <c r="B2602" s="5"/>
    </row>
    <row r="2603" spans="2:2" x14ac:dyDescent="0.25">
      <c r="B2603" s="5"/>
    </row>
    <row r="2604" spans="2:2" x14ac:dyDescent="0.25">
      <c r="B2604" s="5"/>
    </row>
    <row r="2605" spans="2:2" x14ac:dyDescent="0.25">
      <c r="B2605" s="5"/>
    </row>
    <row r="2606" spans="2:2" x14ac:dyDescent="0.25">
      <c r="B2606" s="5"/>
    </row>
    <row r="2607" spans="2:2" x14ac:dyDescent="0.25">
      <c r="B2607" s="5"/>
    </row>
    <row r="2608" spans="2:2" x14ac:dyDescent="0.25">
      <c r="B2608" s="5"/>
    </row>
    <row r="2609" spans="2:2" x14ac:dyDescent="0.25">
      <c r="B2609" s="5"/>
    </row>
    <row r="2610" spans="2:2" x14ac:dyDescent="0.25">
      <c r="B2610" s="5"/>
    </row>
    <row r="2611" spans="2:2" x14ac:dyDescent="0.25">
      <c r="B2611" s="5"/>
    </row>
    <row r="2612" spans="2:2" x14ac:dyDescent="0.25">
      <c r="B2612" s="5"/>
    </row>
    <row r="2613" spans="2:2" x14ac:dyDescent="0.25">
      <c r="B2613" s="5"/>
    </row>
    <row r="2614" spans="2:2" x14ac:dyDescent="0.25">
      <c r="B2614" s="5"/>
    </row>
    <row r="2615" spans="2:2" x14ac:dyDescent="0.25">
      <c r="B2615" s="5"/>
    </row>
    <row r="2616" spans="2:2" x14ac:dyDescent="0.25">
      <c r="B2616" s="5"/>
    </row>
    <row r="2617" spans="2:2" x14ac:dyDescent="0.25">
      <c r="B2617" s="5"/>
    </row>
    <row r="2618" spans="2:2" x14ac:dyDescent="0.25">
      <c r="B2618" s="5"/>
    </row>
    <row r="2619" spans="2:2" x14ac:dyDescent="0.25">
      <c r="B2619" s="5"/>
    </row>
    <row r="2620" spans="2:2" x14ac:dyDescent="0.25">
      <c r="B2620" s="5"/>
    </row>
    <row r="2621" spans="2:2" x14ac:dyDescent="0.25">
      <c r="B2621" s="5"/>
    </row>
    <row r="2622" spans="2:2" x14ac:dyDescent="0.25">
      <c r="B2622" s="5"/>
    </row>
    <row r="2623" spans="2:2" x14ac:dyDescent="0.25">
      <c r="B2623" s="5"/>
    </row>
    <row r="2624" spans="2:2" x14ac:dyDescent="0.25">
      <c r="B2624" s="5"/>
    </row>
    <row r="2625" spans="2:2" x14ac:dyDescent="0.25">
      <c r="B2625" s="5"/>
    </row>
    <row r="2626" spans="2:2" x14ac:dyDescent="0.25">
      <c r="B2626" s="5"/>
    </row>
    <row r="2627" spans="2:2" x14ac:dyDescent="0.25">
      <c r="B2627" s="5"/>
    </row>
    <row r="2628" spans="2:2" x14ac:dyDescent="0.25">
      <c r="B2628" s="5"/>
    </row>
    <row r="2629" spans="2:2" x14ac:dyDescent="0.25">
      <c r="B2629" s="5"/>
    </row>
    <row r="2630" spans="2:2" x14ac:dyDescent="0.25">
      <c r="B2630" s="5"/>
    </row>
    <row r="2631" spans="2:2" x14ac:dyDescent="0.25">
      <c r="B2631" s="5"/>
    </row>
    <row r="2632" spans="2:2" x14ac:dyDescent="0.25">
      <c r="B2632" s="5"/>
    </row>
    <row r="2633" spans="2:2" x14ac:dyDescent="0.25">
      <c r="B2633" s="5"/>
    </row>
    <row r="2634" spans="2:2" x14ac:dyDescent="0.25">
      <c r="B2634" s="5"/>
    </row>
    <row r="2635" spans="2:2" x14ac:dyDescent="0.25">
      <c r="B2635" s="5"/>
    </row>
    <row r="2636" spans="2:2" x14ac:dyDescent="0.25">
      <c r="B2636" s="5"/>
    </row>
    <row r="2637" spans="2:2" x14ac:dyDescent="0.25">
      <c r="B2637" s="5"/>
    </row>
    <row r="2638" spans="2:2" x14ac:dyDescent="0.25">
      <c r="B2638" s="5"/>
    </row>
    <row r="2639" spans="2:2" x14ac:dyDescent="0.25">
      <c r="B2639" s="5"/>
    </row>
    <row r="2640" spans="2:2" x14ac:dyDescent="0.25">
      <c r="B2640" s="5"/>
    </row>
    <row r="2641" spans="2:2" x14ac:dyDescent="0.25">
      <c r="B2641" s="5"/>
    </row>
    <row r="2642" spans="2:2" x14ac:dyDescent="0.25">
      <c r="B2642" s="5"/>
    </row>
    <row r="2643" spans="2:2" x14ac:dyDescent="0.25">
      <c r="B2643" s="5"/>
    </row>
    <row r="2644" spans="2:2" x14ac:dyDescent="0.25">
      <c r="B2644" s="5"/>
    </row>
    <row r="2645" spans="2:2" x14ac:dyDescent="0.25">
      <c r="B2645" s="5"/>
    </row>
    <row r="2646" spans="2:2" x14ac:dyDescent="0.25">
      <c r="B2646" s="5"/>
    </row>
    <row r="2647" spans="2:2" x14ac:dyDescent="0.25">
      <c r="B2647" s="5"/>
    </row>
    <row r="2648" spans="2:2" x14ac:dyDescent="0.25">
      <c r="B2648" s="5"/>
    </row>
    <row r="2649" spans="2:2" x14ac:dyDescent="0.25">
      <c r="B2649" s="5"/>
    </row>
    <row r="2650" spans="2:2" x14ac:dyDescent="0.25">
      <c r="B2650" s="5"/>
    </row>
    <row r="2651" spans="2:2" x14ac:dyDescent="0.25">
      <c r="B2651" s="5"/>
    </row>
    <row r="2652" spans="2:2" x14ac:dyDescent="0.25">
      <c r="B2652" s="5"/>
    </row>
    <row r="2653" spans="2:2" x14ac:dyDescent="0.25">
      <c r="B2653" s="5"/>
    </row>
    <row r="2654" spans="2:2" x14ac:dyDescent="0.25">
      <c r="B2654" s="5"/>
    </row>
    <row r="2655" spans="2:2" x14ac:dyDescent="0.25">
      <c r="B2655" s="5"/>
    </row>
    <row r="2656" spans="2:2" x14ac:dyDescent="0.25">
      <c r="B2656" s="5"/>
    </row>
    <row r="2657" spans="2:2" x14ac:dyDescent="0.25">
      <c r="B2657" s="5"/>
    </row>
    <row r="2658" spans="2:2" x14ac:dyDescent="0.25">
      <c r="B2658" s="5"/>
    </row>
    <row r="2659" spans="2:2" x14ac:dyDescent="0.25">
      <c r="B2659" s="5"/>
    </row>
    <row r="2660" spans="2:2" x14ac:dyDescent="0.25">
      <c r="B2660" s="5"/>
    </row>
    <row r="2661" spans="2:2" x14ac:dyDescent="0.25">
      <c r="B2661" s="5"/>
    </row>
    <row r="2662" spans="2:2" x14ac:dyDescent="0.25">
      <c r="B2662" s="5"/>
    </row>
    <row r="2663" spans="2:2" x14ac:dyDescent="0.25">
      <c r="B2663" s="5"/>
    </row>
    <row r="2664" spans="2:2" x14ac:dyDescent="0.25">
      <c r="B2664" s="5"/>
    </row>
    <row r="2665" spans="2:2" x14ac:dyDescent="0.25">
      <c r="B2665" s="5"/>
    </row>
    <row r="2666" spans="2:2" x14ac:dyDescent="0.25">
      <c r="B2666" s="5"/>
    </row>
    <row r="2667" spans="2:2" x14ac:dyDescent="0.25">
      <c r="B2667" s="5"/>
    </row>
    <row r="2668" spans="2:2" x14ac:dyDescent="0.25">
      <c r="B2668" s="5"/>
    </row>
    <row r="2669" spans="2:2" x14ac:dyDescent="0.25">
      <c r="B2669" s="5"/>
    </row>
    <row r="2670" spans="2:2" x14ac:dyDescent="0.25">
      <c r="B2670" s="5"/>
    </row>
    <row r="2671" spans="2:2" x14ac:dyDescent="0.25">
      <c r="B2671" s="5"/>
    </row>
    <row r="2672" spans="2:2" x14ac:dyDescent="0.25">
      <c r="B2672" s="5"/>
    </row>
    <row r="2673" spans="2:2" x14ac:dyDescent="0.25">
      <c r="B2673" s="5"/>
    </row>
    <row r="2674" spans="2:2" x14ac:dyDescent="0.25">
      <c r="B2674" s="5"/>
    </row>
    <row r="2675" spans="2:2" x14ac:dyDescent="0.25">
      <c r="B2675" s="5"/>
    </row>
    <row r="2676" spans="2:2" x14ac:dyDescent="0.25">
      <c r="B2676" s="5"/>
    </row>
    <row r="2677" spans="2:2" x14ac:dyDescent="0.25">
      <c r="B2677" s="5"/>
    </row>
    <row r="2678" spans="2:2" x14ac:dyDescent="0.25">
      <c r="B2678" s="5"/>
    </row>
    <row r="2679" spans="2:2" x14ac:dyDescent="0.25">
      <c r="B2679" s="5"/>
    </row>
    <row r="2680" spans="2:2" x14ac:dyDescent="0.25">
      <c r="B2680" s="5"/>
    </row>
    <row r="2681" spans="2:2" x14ac:dyDescent="0.25">
      <c r="B2681" s="5"/>
    </row>
    <row r="2682" spans="2:2" x14ac:dyDescent="0.25">
      <c r="B2682" s="5"/>
    </row>
    <row r="2683" spans="2:2" x14ac:dyDescent="0.25">
      <c r="B2683" s="5"/>
    </row>
    <row r="2684" spans="2:2" x14ac:dyDescent="0.25">
      <c r="B2684" s="5"/>
    </row>
    <row r="2685" spans="2:2" x14ac:dyDescent="0.25">
      <c r="B2685" s="5"/>
    </row>
    <row r="2686" spans="2:2" x14ac:dyDescent="0.25">
      <c r="B2686" s="5"/>
    </row>
    <row r="2687" spans="2:2" x14ac:dyDescent="0.25">
      <c r="B2687" s="5"/>
    </row>
    <row r="2688" spans="2:2" x14ac:dyDescent="0.25">
      <c r="B2688" s="5"/>
    </row>
    <row r="2689" spans="2:2" x14ac:dyDescent="0.25">
      <c r="B2689" s="5"/>
    </row>
    <row r="2690" spans="2:2" x14ac:dyDescent="0.25">
      <c r="B2690" s="5"/>
    </row>
    <row r="2691" spans="2:2" x14ac:dyDescent="0.25">
      <c r="B2691" s="5"/>
    </row>
    <row r="2692" spans="2:2" x14ac:dyDescent="0.25">
      <c r="B2692" s="5"/>
    </row>
    <row r="2693" spans="2:2" x14ac:dyDescent="0.25">
      <c r="B2693" s="5"/>
    </row>
    <row r="2694" spans="2:2" x14ac:dyDescent="0.25">
      <c r="B2694" s="5"/>
    </row>
    <row r="2695" spans="2:2" x14ac:dyDescent="0.25">
      <c r="B2695" s="5"/>
    </row>
    <row r="2696" spans="2:2" x14ac:dyDescent="0.25">
      <c r="B2696" s="5"/>
    </row>
    <row r="2697" spans="2:2" x14ac:dyDescent="0.25">
      <c r="B2697" s="5"/>
    </row>
    <row r="2698" spans="2:2" x14ac:dyDescent="0.25">
      <c r="B2698" s="5"/>
    </row>
    <row r="2699" spans="2:2" x14ac:dyDescent="0.25">
      <c r="B2699" s="5"/>
    </row>
    <row r="2700" spans="2:2" x14ac:dyDescent="0.25">
      <c r="B2700" s="5"/>
    </row>
    <row r="2701" spans="2:2" x14ac:dyDescent="0.25">
      <c r="B2701" s="5"/>
    </row>
    <row r="2702" spans="2:2" x14ac:dyDescent="0.25">
      <c r="B2702" s="5"/>
    </row>
    <row r="2703" spans="2:2" x14ac:dyDescent="0.25">
      <c r="B2703" s="5"/>
    </row>
    <row r="2704" spans="2:2" x14ac:dyDescent="0.25">
      <c r="B2704" s="5"/>
    </row>
    <row r="2705" spans="2:2" x14ac:dyDescent="0.25">
      <c r="B2705" s="5"/>
    </row>
    <row r="2706" spans="2:2" x14ac:dyDescent="0.25">
      <c r="B2706" s="5"/>
    </row>
    <row r="2707" spans="2:2" x14ac:dyDescent="0.25">
      <c r="B2707" s="5"/>
    </row>
    <row r="2708" spans="2:2" x14ac:dyDescent="0.25">
      <c r="B2708" s="5"/>
    </row>
    <row r="2709" spans="2:2" x14ac:dyDescent="0.25">
      <c r="B2709" s="5"/>
    </row>
    <row r="2710" spans="2:2" x14ac:dyDescent="0.25">
      <c r="B2710" s="5"/>
    </row>
    <row r="2711" spans="2:2" x14ac:dyDescent="0.25">
      <c r="B2711" s="5"/>
    </row>
    <row r="2712" spans="2:2" x14ac:dyDescent="0.25">
      <c r="B2712" s="5"/>
    </row>
    <row r="2713" spans="2:2" x14ac:dyDescent="0.25">
      <c r="B2713" s="5"/>
    </row>
    <row r="2714" spans="2:2" x14ac:dyDescent="0.25">
      <c r="B2714" s="5"/>
    </row>
    <row r="2715" spans="2:2" x14ac:dyDescent="0.25">
      <c r="B2715" s="5"/>
    </row>
    <row r="2716" spans="2:2" x14ac:dyDescent="0.25">
      <c r="B2716" s="5"/>
    </row>
    <row r="2717" spans="2:2" x14ac:dyDescent="0.25">
      <c r="B2717" s="5"/>
    </row>
    <row r="2718" spans="2:2" x14ac:dyDescent="0.25">
      <c r="B2718" s="5"/>
    </row>
    <row r="2719" spans="2:2" x14ac:dyDescent="0.25">
      <c r="B2719" s="5"/>
    </row>
    <row r="2720" spans="2:2" x14ac:dyDescent="0.25">
      <c r="B2720" s="5"/>
    </row>
    <row r="2721" spans="2:2" x14ac:dyDescent="0.25">
      <c r="B2721" s="5"/>
    </row>
    <row r="2722" spans="2:2" x14ac:dyDescent="0.25">
      <c r="B2722" s="5"/>
    </row>
    <row r="2723" spans="2:2" x14ac:dyDescent="0.25">
      <c r="B2723" s="5"/>
    </row>
    <row r="2724" spans="2:2" x14ac:dyDescent="0.25">
      <c r="B2724" s="5"/>
    </row>
    <row r="2725" spans="2:2" x14ac:dyDescent="0.25">
      <c r="B2725" s="5"/>
    </row>
    <row r="2726" spans="2:2" x14ac:dyDescent="0.25">
      <c r="B2726" s="5"/>
    </row>
    <row r="2727" spans="2:2" x14ac:dyDescent="0.25">
      <c r="B2727" s="5"/>
    </row>
    <row r="2728" spans="2:2" x14ac:dyDescent="0.25">
      <c r="B2728" s="5"/>
    </row>
    <row r="2729" spans="2:2" x14ac:dyDescent="0.25">
      <c r="B2729" s="5"/>
    </row>
    <row r="2730" spans="2:2" x14ac:dyDescent="0.25">
      <c r="B2730" s="5"/>
    </row>
    <row r="2731" spans="2:2" x14ac:dyDescent="0.25">
      <c r="B2731" s="5"/>
    </row>
    <row r="2732" spans="2:2" x14ac:dyDescent="0.25">
      <c r="B2732" s="5"/>
    </row>
    <row r="2733" spans="2:2" x14ac:dyDescent="0.25">
      <c r="B2733" s="5"/>
    </row>
    <row r="2734" spans="2:2" x14ac:dyDescent="0.25">
      <c r="B2734" s="5"/>
    </row>
    <row r="2735" spans="2:2" x14ac:dyDescent="0.25">
      <c r="B2735" s="5"/>
    </row>
    <row r="2736" spans="2:2" x14ac:dyDescent="0.25">
      <c r="B2736" s="5"/>
    </row>
    <row r="2737" spans="2:2" x14ac:dyDescent="0.25">
      <c r="B2737" s="5"/>
    </row>
    <row r="2738" spans="2:2" x14ac:dyDescent="0.25">
      <c r="B2738" s="5"/>
    </row>
    <row r="2739" spans="2:2" x14ac:dyDescent="0.25">
      <c r="B2739" s="5"/>
    </row>
    <row r="2740" spans="2:2" x14ac:dyDescent="0.25">
      <c r="B2740" s="5"/>
    </row>
    <row r="2741" spans="2:2" x14ac:dyDescent="0.25">
      <c r="B2741" s="5"/>
    </row>
    <row r="2742" spans="2:2" x14ac:dyDescent="0.25">
      <c r="B2742" s="5"/>
    </row>
    <row r="2743" spans="2:2" x14ac:dyDescent="0.25">
      <c r="B2743" s="5"/>
    </row>
    <row r="2744" spans="2:2" x14ac:dyDescent="0.25">
      <c r="B2744" s="5"/>
    </row>
    <row r="2745" spans="2:2" x14ac:dyDescent="0.25">
      <c r="B2745" s="5"/>
    </row>
    <row r="2746" spans="2:2" x14ac:dyDescent="0.25">
      <c r="B2746" s="5"/>
    </row>
    <row r="2747" spans="2:2" x14ac:dyDescent="0.25">
      <c r="B2747" s="5"/>
    </row>
    <row r="2748" spans="2:2" x14ac:dyDescent="0.25">
      <c r="B2748" s="5"/>
    </row>
    <row r="2749" spans="2:2" x14ac:dyDescent="0.25">
      <c r="B2749" s="5"/>
    </row>
    <row r="2750" spans="2:2" x14ac:dyDescent="0.25">
      <c r="B2750" s="5"/>
    </row>
    <row r="2751" spans="2:2" x14ac:dyDescent="0.25">
      <c r="B2751" s="5"/>
    </row>
    <row r="2752" spans="2:2" x14ac:dyDescent="0.25">
      <c r="B2752" s="5"/>
    </row>
    <row r="2753" spans="2:2" x14ac:dyDescent="0.25">
      <c r="B2753" s="5"/>
    </row>
    <row r="2754" spans="2:2" x14ac:dyDescent="0.25">
      <c r="B2754" s="5"/>
    </row>
    <row r="2755" spans="2:2" x14ac:dyDescent="0.25">
      <c r="B2755" s="5"/>
    </row>
    <row r="2756" spans="2:2" x14ac:dyDescent="0.25">
      <c r="B2756" s="5"/>
    </row>
    <row r="2757" spans="2:2" x14ac:dyDescent="0.25">
      <c r="B2757" s="5"/>
    </row>
    <row r="2758" spans="2:2" x14ac:dyDescent="0.25">
      <c r="B2758" s="5"/>
    </row>
    <row r="2759" spans="2:2" x14ac:dyDescent="0.25">
      <c r="B2759" s="5"/>
    </row>
    <row r="2760" spans="2:2" x14ac:dyDescent="0.25">
      <c r="B2760" s="5"/>
    </row>
    <row r="2761" spans="2:2" x14ac:dyDescent="0.25">
      <c r="B2761" s="5"/>
    </row>
    <row r="2762" spans="2:2" x14ac:dyDescent="0.25">
      <c r="B2762" s="5"/>
    </row>
    <row r="2763" spans="2:2" x14ac:dyDescent="0.25">
      <c r="B2763" s="5"/>
    </row>
    <row r="2764" spans="2:2" x14ac:dyDescent="0.25">
      <c r="B2764" s="5"/>
    </row>
    <row r="2765" spans="2:2" x14ac:dyDescent="0.25">
      <c r="B2765" s="5"/>
    </row>
    <row r="2766" spans="2:2" x14ac:dyDescent="0.25">
      <c r="B2766" s="5"/>
    </row>
    <row r="2767" spans="2:2" x14ac:dyDescent="0.25">
      <c r="B2767" s="5"/>
    </row>
    <row r="2768" spans="2:2" x14ac:dyDescent="0.25">
      <c r="B2768" s="5"/>
    </row>
    <row r="2769" spans="2:2" x14ac:dyDescent="0.25">
      <c r="B2769" s="5"/>
    </row>
    <row r="2770" spans="2:2" x14ac:dyDescent="0.25">
      <c r="B2770" s="5"/>
    </row>
    <row r="2771" spans="2:2" x14ac:dyDescent="0.25">
      <c r="B2771" s="5"/>
    </row>
    <row r="2772" spans="2:2" x14ac:dyDescent="0.25">
      <c r="B2772" s="5"/>
    </row>
    <row r="2773" spans="2:2" x14ac:dyDescent="0.25">
      <c r="B2773" s="5"/>
    </row>
    <row r="2774" spans="2:2" x14ac:dyDescent="0.25">
      <c r="B2774" s="5"/>
    </row>
    <row r="2775" spans="2:2" x14ac:dyDescent="0.25">
      <c r="B2775" s="5"/>
    </row>
    <row r="2776" spans="2:2" x14ac:dyDescent="0.25">
      <c r="B2776" s="5"/>
    </row>
    <row r="2777" spans="2:2" x14ac:dyDescent="0.25">
      <c r="B2777" s="5"/>
    </row>
    <row r="2778" spans="2:2" x14ac:dyDescent="0.25">
      <c r="B2778" s="5"/>
    </row>
    <row r="2779" spans="2:2" x14ac:dyDescent="0.25">
      <c r="B2779" s="5"/>
    </row>
    <row r="2780" spans="2:2" x14ac:dyDescent="0.25">
      <c r="B2780" s="5"/>
    </row>
    <row r="2781" spans="2:2" x14ac:dyDescent="0.25">
      <c r="B2781" s="5"/>
    </row>
    <row r="2782" spans="2:2" x14ac:dyDescent="0.25">
      <c r="B2782" s="5"/>
    </row>
    <row r="2783" spans="2:2" x14ac:dyDescent="0.25">
      <c r="B2783" s="5"/>
    </row>
    <row r="2784" spans="2:2" x14ac:dyDescent="0.25">
      <c r="B2784" s="5"/>
    </row>
    <row r="2785" spans="2:2" x14ac:dyDescent="0.25">
      <c r="B2785" s="5"/>
    </row>
    <row r="2786" spans="2:2" x14ac:dyDescent="0.25">
      <c r="B2786" s="5"/>
    </row>
    <row r="2787" spans="2:2" x14ac:dyDescent="0.25">
      <c r="B2787" s="5"/>
    </row>
    <row r="2788" spans="2:2" x14ac:dyDescent="0.25">
      <c r="B2788" s="5"/>
    </row>
    <row r="2789" spans="2:2" x14ac:dyDescent="0.25">
      <c r="B2789" s="5"/>
    </row>
    <row r="2790" spans="2:2" x14ac:dyDescent="0.25">
      <c r="B2790" s="5"/>
    </row>
    <row r="2791" spans="2:2" x14ac:dyDescent="0.25">
      <c r="B2791" s="5"/>
    </row>
    <row r="2792" spans="2:2" x14ac:dyDescent="0.25">
      <c r="B2792" s="5"/>
    </row>
    <row r="2793" spans="2:2" x14ac:dyDescent="0.25">
      <c r="B2793" s="5"/>
    </row>
    <row r="2794" spans="2:2" x14ac:dyDescent="0.25">
      <c r="B2794" s="5"/>
    </row>
    <row r="2795" spans="2:2" x14ac:dyDescent="0.25">
      <c r="B2795" s="5"/>
    </row>
    <row r="2796" spans="2:2" x14ac:dyDescent="0.25">
      <c r="B2796" s="5"/>
    </row>
    <row r="2797" spans="2:2" x14ac:dyDescent="0.25">
      <c r="B2797" s="5"/>
    </row>
    <row r="2798" spans="2:2" x14ac:dyDescent="0.25">
      <c r="B2798" s="5"/>
    </row>
    <row r="2799" spans="2:2" x14ac:dyDescent="0.25">
      <c r="B2799" s="5"/>
    </row>
    <row r="2800" spans="2:2" x14ac:dyDescent="0.25">
      <c r="B2800" s="5"/>
    </row>
    <row r="2801" spans="2:2" x14ac:dyDescent="0.25">
      <c r="B2801" s="5"/>
    </row>
    <row r="2802" spans="2:2" x14ac:dyDescent="0.25">
      <c r="B2802" s="5"/>
    </row>
    <row r="2803" spans="2:2" x14ac:dyDescent="0.25">
      <c r="B2803" s="5"/>
    </row>
    <row r="2804" spans="2:2" x14ac:dyDescent="0.25">
      <c r="B2804" s="5"/>
    </row>
    <row r="2805" spans="2:2" x14ac:dyDescent="0.25">
      <c r="B2805" s="5"/>
    </row>
    <row r="2806" spans="2:2" x14ac:dyDescent="0.25">
      <c r="B2806" s="5"/>
    </row>
    <row r="2807" spans="2:2" x14ac:dyDescent="0.25">
      <c r="B2807" s="5"/>
    </row>
    <row r="2808" spans="2:2" x14ac:dyDescent="0.25">
      <c r="B2808" s="5"/>
    </row>
    <row r="2809" spans="2:2" x14ac:dyDescent="0.25">
      <c r="B2809" s="5"/>
    </row>
    <row r="2810" spans="2:2" x14ac:dyDescent="0.25">
      <c r="B2810" s="5"/>
    </row>
    <row r="2811" spans="2:2" x14ac:dyDescent="0.25">
      <c r="B2811" s="5"/>
    </row>
    <row r="2812" spans="2:2" x14ac:dyDescent="0.25">
      <c r="B2812" s="5"/>
    </row>
    <row r="2813" spans="2:2" x14ac:dyDescent="0.25">
      <c r="B2813" s="5"/>
    </row>
    <row r="2814" spans="2:2" x14ac:dyDescent="0.25">
      <c r="B2814" s="5"/>
    </row>
    <row r="2815" spans="2:2" x14ac:dyDescent="0.25">
      <c r="B2815" s="5"/>
    </row>
    <row r="2816" spans="2:2" x14ac:dyDescent="0.25">
      <c r="B2816" s="5"/>
    </row>
    <row r="2817" spans="2:2" x14ac:dyDescent="0.25">
      <c r="B2817" s="5"/>
    </row>
    <row r="2818" spans="2:2" x14ac:dyDescent="0.25">
      <c r="B2818" s="5"/>
    </row>
    <row r="2819" spans="2:2" x14ac:dyDescent="0.25">
      <c r="B2819" s="5"/>
    </row>
    <row r="2820" spans="2:2" x14ac:dyDescent="0.25">
      <c r="B2820" s="5"/>
    </row>
    <row r="2821" spans="2:2" x14ac:dyDescent="0.25">
      <c r="B2821" s="5"/>
    </row>
    <row r="2822" spans="2:2" x14ac:dyDescent="0.25">
      <c r="B2822" s="5"/>
    </row>
    <row r="2823" spans="2:2" x14ac:dyDescent="0.25">
      <c r="B2823" s="5"/>
    </row>
    <row r="2824" spans="2:2" x14ac:dyDescent="0.25">
      <c r="B2824" s="5"/>
    </row>
    <row r="2825" spans="2:2" x14ac:dyDescent="0.25">
      <c r="B2825" s="5"/>
    </row>
    <row r="2826" spans="2:2" x14ac:dyDescent="0.25">
      <c r="B2826" s="5"/>
    </row>
    <row r="2827" spans="2:2" x14ac:dyDescent="0.25">
      <c r="B2827" s="5"/>
    </row>
    <row r="2828" spans="2:2" x14ac:dyDescent="0.25">
      <c r="B2828" s="5"/>
    </row>
    <row r="2829" spans="2:2" x14ac:dyDescent="0.25">
      <c r="B2829" s="5"/>
    </row>
    <row r="2830" spans="2:2" x14ac:dyDescent="0.25">
      <c r="B2830" s="5"/>
    </row>
    <row r="2831" spans="2:2" x14ac:dyDescent="0.25">
      <c r="B2831" s="5"/>
    </row>
    <row r="2832" spans="2:2" x14ac:dyDescent="0.25">
      <c r="B2832" s="5"/>
    </row>
    <row r="2833" spans="2:2" x14ac:dyDescent="0.25">
      <c r="B2833" s="5"/>
    </row>
    <row r="2834" spans="2:2" x14ac:dyDescent="0.25">
      <c r="B2834" s="5"/>
    </row>
    <row r="2835" spans="2:2" x14ac:dyDescent="0.25">
      <c r="B2835" s="5"/>
    </row>
    <row r="2836" spans="2:2" x14ac:dyDescent="0.25">
      <c r="B2836" s="5"/>
    </row>
    <row r="2837" spans="2:2" x14ac:dyDescent="0.25">
      <c r="B2837" s="5"/>
    </row>
    <row r="2838" spans="2:2" x14ac:dyDescent="0.25">
      <c r="B2838" s="5"/>
    </row>
    <row r="2839" spans="2:2" x14ac:dyDescent="0.25">
      <c r="B2839" s="5"/>
    </row>
    <row r="2840" spans="2:2" x14ac:dyDescent="0.25">
      <c r="B2840" s="5"/>
    </row>
    <row r="2841" spans="2:2" x14ac:dyDescent="0.25">
      <c r="B2841" s="5"/>
    </row>
    <row r="2842" spans="2:2" x14ac:dyDescent="0.25">
      <c r="B2842" s="5"/>
    </row>
    <row r="2843" spans="2:2" x14ac:dyDescent="0.25">
      <c r="B2843" s="5"/>
    </row>
    <row r="2844" spans="2:2" x14ac:dyDescent="0.25">
      <c r="B2844" s="5"/>
    </row>
    <row r="2845" spans="2:2" x14ac:dyDescent="0.25">
      <c r="B2845" s="5"/>
    </row>
    <row r="2846" spans="2:2" x14ac:dyDescent="0.25">
      <c r="B2846" s="5"/>
    </row>
    <row r="2847" spans="2:2" x14ac:dyDescent="0.25">
      <c r="B2847" s="5"/>
    </row>
    <row r="2848" spans="2:2" x14ac:dyDescent="0.25">
      <c r="B2848" s="5"/>
    </row>
    <row r="2849" spans="2:2" x14ac:dyDescent="0.25">
      <c r="B2849" s="5"/>
    </row>
    <row r="2850" spans="2:2" x14ac:dyDescent="0.25">
      <c r="B2850" s="5"/>
    </row>
    <row r="2851" spans="2:2" x14ac:dyDescent="0.25">
      <c r="B2851" s="5"/>
    </row>
    <row r="2852" spans="2:2" x14ac:dyDescent="0.25">
      <c r="B2852" s="5"/>
    </row>
    <row r="2853" spans="2:2" x14ac:dyDescent="0.25">
      <c r="B2853" s="5"/>
    </row>
    <row r="2854" spans="2:2" x14ac:dyDescent="0.25">
      <c r="B2854" s="5"/>
    </row>
    <row r="2855" spans="2:2" x14ac:dyDescent="0.25">
      <c r="B2855" s="5"/>
    </row>
    <row r="2856" spans="2:2" x14ac:dyDescent="0.25">
      <c r="B2856" s="5"/>
    </row>
    <row r="2857" spans="2:2" x14ac:dyDescent="0.25">
      <c r="B2857" s="5"/>
    </row>
    <row r="2858" spans="2:2" x14ac:dyDescent="0.25">
      <c r="B2858" s="5"/>
    </row>
    <row r="2859" spans="2:2" x14ac:dyDescent="0.25">
      <c r="B2859" s="5"/>
    </row>
    <row r="2860" spans="2:2" x14ac:dyDescent="0.25">
      <c r="B2860" s="5"/>
    </row>
    <row r="2861" spans="2:2" x14ac:dyDescent="0.25">
      <c r="B2861" s="5"/>
    </row>
    <row r="2862" spans="2:2" x14ac:dyDescent="0.25">
      <c r="B2862" s="5"/>
    </row>
    <row r="2863" spans="2:2" x14ac:dyDescent="0.25">
      <c r="B2863" s="5"/>
    </row>
    <row r="2864" spans="2:2" x14ac:dyDescent="0.25">
      <c r="B2864" s="5"/>
    </row>
    <row r="2865" spans="2:2" x14ac:dyDescent="0.25">
      <c r="B2865" s="5"/>
    </row>
    <row r="2866" spans="2:2" x14ac:dyDescent="0.25">
      <c r="B2866" s="5"/>
    </row>
    <row r="2867" spans="2:2" x14ac:dyDescent="0.25">
      <c r="B2867" s="5"/>
    </row>
    <row r="2868" spans="2:2" x14ac:dyDescent="0.25">
      <c r="B2868" s="5"/>
    </row>
    <row r="2869" spans="2:2" x14ac:dyDescent="0.25">
      <c r="B2869" s="5"/>
    </row>
    <row r="2870" spans="2:2" x14ac:dyDescent="0.25">
      <c r="B2870" s="5"/>
    </row>
    <row r="2871" spans="2:2" x14ac:dyDescent="0.25">
      <c r="B2871" s="5"/>
    </row>
    <row r="2872" spans="2:2" x14ac:dyDescent="0.25">
      <c r="B2872" s="5"/>
    </row>
    <row r="2873" spans="2:2" x14ac:dyDescent="0.25">
      <c r="B2873" s="5"/>
    </row>
    <row r="2874" spans="2:2" x14ac:dyDescent="0.25">
      <c r="B2874" s="5"/>
    </row>
    <row r="2875" spans="2:2" x14ac:dyDescent="0.25">
      <c r="B2875" s="5"/>
    </row>
    <row r="2876" spans="2:2" x14ac:dyDescent="0.25">
      <c r="B2876" s="5"/>
    </row>
    <row r="2877" spans="2:2" x14ac:dyDescent="0.25">
      <c r="B2877" s="5"/>
    </row>
    <row r="2878" spans="2:2" x14ac:dyDescent="0.25">
      <c r="B2878" s="5"/>
    </row>
    <row r="2879" spans="2:2" x14ac:dyDescent="0.25">
      <c r="B2879" s="5"/>
    </row>
    <row r="2880" spans="2:2" x14ac:dyDescent="0.25">
      <c r="B2880" s="5"/>
    </row>
    <row r="2881" spans="2:2" x14ac:dyDescent="0.25">
      <c r="B2881" s="5"/>
    </row>
    <row r="2882" spans="2:2" x14ac:dyDescent="0.25">
      <c r="B2882" s="5"/>
    </row>
    <row r="2883" spans="2:2" x14ac:dyDescent="0.25">
      <c r="B2883" s="5"/>
    </row>
    <row r="2884" spans="2:2" x14ac:dyDescent="0.25">
      <c r="B2884" s="5"/>
    </row>
    <row r="2885" spans="2:2" x14ac:dyDescent="0.25">
      <c r="B2885" s="5"/>
    </row>
    <row r="2886" spans="2:2" x14ac:dyDescent="0.25">
      <c r="B2886" s="5"/>
    </row>
    <row r="2887" spans="2:2" x14ac:dyDescent="0.25">
      <c r="B2887" s="5"/>
    </row>
    <row r="2888" spans="2:2" x14ac:dyDescent="0.25">
      <c r="B2888" s="5"/>
    </row>
    <row r="2889" spans="2:2" x14ac:dyDescent="0.25">
      <c r="B2889" s="5"/>
    </row>
    <row r="2890" spans="2:2" x14ac:dyDescent="0.25">
      <c r="B2890" s="5"/>
    </row>
    <row r="2891" spans="2:2" x14ac:dyDescent="0.25">
      <c r="B2891" s="5"/>
    </row>
    <row r="2892" spans="2:2" x14ac:dyDescent="0.25">
      <c r="B2892" s="5"/>
    </row>
    <row r="2893" spans="2:2" x14ac:dyDescent="0.25">
      <c r="B2893" s="5"/>
    </row>
    <row r="2894" spans="2:2" x14ac:dyDescent="0.25">
      <c r="B2894" s="5"/>
    </row>
    <row r="2895" spans="2:2" x14ac:dyDescent="0.25">
      <c r="B2895" s="5"/>
    </row>
    <row r="2896" spans="2:2" x14ac:dyDescent="0.25">
      <c r="B2896" s="5"/>
    </row>
    <row r="2897" spans="2:2" x14ac:dyDescent="0.25">
      <c r="B2897" s="5"/>
    </row>
    <row r="2898" spans="2:2" x14ac:dyDescent="0.25">
      <c r="B2898" s="5"/>
    </row>
    <row r="2899" spans="2:2" x14ac:dyDescent="0.25">
      <c r="B2899" s="5"/>
    </row>
    <row r="2900" spans="2:2" x14ac:dyDescent="0.25">
      <c r="B2900" s="5"/>
    </row>
    <row r="2901" spans="2:2" x14ac:dyDescent="0.25">
      <c r="B2901" s="5"/>
    </row>
    <row r="2902" spans="2:2" x14ac:dyDescent="0.25">
      <c r="B2902" s="5"/>
    </row>
    <row r="2903" spans="2:2" x14ac:dyDescent="0.25">
      <c r="B2903" s="5"/>
    </row>
    <row r="2904" spans="2:2" x14ac:dyDescent="0.25">
      <c r="B2904" s="5"/>
    </row>
    <row r="2905" spans="2:2" x14ac:dyDescent="0.25">
      <c r="B2905" s="5"/>
    </row>
    <row r="2906" spans="2:2" x14ac:dyDescent="0.25">
      <c r="B2906" s="5"/>
    </row>
    <row r="2907" spans="2:2" x14ac:dyDescent="0.25">
      <c r="B2907" s="5"/>
    </row>
    <row r="2908" spans="2:2" x14ac:dyDescent="0.25">
      <c r="B2908" s="5"/>
    </row>
    <row r="2909" spans="2:2" x14ac:dyDescent="0.25">
      <c r="B2909" s="5"/>
    </row>
    <row r="2910" spans="2:2" x14ac:dyDescent="0.25">
      <c r="B2910" s="5"/>
    </row>
    <row r="2911" spans="2:2" x14ac:dyDescent="0.25">
      <c r="B2911" s="5"/>
    </row>
    <row r="2912" spans="2:2" x14ac:dyDescent="0.25">
      <c r="B2912" s="5"/>
    </row>
    <row r="2913" spans="2:2" x14ac:dyDescent="0.25">
      <c r="B2913" s="5"/>
    </row>
    <row r="2914" spans="2:2" x14ac:dyDescent="0.25">
      <c r="B2914" s="5"/>
    </row>
    <row r="2915" spans="2:2" x14ac:dyDescent="0.25">
      <c r="B2915" s="5"/>
    </row>
    <row r="2916" spans="2:2" x14ac:dyDescent="0.25">
      <c r="B2916" s="5"/>
    </row>
    <row r="2917" spans="2:2" x14ac:dyDescent="0.25">
      <c r="B2917" s="5"/>
    </row>
    <row r="2918" spans="2:2" x14ac:dyDescent="0.25">
      <c r="B2918" s="5"/>
    </row>
    <row r="2919" spans="2:2" x14ac:dyDescent="0.25">
      <c r="B2919" s="5"/>
    </row>
    <row r="2920" spans="2:2" x14ac:dyDescent="0.25">
      <c r="B2920" s="5"/>
    </row>
    <row r="2921" spans="2:2" x14ac:dyDescent="0.25">
      <c r="B2921" s="5"/>
    </row>
    <row r="2922" spans="2:2" x14ac:dyDescent="0.25">
      <c r="B2922" s="5"/>
    </row>
    <row r="2923" spans="2:2" x14ac:dyDescent="0.25">
      <c r="B2923" s="5"/>
    </row>
    <row r="2924" spans="2:2" x14ac:dyDescent="0.25">
      <c r="B2924" s="5"/>
    </row>
    <row r="2925" spans="2:2" x14ac:dyDescent="0.25">
      <c r="B2925" s="5"/>
    </row>
    <row r="2926" spans="2:2" x14ac:dyDescent="0.25">
      <c r="B2926" s="5"/>
    </row>
    <row r="2927" spans="2:2" x14ac:dyDescent="0.25">
      <c r="B2927" s="5"/>
    </row>
    <row r="2928" spans="2:2" x14ac:dyDescent="0.25">
      <c r="B2928" s="5"/>
    </row>
    <row r="2929" spans="2:2" x14ac:dyDescent="0.25">
      <c r="B2929" s="5"/>
    </row>
    <row r="2930" spans="2:2" x14ac:dyDescent="0.25">
      <c r="B2930" s="5"/>
    </row>
    <row r="2931" spans="2:2" x14ac:dyDescent="0.25">
      <c r="B2931" s="5"/>
    </row>
    <row r="2932" spans="2:2" x14ac:dyDescent="0.25">
      <c r="B2932" s="5"/>
    </row>
    <row r="2933" spans="2:2" x14ac:dyDescent="0.25">
      <c r="B2933" s="5"/>
    </row>
    <row r="2934" spans="2:2" x14ac:dyDescent="0.25">
      <c r="B2934" s="5"/>
    </row>
    <row r="2935" spans="2:2" x14ac:dyDescent="0.25">
      <c r="B2935" s="5"/>
    </row>
    <row r="2936" spans="2:2" x14ac:dyDescent="0.25">
      <c r="B2936" s="5"/>
    </row>
    <row r="2937" spans="2:2" x14ac:dyDescent="0.25">
      <c r="B2937" s="5"/>
    </row>
    <row r="2938" spans="2:2" x14ac:dyDescent="0.25">
      <c r="B2938" s="5"/>
    </row>
    <row r="2939" spans="2:2" x14ac:dyDescent="0.25">
      <c r="B2939" s="5"/>
    </row>
    <row r="2940" spans="2:2" x14ac:dyDescent="0.25">
      <c r="B2940" s="5"/>
    </row>
    <row r="2941" spans="2:2" x14ac:dyDescent="0.25">
      <c r="B2941" s="5"/>
    </row>
    <row r="2942" spans="2:2" x14ac:dyDescent="0.25">
      <c r="B2942" s="5"/>
    </row>
    <row r="2943" spans="2:2" x14ac:dyDescent="0.25">
      <c r="B2943" s="5"/>
    </row>
    <row r="2944" spans="2:2" x14ac:dyDescent="0.25">
      <c r="B2944" s="5"/>
    </row>
    <row r="2945" spans="2:2" x14ac:dyDescent="0.25">
      <c r="B2945" s="5"/>
    </row>
    <row r="2946" spans="2:2" x14ac:dyDescent="0.25">
      <c r="B2946" s="5"/>
    </row>
    <row r="2947" spans="2:2" x14ac:dyDescent="0.25">
      <c r="B2947" s="5"/>
    </row>
    <row r="2948" spans="2:2" x14ac:dyDescent="0.25">
      <c r="B2948" s="5"/>
    </row>
    <row r="2949" spans="2:2" x14ac:dyDescent="0.25">
      <c r="B2949" s="5"/>
    </row>
    <row r="2950" spans="2:2" x14ac:dyDescent="0.25">
      <c r="B2950" s="5"/>
    </row>
    <row r="2951" spans="2:2" x14ac:dyDescent="0.25">
      <c r="B2951" s="5"/>
    </row>
    <row r="2952" spans="2:2" x14ac:dyDescent="0.25">
      <c r="B2952" s="5"/>
    </row>
    <row r="2953" spans="2:2" x14ac:dyDescent="0.25">
      <c r="B2953" s="5"/>
    </row>
    <row r="2954" spans="2:2" x14ac:dyDescent="0.25">
      <c r="B2954" s="5"/>
    </row>
    <row r="2955" spans="2:2" x14ac:dyDescent="0.25">
      <c r="B2955" s="5"/>
    </row>
    <row r="2956" spans="2:2" x14ac:dyDescent="0.25">
      <c r="B2956" s="5"/>
    </row>
    <row r="2957" spans="2:2" x14ac:dyDescent="0.25">
      <c r="B2957" s="5"/>
    </row>
    <row r="2958" spans="2:2" x14ac:dyDescent="0.25">
      <c r="B2958" s="5"/>
    </row>
    <row r="2959" spans="2:2" x14ac:dyDescent="0.25">
      <c r="B2959" s="5"/>
    </row>
    <row r="2960" spans="2:2" x14ac:dyDescent="0.25">
      <c r="B2960" s="5"/>
    </row>
    <row r="2961" spans="2:2" x14ac:dyDescent="0.25">
      <c r="B2961" s="5"/>
    </row>
    <row r="2962" spans="2:2" x14ac:dyDescent="0.25">
      <c r="B2962" s="5"/>
    </row>
    <row r="2963" spans="2:2" x14ac:dyDescent="0.25">
      <c r="B2963" s="5"/>
    </row>
    <row r="2964" spans="2:2" x14ac:dyDescent="0.25">
      <c r="B2964" s="5"/>
    </row>
    <row r="2965" spans="2:2" x14ac:dyDescent="0.25">
      <c r="B2965" s="5"/>
    </row>
    <row r="2966" spans="2:2" x14ac:dyDescent="0.25">
      <c r="B2966" s="5"/>
    </row>
    <row r="2967" spans="2:2" x14ac:dyDescent="0.25">
      <c r="B2967" s="5"/>
    </row>
    <row r="2968" spans="2:2" x14ac:dyDescent="0.25">
      <c r="B2968" s="5"/>
    </row>
    <row r="2969" spans="2:2" x14ac:dyDescent="0.25">
      <c r="B2969" s="5"/>
    </row>
    <row r="2970" spans="2:2" x14ac:dyDescent="0.25">
      <c r="B2970" s="5"/>
    </row>
    <row r="2971" spans="2:2" x14ac:dyDescent="0.25">
      <c r="B2971" s="5"/>
    </row>
    <row r="2972" spans="2:2" x14ac:dyDescent="0.25">
      <c r="B2972" s="5"/>
    </row>
    <row r="2973" spans="2:2" x14ac:dyDescent="0.25">
      <c r="B2973" s="5"/>
    </row>
    <row r="2974" spans="2:2" x14ac:dyDescent="0.25">
      <c r="B2974" s="5"/>
    </row>
    <row r="2975" spans="2:2" x14ac:dyDescent="0.25">
      <c r="B2975" s="5"/>
    </row>
    <row r="2976" spans="2:2" x14ac:dyDescent="0.25">
      <c r="B2976" s="5"/>
    </row>
    <row r="2977" spans="2:2" x14ac:dyDescent="0.25">
      <c r="B2977" s="5"/>
    </row>
    <row r="2978" spans="2:2" x14ac:dyDescent="0.25">
      <c r="B2978" s="5"/>
    </row>
    <row r="2979" spans="2:2" x14ac:dyDescent="0.25">
      <c r="B2979" s="5"/>
    </row>
    <row r="2980" spans="2:2" x14ac:dyDescent="0.25">
      <c r="B2980" s="5"/>
    </row>
    <row r="2981" spans="2:2" x14ac:dyDescent="0.25">
      <c r="B2981" s="5"/>
    </row>
    <row r="2982" spans="2:2" x14ac:dyDescent="0.25">
      <c r="B2982" s="5"/>
    </row>
    <row r="2983" spans="2:2" x14ac:dyDescent="0.25">
      <c r="B2983" s="5"/>
    </row>
    <row r="2984" spans="2:2" x14ac:dyDescent="0.25">
      <c r="B2984" s="5"/>
    </row>
    <row r="2985" spans="2:2" x14ac:dyDescent="0.25">
      <c r="B2985" s="5"/>
    </row>
    <row r="2986" spans="2:2" x14ac:dyDescent="0.25">
      <c r="B2986" s="5"/>
    </row>
    <row r="2987" spans="2:2" x14ac:dyDescent="0.25">
      <c r="B2987" s="5"/>
    </row>
    <row r="2988" spans="2:2" x14ac:dyDescent="0.25">
      <c r="B2988" s="5"/>
    </row>
    <row r="2989" spans="2:2" x14ac:dyDescent="0.25">
      <c r="B2989" s="5"/>
    </row>
    <row r="2990" spans="2:2" x14ac:dyDescent="0.25">
      <c r="B2990" s="5"/>
    </row>
    <row r="2991" spans="2:2" x14ac:dyDescent="0.25">
      <c r="B2991" s="5"/>
    </row>
    <row r="2992" spans="2:2" x14ac:dyDescent="0.25">
      <c r="B2992" s="5"/>
    </row>
    <row r="2993" spans="2:2" x14ac:dyDescent="0.25">
      <c r="B2993" s="5"/>
    </row>
    <row r="2994" spans="2:2" x14ac:dyDescent="0.25">
      <c r="B2994" s="5"/>
    </row>
    <row r="2995" spans="2:2" x14ac:dyDescent="0.25">
      <c r="B2995" s="5"/>
    </row>
    <row r="2996" spans="2:2" x14ac:dyDescent="0.25">
      <c r="B2996" s="5"/>
    </row>
    <row r="2997" spans="2:2" x14ac:dyDescent="0.25">
      <c r="B2997" s="5"/>
    </row>
    <row r="2998" spans="2:2" x14ac:dyDescent="0.25">
      <c r="B2998" s="5"/>
    </row>
    <row r="2999" spans="2:2" x14ac:dyDescent="0.25">
      <c r="B2999" s="5"/>
    </row>
    <row r="3000" spans="2:2" x14ac:dyDescent="0.25">
      <c r="B3000" s="5"/>
    </row>
    <row r="3001" spans="2:2" x14ac:dyDescent="0.25">
      <c r="B3001" s="5"/>
    </row>
    <row r="3002" spans="2:2" x14ac:dyDescent="0.25">
      <c r="B3002" s="5"/>
    </row>
    <row r="3003" spans="2:2" x14ac:dyDescent="0.25">
      <c r="B3003" s="5"/>
    </row>
    <row r="3004" spans="2:2" x14ac:dyDescent="0.25">
      <c r="B3004" s="5"/>
    </row>
    <row r="3005" spans="2:2" x14ac:dyDescent="0.25">
      <c r="B3005" s="5"/>
    </row>
    <row r="3006" spans="2:2" x14ac:dyDescent="0.25">
      <c r="B3006" s="5"/>
    </row>
    <row r="3007" spans="2:2" x14ac:dyDescent="0.25">
      <c r="B3007" s="5"/>
    </row>
    <row r="3008" spans="2:2" x14ac:dyDescent="0.25">
      <c r="B3008" s="5"/>
    </row>
    <row r="3009" spans="2:2" x14ac:dyDescent="0.25">
      <c r="B3009" s="5"/>
    </row>
    <row r="3010" spans="2:2" x14ac:dyDescent="0.25">
      <c r="B3010" s="5"/>
    </row>
    <row r="3011" spans="2:2" x14ac:dyDescent="0.25">
      <c r="B3011" s="5"/>
    </row>
    <row r="3012" spans="2:2" x14ac:dyDescent="0.25">
      <c r="B3012" s="5"/>
    </row>
    <row r="3013" spans="2:2" x14ac:dyDescent="0.25">
      <c r="B3013" s="5"/>
    </row>
    <row r="3014" spans="2:2" x14ac:dyDescent="0.25">
      <c r="B3014" s="5"/>
    </row>
    <row r="3015" spans="2:2" x14ac:dyDescent="0.25">
      <c r="B3015" s="5"/>
    </row>
    <row r="3016" spans="2:2" x14ac:dyDescent="0.25">
      <c r="B3016" s="5"/>
    </row>
    <row r="3017" spans="2:2" x14ac:dyDescent="0.25">
      <c r="B3017" s="5"/>
    </row>
    <row r="3018" spans="2:2" x14ac:dyDescent="0.25">
      <c r="B3018" s="5"/>
    </row>
    <row r="3019" spans="2:2" x14ac:dyDescent="0.25">
      <c r="B3019" s="5"/>
    </row>
    <row r="3020" spans="2:2" x14ac:dyDescent="0.25">
      <c r="B3020" s="5"/>
    </row>
    <row r="3021" spans="2:2" x14ac:dyDescent="0.25">
      <c r="B3021" s="5"/>
    </row>
    <row r="3022" spans="2:2" x14ac:dyDescent="0.25">
      <c r="B3022" s="5"/>
    </row>
    <row r="3023" spans="2:2" x14ac:dyDescent="0.25">
      <c r="B3023" s="5"/>
    </row>
    <row r="3024" spans="2:2" x14ac:dyDescent="0.25">
      <c r="B3024" s="5"/>
    </row>
    <row r="3025" spans="2:2" x14ac:dyDescent="0.25">
      <c r="B3025" s="5"/>
    </row>
    <row r="3026" spans="2:2" x14ac:dyDescent="0.25">
      <c r="B3026" s="5"/>
    </row>
    <row r="3027" spans="2:2" x14ac:dyDescent="0.25">
      <c r="B3027" s="5"/>
    </row>
    <row r="3028" spans="2:2" x14ac:dyDescent="0.25">
      <c r="B3028" s="5"/>
    </row>
    <row r="3029" spans="2:2" x14ac:dyDescent="0.25">
      <c r="B3029" s="5"/>
    </row>
    <row r="3030" spans="2:2" x14ac:dyDescent="0.25">
      <c r="B3030" s="5"/>
    </row>
    <row r="3031" spans="2:2" x14ac:dyDescent="0.25">
      <c r="B3031" s="5"/>
    </row>
    <row r="3032" spans="2:2" x14ac:dyDescent="0.25">
      <c r="B3032" s="5"/>
    </row>
    <row r="3033" spans="2:2" x14ac:dyDescent="0.25">
      <c r="B3033" s="5"/>
    </row>
    <row r="3034" spans="2:2" x14ac:dyDescent="0.25">
      <c r="B3034" s="5"/>
    </row>
    <row r="3035" spans="2:2" x14ac:dyDescent="0.25">
      <c r="B3035" s="5"/>
    </row>
    <row r="3036" spans="2:2" x14ac:dyDescent="0.25">
      <c r="B3036" s="5"/>
    </row>
    <row r="3037" spans="2:2" x14ac:dyDescent="0.25">
      <c r="B3037" s="5"/>
    </row>
    <row r="3038" spans="2:2" x14ac:dyDescent="0.25">
      <c r="B3038" s="5"/>
    </row>
    <row r="3039" spans="2:2" x14ac:dyDescent="0.25">
      <c r="B3039" s="5"/>
    </row>
    <row r="3040" spans="2:2" x14ac:dyDescent="0.25">
      <c r="B3040" s="5"/>
    </row>
    <row r="3041" spans="2:2" x14ac:dyDescent="0.25">
      <c r="B3041" s="5"/>
    </row>
    <row r="3042" spans="2:2" x14ac:dyDescent="0.25">
      <c r="B3042" s="5"/>
    </row>
    <row r="3043" spans="2:2" x14ac:dyDescent="0.25">
      <c r="B3043" s="5"/>
    </row>
    <row r="3044" spans="2:2" x14ac:dyDescent="0.25">
      <c r="B3044" s="5"/>
    </row>
    <row r="3045" spans="2:2" x14ac:dyDescent="0.25">
      <c r="B3045" s="5"/>
    </row>
    <row r="3046" spans="2:2" x14ac:dyDescent="0.25">
      <c r="B3046" s="5"/>
    </row>
    <row r="3047" spans="2:2" x14ac:dyDescent="0.25">
      <c r="B3047" s="5"/>
    </row>
    <row r="3048" spans="2:2" x14ac:dyDescent="0.25">
      <c r="B3048" s="5"/>
    </row>
    <row r="3049" spans="2:2" x14ac:dyDescent="0.25">
      <c r="B3049" s="5"/>
    </row>
    <row r="3050" spans="2:2" x14ac:dyDescent="0.25">
      <c r="B3050" s="5"/>
    </row>
    <row r="3051" spans="2:2" x14ac:dyDescent="0.25">
      <c r="B3051" s="5"/>
    </row>
    <row r="3052" spans="2:2" x14ac:dyDescent="0.25">
      <c r="B3052" s="5"/>
    </row>
    <row r="3053" spans="2:2" x14ac:dyDescent="0.25">
      <c r="B3053" s="5"/>
    </row>
    <row r="3054" spans="2:2" x14ac:dyDescent="0.25">
      <c r="B3054" s="5"/>
    </row>
    <row r="3055" spans="2:2" x14ac:dyDescent="0.25">
      <c r="B3055" s="5"/>
    </row>
    <row r="3056" spans="2:2" x14ac:dyDescent="0.25">
      <c r="B3056" s="5"/>
    </row>
    <row r="3057" spans="2:2" x14ac:dyDescent="0.25">
      <c r="B3057" s="5"/>
    </row>
    <row r="3058" spans="2:2" x14ac:dyDescent="0.25">
      <c r="B3058" s="5"/>
    </row>
    <row r="3059" spans="2:2" x14ac:dyDescent="0.25">
      <c r="B3059" s="5"/>
    </row>
    <row r="3060" spans="2:2" x14ac:dyDescent="0.25">
      <c r="B3060" s="5"/>
    </row>
    <row r="3061" spans="2:2" x14ac:dyDescent="0.25">
      <c r="B3061" s="5"/>
    </row>
    <row r="3062" spans="2:2" x14ac:dyDescent="0.25">
      <c r="B3062" s="5"/>
    </row>
    <row r="3063" spans="2:2" x14ac:dyDescent="0.25">
      <c r="B3063" s="5"/>
    </row>
  </sheetData>
  <mergeCells count="19">
    <mergeCell ref="B61:L61"/>
    <mergeCell ref="B42:L42"/>
    <mergeCell ref="B51:C51"/>
    <mergeCell ref="B52:C52"/>
    <mergeCell ref="B56:C56"/>
    <mergeCell ref="B57:C57"/>
    <mergeCell ref="B58:C58"/>
    <mergeCell ref="B22:L22"/>
    <mergeCell ref="B30:C30"/>
    <mergeCell ref="B31:C31"/>
    <mergeCell ref="B35:C35"/>
    <mergeCell ref="B36:C36"/>
    <mergeCell ref="B37:C37"/>
    <mergeCell ref="B9:C9"/>
    <mergeCell ref="B10:C10"/>
    <mergeCell ref="B15:C15"/>
    <mergeCell ref="B14:C14"/>
    <mergeCell ref="B16:C16"/>
    <mergeCell ref="B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3063"/>
  <sheetViews>
    <sheetView showGridLines="0" tabSelected="1" topLeftCell="A54" workbookViewId="0">
      <selection activeCell="B81" sqref="B81"/>
    </sheetView>
  </sheetViews>
  <sheetFormatPr defaultRowHeight="15" x14ac:dyDescent="0.25"/>
  <cols>
    <col min="2" max="2" width="13" customWidth="1"/>
    <col min="3" max="3" width="11.5703125" customWidth="1"/>
  </cols>
  <sheetData>
    <row r="2" spans="2:12" ht="28.5" x14ac:dyDescent="0.45">
      <c r="B2" s="20" t="s">
        <v>13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5" spans="2:12" ht="15.75" thickBot="1" x14ac:dyDescent="0.3">
      <c r="B5" s="8" t="s">
        <v>0</v>
      </c>
      <c r="C5" s="8" t="s">
        <v>1</v>
      </c>
    </row>
    <row r="6" spans="2:12" x14ac:dyDescent="0.25">
      <c r="B6" s="1">
        <v>14</v>
      </c>
      <c r="C6">
        <f>'True Demand'!$C$9*(EXP(-('True Demand'!$C$7+'True Demand'!$C$8*B6)))/(1+EXP(-('True Demand'!$C$7+'True Demand'!$C$8*B6)))</f>
        <v>498.76368842168262</v>
      </c>
    </row>
    <row r="7" spans="2:12" x14ac:dyDescent="0.25">
      <c r="B7" s="1">
        <v>16</v>
      </c>
      <c r="C7">
        <f>'True Demand'!$C$9*(EXP(-('True Demand'!$C$7+'True Demand'!$C$8*B7)))/(1+EXP(-('True Demand'!$C$7+'True Demand'!$C$8*B7)))</f>
        <v>491.0068950189542</v>
      </c>
    </row>
    <row r="9" spans="2:12" x14ac:dyDescent="0.25">
      <c r="B9" s="11" t="s">
        <v>7</v>
      </c>
      <c r="C9" s="11"/>
    </row>
    <row r="10" spans="2:12" ht="15.75" thickBot="1" x14ac:dyDescent="0.3">
      <c r="B10" s="16" t="s">
        <v>12</v>
      </c>
      <c r="C10" s="16"/>
    </row>
    <row r="11" spans="2:12" x14ac:dyDescent="0.25">
      <c r="B11" s="2" t="s">
        <v>8</v>
      </c>
      <c r="C11">
        <f>INTERCEPT(C6:C7,B6:B7)</f>
        <v>553.06124224078155</v>
      </c>
    </row>
    <row r="12" spans="2:12" x14ac:dyDescent="0.25">
      <c r="B12" s="2" t="s">
        <v>9</v>
      </c>
      <c r="C12">
        <f>-LINEST(C6:C7,B6:B7)</f>
        <v>3.8783967013642102</v>
      </c>
    </row>
    <row r="14" spans="2:12" x14ac:dyDescent="0.25">
      <c r="B14" s="11" t="s">
        <v>10</v>
      </c>
      <c r="C14" s="11"/>
    </row>
    <row r="15" spans="2:12" ht="15.75" thickBot="1" x14ac:dyDescent="0.3">
      <c r="B15" s="18" t="s">
        <v>11</v>
      </c>
      <c r="C15" s="18"/>
    </row>
    <row r="16" spans="2:12" x14ac:dyDescent="0.25">
      <c r="B16" s="19">
        <f>C11/(2*C12)</f>
        <v>71.300241417573986</v>
      </c>
      <c r="C16" s="19"/>
      <c r="E16" s="14"/>
    </row>
    <row r="22" spans="2:12" ht="28.5" x14ac:dyDescent="0.45">
      <c r="B22" s="20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5" spans="2:12" ht="15.75" thickBot="1" x14ac:dyDescent="0.3">
      <c r="B25" s="8" t="s">
        <v>0</v>
      </c>
      <c r="C25" s="8" t="s">
        <v>1</v>
      </c>
    </row>
    <row r="26" spans="2:12" x14ac:dyDescent="0.25">
      <c r="B26" s="1">
        <v>14</v>
      </c>
      <c r="C26">
        <f>'True Demand'!$C$9*(EXP(-('True Demand'!$C$7+'True Demand'!$C$8*B26)))/(1+EXP(-('True Demand'!$C$7+'True Demand'!$C$8*B26)))</f>
        <v>498.76368842168262</v>
      </c>
    </row>
    <row r="27" spans="2:12" x14ac:dyDescent="0.25">
      <c r="B27" s="1">
        <v>16</v>
      </c>
      <c r="C27">
        <f>'True Demand'!$C$9*(EXP(-('True Demand'!$C$7+'True Demand'!$C$8*B27)))/(1+EXP(-('True Demand'!$C$7+'True Demand'!$C$8*B27)))</f>
        <v>491.0068950189542</v>
      </c>
    </row>
    <row r="28" spans="2:12" x14ac:dyDescent="0.25">
      <c r="B28" s="5">
        <f>B16</f>
        <v>71.300241417573986</v>
      </c>
      <c r="C28">
        <f>'True Demand'!$C$9*(EXP(-('True Demand'!$C$7+'True Demand'!$C$8*B28)))/(1+EXP(-('True Demand'!$C$7+'True Demand'!$C$8*B28)))</f>
        <v>2.6275938479887679E-20</v>
      </c>
    </row>
    <row r="30" spans="2:12" x14ac:dyDescent="0.25">
      <c r="B30" s="11" t="s">
        <v>7</v>
      </c>
      <c r="C30" s="11"/>
    </row>
    <row r="31" spans="2:12" ht="15.75" thickBot="1" x14ac:dyDescent="0.3">
      <c r="B31" s="16" t="s">
        <v>12</v>
      </c>
      <c r="C31" s="16"/>
    </row>
    <row r="32" spans="2:12" x14ac:dyDescent="0.25">
      <c r="B32" s="2" t="s">
        <v>8</v>
      </c>
      <c r="C32">
        <f>INTERCEPT(C26:C28,B26:B28)</f>
        <v>626.5801116519491</v>
      </c>
    </row>
    <row r="33" spans="2:12" x14ac:dyDescent="0.25">
      <c r="B33" s="2" t="s">
        <v>9</v>
      </c>
      <c r="C33">
        <f>-LINEST(C26:C28,B26:B28)</f>
        <v>8.7854652571520404</v>
      </c>
    </row>
    <row r="35" spans="2:12" x14ac:dyDescent="0.25">
      <c r="B35" s="11" t="s">
        <v>10</v>
      </c>
      <c r="C35" s="11"/>
    </row>
    <row r="36" spans="2:12" ht="15.75" thickBot="1" x14ac:dyDescent="0.3">
      <c r="B36" s="18" t="s">
        <v>11</v>
      </c>
      <c r="C36" s="18"/>
    </row>
    <row r="37" spans="2:12" x14ac:dyDescent="0.25">
      <c r="B37" s="19">
        <f>C32/(2*C33)</f>
        <v>35.660041518112259</v>
      </c>
      <c r="C37" s="19"/>
      <c r="E37" s="14"/>
    </row>
    <row r="42" spans="2:12" ht="28.5" x14ac:dyDescent="0.45">
      <c r="B42" s="20" t="s">
        <v>15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5" spans="2:12" ht="15.75" thickBot="1" x14ac:dyDescent="0.3">
      <c r="B45" s="8" t="s">
        <v>0</v>
      </c>
      <c r="C45" s="8" t="s">
        <v>1</v>
      </c>
    </row>
    <row r="46" spans="2:12" x14ac:dyDescent="0.25">
      <c r="B46" s="1">
        <v>14</v>
      </c>
      <c r="C46">
        <f>'True Demand'!$C$9*(EXP(-('True Demand'!$C$7+'True Demand'!$C$8*B46)))/(1+EXP(-('True Demand'!$C$7+'True Demand'!$C$8*B46)))</f>
        <v>498.76368842168262</v>
      </c>
    </row>
    <row r="47" spans="2:12" x14ac:dyDescent="0.25">
      <c r="B47" s="1">
        <v>16</v>
      </c>
      <c r="C47">
        <f>'True Demand'!$C$9*(EXP(-('True Demand'!$C$7+'True Demand'!$C$8*B47)))/(1+EXP(-('True Demand'!$C$7+'True Demand'!$C$8*B47)))</f>
        <v>491.0068950189542</v>
      </c>
    </row>
    <row r="48" spans="2:12" x14ac:dyDescent="0.25">
      <c r="B48" s="5">
        <f>B28</f>
        <v>71.300241417573986</v>
      </c>
      <c r="C48">
        <f>'True Demand'!$C$9*(EXP(-('True Demand'!$C$7+'True Demand'!$C$8*B48)))/(1+EXP(-('True Demand'!$C$7+'True Demand'!$C$8*B48)))</f>
        <v>2.6275938479887679E-20</v>
      </c>
    </row>
    <row r="49" spans="1:17" x14ac:dyDescent="0.25">
      <c r="B49" s="5">
        <f>B37</f>
        <v>35.660041518112259</v>
      </c>
      <c r="C49">
        <f>'True Demand'!$C$9*(EXP(-('True Demand'!$C$7+'True Demand'!$C$8*B49)))/(1+EXP(-('True Demand'!$C$7+'True Demand'!$C$8*B49)))</f>
        <v>7.9049716726356672E-5</v>
      </c>
    </row>
    <row r="51" spans="1:17" x14ac:dyDescent="0.25">
      <c r="B51" s="11" t="s">
        <v>7</v>
      </c>
      <c r="C51" s="11"/>
    </row>
    <row r="52" spans="1:17" ht="15.75" thickBot="1" x14ac:dyDescent="0.3">
      <c r="B52" s="16" t="s">
        <v>12</v>
      </c>
      <c r="C52" s="16"/>
    </row>
    <row r="53" spans="1:17" x14ac:dyDescent="0.25">
      <c r="B53" s="2" t="s">
        <v>8</v>
      </c>
      <c r="C53">
        <f>INTERCEPT(C46:C49,B46:B49)</f>
        <v>555.44993424906556</v>
      </c>
    </row>
    <row r="54" spans="1:17" x14ac:dyDescent="0.25">
      <c r="B54" s="2" t="s">
        <v>9</v>
      </c>
      <c r="C54">
        <f>-LINEST(C46:C49,B46:B49)</f>
        <v>8.9955208042644337</v>
      </c>
    </row>
    <row r="56" spans="1:17" x14ac:dyDescent="0.25">
      <c r="B56" s="11" t="s">
        <v>10</v>
      </c>
      <c r="C56" s="11"/>
    </row>
    <row r="57" spans="1:17" ht="15.75" thickBot="1" x14ac:dyDescent="0.3">
      <c r="B57" s="18" t="s">
        <v>11</v>
      </c>
      <c r="C57" s="18"/>
    </row>
    <row r="58" spans="1:17" x14ac:dyDescent="0.25">
      <c r="B58" s="19">
        <f>C53/(2*C54)</f>
        <v>30.873695160915414</v>
      </c>
      <c r="C58" s="19"/>
      <c r="E58" s="14"/>
    </row>
    <row r="61" spans="1:17" ht="28.5" x14ac:dyDescent="0.45">
      <c r="B61" s="20" t="s">
        <v>16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</row>
    <row r="63" spans="1:17" ht="15.75" thickBot="1" x14ac:dyDescent="0.3">
      <c r="B63" s="8" t="s">
        <v>0</v>
      </c>
      <c r="C63" s="8" t="s">
        <v>1</v>
      </c>
      <c r="Q63" s="8" t="s">
        <v>17</v>
      </c>
    </row>
    <row r="64" spans="1:17" x14ac:dyDescent="0.25">
      <c r="A64">
        <v>1</v>
      </c>
      <c r="B64" s="1">
        <f>B46</f>
        <v>14</v>
      </c>
      <c r="C64">
        <f>'True Demand'!$C$9*(EXP(-('True Demand'!$C$7+'True Demand'!$C$8*B64)))/(1+EXP(-('True Demand'!$C$7+'True Demand'!$C$8*B64)))</f>
        <v>498.76368842168262</v>
      </c>
      <c r="Q64">
        <v>29.524086033297749</v>
      </c>
    </row>
    <row r="65" spans="1:17" x14ac:dyDescent="0.25">
      <c r="A65">
        <v>2</v>
      </c>
      <c r="B65" s="1">
        <f>B47</f>
        <v>16</v>
      </c>
      <c r="C65">
        <f>'True Demand'!$C$9*(EXP(-('True Demand'!$C$7+'True Demand'!$C$8*B65)))/(1+EXP(-('True Demand'!$C$7+'True Demand'!$C$8*B65)))</f>
        <v>491.0068950189542</v>
      </c>
      <c r="Q65">
        <v>14.695770002697504</v>
      </c>
    </row>
    <row r="66" spans="1:17" x14ac:dyDescent="0.25">
      <c r="A66">
        <v>3</v>
      </c>
      <c r="B66" s="5">
        <f>B48</f>
        <v>71.300241417573986</v>
      </c>
      <c r="C66">
        <f>'True Demand'!$C$9*(EXP(-('True Demand'!$C$7+'True Demand'!$C$8*B66)))/(1+EXP(-('True Demand'!$C$7+'True Demand'!$C$8*B66)))</f>
        <v>2.6275938479887679E-20</v>
      </c>
      <c r="Q66">
        <v>21.350930917674027</v>
      </c>
    </row>
    <row r="67" spans="1:17" x14ac:dyDescent="0.25">
      <c r="A67">
        <v>4</v>
      </c>
      <c r="B67" s="5">
        <f>B49</f>
        <v>35.660041518112259</v>
      </c>
      <c r="C67">
        <f>'True Demand'!$C$9*(EXP(-('True Demand'!$C$7+'True Demand'!$C$8*B67)))/(1+EXP(-('True Demand'!$C$7+'True Demand'!$C$8*B67)))</f>
        <v>7.9049716726356672E-5</v>
      </c>
      <c r="Q67">
        <v>15.508926042389302</v>
      </c>
    </row>
    <row r="68" spans="1:17" x14ac:dyDescent="0.25">
      <c r="A68">
        <v>5</v>
      </c>
      <c r="B68" s="5">
        <f>IF(ABS(B67-B66)&lt;0.1,Q68,INTERCEPT($C$64:C67,$B$64:B67)/(-2*LINEST($C$64:C67,$B$64:B67)))</f>
        <v>30.873695160915414</v>
      </c>
      <c r="C68">
        <f>'True Demand'!$C$9*(EXP(-('True Demand'!$C$7+'True Demand'!$C$8*B68)))/(1+EXP(-('True Demand'!$C$7+'True Demand'!$C$8*B68)))</f>
        <v>9.4749290844640139E-3</v>
      </c>
      <c r="Q68">
        <v>21.675180218888457</v>
      </c>
    </row>
    <row r="69" spans="1:17" x14ac:dyDescent="0.25">
      <c r="A69">
        <v>6</v>
      </c>
      <c r="B69" s="5">
        <f>IF(ABS(B68-B67)&lt;0.1,Q69,INTERCEPT($C$64:C68,$B$64:B68)/(-2*LINEST($C$64:C68,$B$64:B68)))</f>
        <v>28.234051208501498</v>
      </c>
      <c r="C69">
        <f>'True Demand'!$C$9*(EXP(-('True Demand'!$C$7+'True Demand'!$C$8*B69)))/(1+EXP(-('True Demand'!$C$7+'True Demand'!$C$8*B69)))</f>
        <v>0.1326941353299938</v>
      </c>
      <c r="Q69">
        <v>19.345197649809606</v>
      </c>
    </row>
    <row r="70" spans="1:17" x14ac:dyDescent="0.25">
      <c r="A70">
        <v>7</v>
      </c>
      <c r="B70" s="5">
        <f>IF(ABS(B69-B68)&lt;0.1,Q70,INTERCEPT($C$64:C69,$B$64:B69)/(-2*LINEST($C$64:C69,$B$64:B69)))</f>
        <v>26.473437663917167</v>
      </c>
      <c r="C70">
        <f>'True Demand'!$C$9*(EXP(-('True Demand'!$C$7+'True Demand'!$C$8*B70)))/(1+EXP(-('True Demand'!$C$7+'True Demand'!$C$8*B70)))</f>
        <v>0.77076458902069944</v>
      </c>
      <c r="Q70">
        <v>22.776522207300271</v>
      </c>
    </row>
    <row r="71" spans="1:17" x14ac:dyDescent="0.25">
      <c r="A71">
        <v>8</v>
      </c>
      <c r="B71" s="5">
        <f>IF(ABS(B70-B69)&lt;0.1,Q71,INTERCEPT($C$64:C70,$B$64:B70)/(-2*LINEST($C$64:C70,$B$64:B70)))</f>
        <v>25.186106213152758</v>
      </c>
      <c r="C71">
        <f>'True Demand'!$C$9*(EXP(-('True Demand'!$C$7+'True Demand'!$C$8*B71)))/(1+EXP(-('True Demand'!$C$7+'True Demand'!$C$8*B71)))</f>
        <v>2.7813146923894103</v>
      </c>
      <c r="Q71">
        <v>15.939383695390097</v>
      </c>
    </row>
    <row r="72" spans="1:17" x14ac:dyDescent="0.25">
      <c r="A72">
        <v>9</v>
      </c>
      <c r="B72" s="5">
        <f>IF(ABS(B71-B70)&lt;0.1,Q72,INTERCEPT($C$64:C71,$B$64:B71)/(-2*LINEST($C$64:C71,$B$64:B71)))</f>
        <v>24.19749820852596</v>
      </c>
      <c r="C72">
        <f>'True Demand'!$C$9*(EXP(-('True Demand'!$C$7+'True Demand'!$C$8*B72)))/(1+EXP(-('True Demand'!$C$7+'True Demand'!$C$8*B72)))</f>
        <v>7.4052457047099987</v>
      </c>
      <c r="Q72">
        <v>29.393146506262514</v>
      </c>
    </row>
    <row r="73" spans="1:17" x14ac:dyDescent="0.25">
      <c r="A73">
        <v>10</v>
      </c>
      <c r="B73" s="5">
        <f>IF(ABS(B72-B71)&lt;0.1,Q73,INTERCEPT($C$64:C72,$B$64:B72)/(-2*LINEST($C$64:C72,$B$64:B72)))</f>
        <v>23.423054729036028</v>
      </c>
      <c r="C73">
        <f>'True Demand'!$C$9*(EXP(-('True Demand'!$C$7+'True Demand'!$C$8*B73)))/(1+EXP(-('True Demand'!$C$7+'True Demand'!$C$8*B73)))</f>
        <v>15.791332536822779</v>
      </c>
      <c r="Q73">
        <v>12.734511951515369</v>
      </c>
    </row>
    <row r="74" spans="1:17" x14ac:dyDescent="0.25">
      <c r="A74">
        <v>11</v>
      </c>
      <c r="B74" s="5">
        <f>IF(ABS(B73-B72)&lt;0.1,Q74,INTERCEPT($C$64:C73,$B$64:B73)/(-2*LINEST($C$64:C73,$B$64:B73)))</f>
        <v>22.819870659174619</v>
      </c>
      <c r="C74">
        <f>'True Demand'!$C$9*(EXP(-('True Demand'!$C$7+'True Demand'!$C$8*B74)))/(1+EXP(-('True Demand'!$C$7+'True Demand'!$C$8*B74)))</f>
        <v>28.129900241498756</v>
      </c>
      <c r="Q74">
        <v>11.132658837397589</v>
      </c>
    </row>
    <row r="75" spans="1:17" x14ac:dyDescent="0.25">
      <c r="A75">
        <v>12</v>
      </c>
      <c r="B75" s="5">
        <f>IF(ABS(B74-B73)&lt;0.1,Q75,INTERCEPT($C$64:C74,$B$64:B74)/(-2*LINEST($C$64:C74,$B$64:B74)))</f>
        <v>22.362841119877579</v>
      </c>
      <c r="C75">
        <f>'True Demand'!$C$9*(EXP(-('True Demand'!$C$7+'True Demand'!$C$8*B75)))/(1+EXP(-('True Demand'!$C$7+'True Demand'!$C$8*B75)))</f>
        <v>43.025244699000908</v>
      </c>
      <c r="Q75">
        <v>17.632315226590521</v>
      </c>
    </row>
    <row r="76" spans="1:17" x14ac:dyDescent="0.25">
      <c r="A76">
        <v>13</v>
      </c>
      <c r="B76" s="5">
        <f>IF(ABS(B75-B74)&lt;0.1,Q76,INTERCEPT($C$64:C75,$B$64:B75)/(-2*LINEST($C$64:C75,$B$64:B75)))</f>
        <v>22.030043949201616</v>
      </c>
      <c r="C76">
        <f>'True Demand'!$C$9*(EXP(-('True Demand'!$C$7+'True Demand'!$C$8*B76)))/(1+EXP(-('True Demand'!$C$7+'True Demand'!$C$8*B76)))</f>
        <v>58.042206208558312</v>
      </c>
      <c r="Q76">
        <v>28.636590257622402</v>
      </c>
    </row>
    <row r="77" spans="1:17" x14ac:dyDescent="0.25">
      <c r="A77">
        <v>14</v>
      </c>
      <c r="B77" s="5">
        <f>IF(ABS(B76-B75)&lt;0.1,Q77,INTERCEPT($C$64:C76,$B$64:B76)/(-2*LINEST($C$64:C76,$B$64:B76)))</f>
        <v>21.796701940760325</v>
      </c>
      <c r="C77">
        <f>'True Demand'!$C$9*(EXP(-('True Demand'!$C$7+'True Demand'!$C$8*B77)))/(1+EXP(-('True Demand'!$C$7+'True Demand'!$C$8*B77)))</f>
        <v>71.126504943799318</v>
      </c>
      <c r="Q77">
        <v>19.103525492442763</v>
      </c>
    </row>
    <row r="78" spans="1:17" x14ac:dyDescent="0.25">
      <c r="A78">
        <v>15</v>
      </c>
      <c r="B78" s="5">
        <f>IF(ABS(B77-B76)&lt;0.1,Q78,INTERCEPT($C$64:C77,$B$64:B77)/(-2*LINEST($C$64:C77,$B$64:B77)))</f>
        <v>21.637077024004959</v>
      </c>
      <c r="C78">
        <f>'True Demand'!$C$9*(EXP(-('True Demand'!$C$7+'True Demand'!$C$8*B78)))/(1+EXP(-('True Demand'!$C$7+'True Demand'!$C$8*B78)))</f>
        <v>81.43159245812673</v>
      </c>
      <c r="Q78">
        <v>18.774227262650964</v>
      </c>
    </row>
    <row r="79" spans="1:17" x14ac:dyDescent="0.25">
      <c r="A79">
        <v>16</v>
      </c>
      <c r="B79" s="5">
        <f>IF(ABS(B78-B77)&lt;0.1,Q79,INTERCEPT($C$64:C78,$B$64:B78)/(-2*LINEST($C$64:C78,$B$64:B78)))</f>
        <v>21.528796033371563</v>
      </c>
      <c r="C79">
        <f>'True Demand'!$C$9*(EXP(-('True Demand'!$C$7+'True Demand'!$C$8*B79)))/(1+EXP(-('True Demand'!$C$7+'True Demand'!$C$8*B79)))</f>
        <v>89.08495438467294</v>
      </c>
      <c r="Q79">
        <v>12.622734826157686</v>
      </c>
    </row>
    <row r="80" spans="1:17" x14ac:dyDescent="0.25">
      <c r="A80">
        <v>17</v>
      </c>
      <c r="B80" s="5">
        <f>IF(ABS(B79-B78)&lt;0.1,Q80,INTERCEPT($C$64:C79,$B$64:B79)/(-2*LINEST($C$64:C79,$B$64:B79)))</f>
        <v>21.455007882533138</v>
      </c>
      <c r="C80">
        <f>'True Demand'!$C$9*(EXP(-('True Demand'!$C$7+'True Demand'!$C$8*B80)))/(1+EXP(-('True Demand'!$C$7+'True Demand'!$C$8*B80)))</f>
        <v>94.616022136230669</v>
      </c>
      <c r="Q80">
        <v>17.591947213674903</v>
      </c>
    </row>
    <row r="81" spans="1:17" x14ac:dyDescent="0.25">
      <c r="A81">
        <v>18</v>
      </c>
      <c r="B81" s="5">
        <f>IF(ABS(B80-B79)&lt;0.1,Q81,INTERCEPT($C$64:C80,$B$64:B80)/(-2*LINEST($C$64:C80,$B$64:B80)))</f>
        <v>16.555105263861694</v>
      </c>
      <c r="C81">
        <f>'True Demand'!$C$9*(EXP(-('True Demand'!$C$7+'True Demand'!$C$8*B81)))/(1+EXP(-('True Demand'!$C$7+'True Demand'!$C$8*B81)))</f>
        <v>484.53926275039362</v>
      </c>
      <c r="Q81">
        <v>16.555105263861694</v>
      </c>
    </row>
    <row r="82" spans="1:17" x14ac:dyDescent="0.25">
      <c r="A82">
        <v>19</v>
      </c>
      <c r="B82" s="5">
        <f>IF(ABS(B81-B80)&lt;0.1,Q82,INTERCEPT($C$64:C81,$B$64:B81)/(-2*LINEST($C$64:C81,$B$64:B81)))</f>
        <v>21.290129846949895</v>
      </c>
      <c r="C82">
        <f>'True Demand'!$C$9*(EXP(-('True Demand'!$C$7+'True Demand'!$C$8*B82)))/(1+EXP(-('True Demand'!$C$7+'True Demand'!$C$8*B82)))</f>
        <v>107.91541684499465</v>
      </c>
      <c r="Q82">
        <v>15.790009716961633</v>
      </c>
    </row>
    <row r="83" spans="1:17" x14ac:dyDescent="0.25">
      <c r="A83">
        <v>20</v>
      </c>
      <c r="B83" s="5">
        <f>IF(ABS(B82-B81)&lt;0.1,Q83,INTERCEPT($C$64:C82,$B$64:B82)/(-2*LINEST($C$64:C82,$B$64:B82)))</f>
        <v>21.230046961490707</v>
      </c>
      <c r="C83">
        <f>'True Demand'!$C$9*(EXP(-('True Demand'!$C$7+'True Demand'!$C$8*B83)))/(1+EXP(-('True Demand'!$C$7+'True Demand'!$C$8*B83)))</f>
        <v>113.08660323850566</v>
      </c>
      <c r="Q83">
        <v>24.249438485237846</v>
      </c>
    </row>
    <row r="84" spans="1:17" x14ac:dyDescent="0.25">
      <c r="A84">
        <v>21</v>
      </c>
      <c r="B84" s="5">
        <f>IF(ABS(B83-B82)&lt;0.1,Q84,INTERCEPT($C$64:C83,$B$64:B83)/(-2*LINEST($C$64:C83,$B$64:B83)))</f>
        <v>18.101273150282253</v>
      </c>
      <c r="C84">
        <f>'True Demand'!$C$9*(EXP(-('True Demand'!$C$7+'True Demand'!$C$8*B84)))/(1+EXP(-('True Demand'!$C$7+'True Demand'!$C$8*B84)))</f>
        <v>434.87368114348214</v>
      </c>
      <c r="Q84">
        <v>18.101273150282253</v>
      </c>
    </row>
    <row r="85" spans="1:17" x14ac:dyDescent="0.25">
      <c r="A85">
        <v>22</v>
      </c>
      <c r="B85" s="5">
        <f>IF(ABS(B84-B83)&lt;0.1,Q85,INTERCEPT($C$64:C84,$B$64:B84)/(-2*LINEST($C$64:C84,$B$64:B84)))</f>
        <v>21.251663419831335</v>
      </c>
      <c r="C85">
        <f>'True Demand'!$C$9*(EXP(-('True Demand'!$C$7+'True Demand'!$C$8*B85)))/(1+EXP(-('True Demand'!$C$7+'True Demand'!$C$8*B85)))</f>
        <v>111.20616285725922</v>
      </c>
      <c r="Q85">
        <v>21.029801199960563</v>
      </c>
    </row>
    <row r="86" spans="1:17" x14ac:dyDescent="0.25">
      <c r="A86">
        <v>23</v>
      </c>
      <c r="B86" s="5">
        <f>IF(ABS(B85-B84)&lt;0.1,Q86,INTERCEPT($C$64:C85,$B$64:B85)/(-2*LINEST($C$64:C85,$B$64:B85)))</f>
        <v>21.188094242610934</v>
      </c>
      <c r="C86">
        <f>'True Demand'!$C$9*(EXP(-('True Demand'!$C$7+'True Demand'!$C$8*B86)))/(1+EXP(-('True Demand'!$C$7+'True Demand'!$C$8*B86)))</f>
        <v>116.79997610756153</v>
      </c>
      <c r="Q86">
        <v>24.047262204690092</v>
      </c>
    </row>
    <row r="87" spans="1:17" x14ac:dyDescent="0.25">
      <c r="A87">
        <v>24</v>
      </c>
      <c r="B87" s="5">
        <f>IF(ABS(B86-B85)&lt;0.1,Q87,INTERCEPT($C$64:C86,$B$64:B86)/(-2*LINEST($C$64:C86,$B$64:B86)))</f>
        <v>13.875971727716783</v>
      </c>
      <c r="C87">
        <f>'True Demand'!$C$9*(EXP(-('True Demand'!$C$7+'True Demand'!$C$8*B87)))/(1+EXP(-('True Demand'!$C$7+'True Demand'!$C$8*B87)))</f>
        <v>498.90758307701549</v>
      </c>
      <c r="Q87">
        <v>13.875971727716783</v>
      </c>
    </row>
    <row r="88" spans="1:17" x14ac:dyDescent="0.25">
      <c r="A88">
        <v>25</v>
      </c>
      <c r="B88" s="5">
        <f>IF(ABS(B87-B86)&lt;0.1,Q88,INTERCEPT($C$64:C87,$B$64:B87)/(-2*LINEST($C$64:C87,$B$64:B87)))</f>
        <v>20.704014547949004</v>
      </c>
      <c r="C88">
        <f>'True Demand'!$C$9*(EXP(-('True Demand'!$C$7+'True Demand'!$C$8*B88)))/(1+EXP(-('True Demand'!$C$7+'True Demand'!$C$8*B88)))</f>
        <v>165.46137631872901</v>
      </c>
      <c r="Q88">
        <v>19.580117556404954</v>
      </c>
    </row>
    <row r="89" spans="1:17" x14ac:dyDescent="0.25">
      <c r="A89">
        <v>26</v>
      </c>
      <c r="B89" s="5">
        <f>IF(ABS(B88-B87)&lt;0.1,Q89,INTERCEPT($C$64:C88,$B$64:B88)/(-2*LINEST($C$64:C88,$B$64:B88)))</f>
        <v>20.700274806695838</v>
      </c>
      <c r="C89">
        <f>'True Demand'!$C$9*(EXP(-('True Demand'!$C$7+'True Demand'!$C$8*B89)))/(1+EXP(-('True Demand'!$C$7+'True Demand'!$C$8*B89)))</f>
        <v>165.87565123300007</v>
      </c>
      <c r="Q89">
        <v>21.495878424485699</v>
      </c>
    </row>
    <row r="90" spans="1:17" x14ac:dyDescent="0.25">
      <c r="A90">
        <v>27</v>
      </c>
      <c r="B90" s="5">
        <f>IF(ABS(B89-B88)&lt;0.1,Q90,INTERCEPT($C$64:C89,$B$64:B89)/(-2*LINEST($C$64:C89,$B$64:B89)))</f>
        <v>13.666412378170277</v>
      </c>
      <c r="C90">
        <f>'True Demand'!$C$9*(EXP(-('True Demand'!$C$7+'True Demand'!$C$8*B90)))/(1+EXP(-('True Demand'!$C$7+'True Demand'!$C$8*B90)))</f>
        <v>499.11374769541544</v>
      </c>
      <c r="Q90">
        <v>13.666412378170277</v>
      </c>
    </row>
    <row r="91" spans="1:17" x14ac:dyDescent="0.25">
      <c r="A91">
        <v>28</v>
      </c>
      <c r="B91" s="5">
        <f>IF(ABS(B90-B89)&lt;0.1,Q91,INTERCEPT($C$64:C90,$B$64:B90)/(-2*LINEST($C$64:C90,$B$64:B90)))</f>
        <v>20.362692234115716</v>
      </c>
      <c r="C91">
        <f>'True Demand'!$C$9*(EXP(-('True Demand'!$C$7+'True Demand'!$C$8*B91)))/(1+EXP(-('True Demand'!$C$7+'True Demand'!$C$8*B91)))</f>
        <v>205.15400428166657</v>
      </c>
      <c r="Q91">
        <v>23.128207985982485</v>
      </c>
    </row>
    <row r="92" spans="1:17" x14ac:dyDescent="0.25">
      <c r="A92">
        <v>29</v>
      </c>
      <c r="B92" s="5">
        <f>IF(ABS(B91-B90)&lt;0.1,Q92,INTERCEPT($C$64:C91,$B$64:B91)/(-2*LINEST($C$64:C91,$B$64:B91)))</f>
        <v>20.383143450772799</v>
      </c>
      <c r="C92">
        <f>'True Demand'!$C$9*(EXP(-('True Demand'!$C$7+'True Demand'!$C$8*B92)))/(1+EXP(-('True Demand'!$C$7+'True Demand'!$C$8*B92)))</f>
        <v>202.684479621333</v>
      </c>
      <c r="Q92">
        <v>17.550977793309627</v>
      </c>
    </row>
    <row r="93" spans="1:17" x14ac:dyDescent="0.25">
      <c r="A93">
        <v>30</v>
      </c>
      <c r="B93" s="5">
        <f>IF(ABS(B92-B91)&lt;0.1,Q93,INTERCEPT($C$64:C92,$B$64:B92)/(-2*LINEST($C$64:C92,$B$64:B92)))</f>
        <v>13.293228238975381</v>
      </c>
      <c r="C93">
        <f>'True Demand'!$C$9*(EXP(-('True Demand'!$C$7+'True Demand'!$C$8*B93)))/(1+EXP(-('True Demand'!$C$7+'True Demand'!$C$8*B93)))</f>
        <v>499.38944415807555</v>
      </c>
      <c r="Q93">
        <v>13.293228238975381</v>
      </c>
    </row>
    <row r="94" spans="1:17" x14ac:dyDescent="0.25">
      <c r="A94">
        <v>31</v>
      </c>
      <c r="B94" s="5">
        <f>IF(ABS(B93-B92)&lt;0.1,Q94,INTERCEPT($C$64:C93,$B$64:B93)/(-2*LINEST($C$64:C93,$B$64:B93)))</f>
        <v>20.116728247631116</v>
      </c>
      <c r="C94">
        <f>'True Demand'!$C$9*(EXP(-('True Demand'!$C$7+'True Demand'!$C$8*B94)))/(1+EXP(-('True Demand'!$C$7+'True Demand'!$C$8*B94)))</f>
        <v>235.42551399117264</v>
      </c>
      <c r="Q94">
        <v>13.537816276842968</v>
      </c>
    </row>
    <row r="95" spans="1:17" x14ac:dyDescent="0.25">
      <c r="A95">
        <v>32</v>
      </c>
      <c r="B95" s="5">
        <f>IF(ABS(B94-B93)&lt;0.1,Q95,INTERCEPT($C$64:C94,$B$64:B94)/(-2*LINEST($C$64:C94,$B$64:B94)))</f>
        <v>20.147454064645387</v>
      </c>
      <c r="C95">
        <f>'True Demand'!$C$9*(EXP(-('True Demand'!$C$7+'True Demand'!$C$8*B95)))/(1+EXP(-('True Demand'!$C$7+'True Demand'!$C$8*B95)))</f>
        <v>231.60156581672877</v>
      </c>
      <c r="Q95">
        <v>23.599176940256179</v>
      </c>
    </row>
    <row r="96" spans="1:17" x14ac:dyDescent="0.25">
      <c r="A96">
        <v>33</v>
      </c>
      <c r="B96" s="5">
        <f>IF(ABS(B95-B94)&lt;0.1,Q96,INTERCEPT($C$64:C95,$B$64:B95)/(-2*LINEST($C$64:C95,$B$64:B95)))</f>
        <v>24.148345640314481</v>
      </c>
      <c r="C96">
        <f>'True Demand'!$C$9*(EXP(-('True Demand'!$C$7+'True Demand'!$C$8*B96)))/(1+EXP(-('True Demand'!$C$7+'True Demand'!$C$8*B96)))</f>
        <v>7.7725268170892523</v>
      </c>
      <c r="Q96">
        <v>24.148345640314481</v>
      </c>
    </row>
    <row r="97" spans="1:17" x14ac:dyDescent="0.25">
      <c r="A97">
        <v>34</v>
      </c>
      <c r="B97" s="5">
        <f>IF(ABS(B96-B95)&lt;0.1,Q97,INTERCEPT($C$64:C96,$B$64:B96)/(-2*LINEST($C$64:C96,$B$64:B96)))</f>
        <v>19.888238905871262</v>
      </c>
      <c r="C97">
        <f>'True Demand'!$C$9*(EXP(-('True Demand'!$C$7+'True Demand'!$C$8*B97)))/(1+EXP(-('True Demand'!$C$7+'True Demand'!$C$8*B97)))</f>
        <v>263.95561369074193</v>
      </c>
      <c r="Q97">
        <v>15.543671335341145</v>
      </c>
    </row>
    <row r="98" spans="1:17" x14ac:dyDescent="0.25">
      <c r="A98">
        <v>35</v>
      </c>
      <c r="B98" s="5">
        <f>IF(ABS(B97-B96)&lt;0.1,Q98,INTERCEPT($C$64:C97,$B$64:B97)/(-2*LINEST($C$64:C97,$B$64:B97)))</f>
        <v>19.93218808617047</v>
      </c>
      <c r="C98">
        <f>'True Demand'!$C$9*(EXP(-('True Demand'!$C$7+'True Demand'!$C$8*B98)))/(1+EXP(-('True Demand'!$C$7+'True Demand'!$C$8*B98)))</f>
        <v>258.47324249169344</v>
      </c>
      <c r="Q98">
        <v>22.137446473731401</v>
      </c>
    </row>
    <row r="99" spans="1:17" x14ac:dyDescent="0.25">
      <c r="A99">
        <v>36</v>
      </c>
      <c r="B99" s="5">
        <f>IF(ABS(B98-B97)&lt;0.1,Q99,INTERCEPT($C$64:C98,$B$64:B98)/(-2*LINEST($C$64:C98,$B$64:B98)))</f>
        <v>16.037844522863029</v>
      </c>
      <c r="C99">
        <f>'True Demand'!$C$9*(EXP(-('True Demand'!$C$7+'True Demand'!$C$8*B99)))/(1+EXP(-('True Demand'!$C$7+'True Demand'!$C$8*B99)))</f>
        <v>490.6665081030277</v>
      </c>
      <c r="Q99">
        <v>16.037844522863029</v>
      </c>
    </row>
    <row r="100" spans="1:17" x14ac:dyDescent="0.25">
      <c r="A100">
        <v>37</v>
      </c>
      <c r="B100" s="5">
        <f>IF(ABS(B99-B98)&lt;0.1,Q100,INTERCEPT($C$64:C99,$B$64:B99)/(-2*LINEST($C$64:C99,$B$64:B99)))</f>
        <v>19.879030136189829</v>
      </c>
      <c r="C100">
        <f>'True Demand'!$C$9*(EXP(-('True Demand'!$C$7+'True Demand'!$C$8*B100)))/(1+EXP(-('True Demand'!$C$7+'True Demand'!$C$8*B100)))</f>
        <v>265.10281994529191</v>
      </c>
      <c r="Q100">
        <v>21.28686683302384</v>
      </c>
    </row>
    <row r="101" spans="1:17" x14ac:dyDescent="0.25">
      <c r="A101">
        <v>38</v>
      </c>
      <c r="B101" s="5">
        <f>IF(ABS(B100-B99)&lt;0.1,Q101,INTERCEPT($C$64:C100,$B$64:B100)/(-2*LINEST($C$64:C100,$B$64:B100)))</f>
        <v>19.911900767566216</v>
      </c>
      <c r="C101">
        <f>'True Demand'!$C$9*(EXP(-('True Demand'!$C$7+'True Demand'!$C$8*B101)))/(1+EXP(-('True Demand'!$C$7+'True Demand'!$C$8*B101)))</f>
        <v>261.00528687015111</v>
      </c>
      <c r="Q101">
        <v>18.827993760671802</v>
      </c>
    </row>
    <row r="102" spans="1:17" x14ac:dyDescent="0.25">
      <c r="A102">
        <v>39</v>
      </c>
      <c r="B102" s="5">
        <f>IF(ABS(B101-B100)&lt;0.1,Q102,INTERCEPT($C$64:C101,$B$64:B101)/(-2*LINEST($C$64:C101,$B$64:B101)))</f>
        <v>20.35122203545847</v>
      </c>
      <c r="C102">
        <f>'True Demand'!$C$9*(EXP(-('True Demand'!$C$7+'True Demand'!$C$8*B102)))/(1+EXP(-('True Demand'!$C$7+'True Demand'!$C$8*B102)))</f>
        <v>206.54305603423833</v>
      </c>
      <c r="Q102">
        <v>20.35122203545847</v>
      </c>
    </row>
    <row r="103" spans="1:17" x14ac:dyDescent="0.25">
      <c r="A103">
        <v>40</v>
      </c>
      <c r="B103" s="5">
        <f>IF(ABS(B102-B101)&lt;0.1,Q103,INTERCEPT($C$64:C102,$B$64:B102)/(-2*LINEST($C$64:C102,$B$64:B102)))</f>
        <v>19.939250344388466</v>
      </c>
      <c r="C103">
        <f>'True Demand'!$C$9*(EXP(-('True Demand'!$C$7+'True Demand'!$C$8*B103)))/(1+EXP(-('True Demand'!$C$7+'True Demand'!$C$8*B103)))</f>
        <v>257.59137241863823</v>
      </c>
      <c r="Q103">
        <v>24.860318111610578</v>
      </c>
    </row>
    <row r="104" spans="1:17" x14ac:dyDescent="0.25">
      <c r="A104">
        <v>41</v>
      </c>
      <c r="B104" s="5">
        <f>IF(ABS(B103-B102)&lt;0.1,Q104,INTERCEPT($C$64:C103,$B$64:B103)/(-2*LINEST($C$64:C103,$B$64:B103)))</f>
        <v>19.964200868622552</v>
      </c>
      <c r="C104">
        <f>'True Demand'!$C$9*(EXP(-('True Demand'!$C$7+'True Demand'!$C$8*B104)))/(1+EXP(-('True Demand'!$C$7+'True Demand'!$C$8*B104)))</f>
        <v>254.47441357329291</v>
      </c>
      <c r="Q104">
        <v>16.590222060703532</v>
      </c>
    </row>
    <row r="105" spans="1:17" x14ac:dyDescent="0.25">
      <c r="A105">
        <v>42</v>
      </c>
      <c r="B105" s="5">
        <f>IF(ABS(B104-B103)&lt;0.1,Q105,INTERCEPT($C$64:C104,$B$64:B104)/(-2*LINEST($C$64:C104,$B$64:B104)))</f>
        <v>17.112441342201734</v>
      </c>
      <c r="C105">
        <f>'True Demand'!$C$9*(EXP(-('True Demand'!$C$7+'True Demand'!$C$8*B105)))/(1+EXP(-('True Demand'!$C$7+'True Demand'!$C$8*B105)))</f>
        <v>473.61398951060551</v>
      </c>
      <c r="Q105">
        <v>17.112441342201734</v>
      </c>
    </row>
    <row r="106" spans="1:17" x14ac:dyDescent="0.25">
      <c r="A106">
        <v>43</v>
      </c>
      <c r="B106" s="5">
        <f>IF(ABS(B105-B104)&lt;0.1,Q106,INTERCEPT($C$64:C105,$B$64:B105)/(-2*LINEST($C$64:C105,$B$64:B105)))</f>
        <v>19.947623688045788</v>
      </c>
      <c r="C106">
        <f>'True Demand'!$C$9*(EXP(-('True Demand'!$C$7+'True Demand'!$C$8*B106)))/(1+EXP(-('True Demand'!$C$7+'True Demand'!$C$8*B106)))</f>
        <v>256.54554270904862</v>
      </c>
      <c r="Q106">
        <v>11.050667837465253</v>
      </c>
    </row>
    <row r="107" spans="1:17" x14ac:dyDescent="0.25">
      <c r="A107">
        <v>44</v>
      </c>
      <c r="B107" s="5">
        <f>IF(ABS(B106-B105)&lt;0.1,Q107,INTERCEPT($C$64:C106,$B$64:B106)/(-2*LINEST($C$64:C106,$B$64:B106)))</f>
        <v>19.965840540398055</v>
      </c>
      <c r="C107">
        <f>'True Demand'!$C$9*(EXP(-('True Demand'!$C$7+'True Demand'!$C$8*B107)))/(1+EXP(-('True Demand'!$C$7+'True Demand'!$C$8*B107)))</f>
        <v>254.26951729448271</v>
      </c>
      <c r="Q107">
        <v>10.665593445543971</v>
      </c>
    </row>
    <row r="108" spans="1:17" x14ac:dyDescent="0.25">
      <c r="A108">
        <v>45</v>
      </c>
      <c r="B108" s="5">
        <f>IF(ABS(B107-B106)&lt;0.1,Q108,INTERCEPT($C$64:C107,$B$64:B107)/(-2*LINEST($C$64:C107,$B$64:B107)))</f>
        <v>28.225377578999712</v>
      </c>
      <c r="C108">
        <f>'True Demand'!$C$9*(EXP(-('True Demand'!$C$7+'True Demand'!$C$8*B108)))/(1+EXP(-('True Demand'!$C$7+'True Demand'!$C$8*B108)))</f>
        <v>0.13384977152591254</v>
      </c>
      <c r="Q108">
        <v>28.225377578999712</v>
      </c>
    </row>
    <row r="109" spans="1:17" x14ac:dyDescent="0.25">
      <c r="A109">
        <v>46</v>
      </c>
      <c r="B109" s="5">
        <f>IF(ABS(B108-B107)&lt;0.1,Q109,INTERCEPT($C$64:C108,$B$64:B108)/(-2*LINEST($C$64:C108,$B$64:B108)))</f>
        <v>19.666004790872712</v>
      </c>
      <c r="C109">
        <f>'True Demand'!$C$9*(EXP(-('True Demand'!$C$7+'True Demand'!$C$8*B109)))/(1+EXP(-('True Demand'!$C$7+'True Demand'!$C$8*B109)))</f>
        <v>291.36557702317378</v>
      </c>
      <c r="Q109">
        <v>14.934846451084077</v>
      </c>
    </row>
    <row r="110" spans="1:17" x14ac:dyDescent="0.25">
      <c r="A110">
        <v>47</v>
      </c>
      <c r="B110" s="5">
        <f>IF(ABS(B109-B108)&lt;0.1,Q110,INTERCEPT($C$64:C109,$B$64:B109)/(-2*LINEST($C$64:C109,$B$64:B109)))</f>
        <v>19.692411598726288</v>
      </c>
      <c r="C110">
        <f>'True Demand'!$C$9*(EXP(-('True Demand'!$C$7+'True Demand'!$C$8*B110)))/(1+EXP(-('True Demand'!$C$7+'True Demand'!$C$8*B110)))</f>
        <v>288.14825417977988</v>
      </c>
      <c r="Q110">
        <v>13.995603711221467</v>
      </c>
    </row>
    <row r="111" spans="1:17" x14ac:dyDescent="0.25">
      <c r="A111">
        <v>48</v>
      </c>
      <c r="B111" s="5">
        <f>IF(ABS(B110-B109)&lt;0.1,Q111,INTERCEPT($C$64:C110,$B$64:B110)/(-2*LINEST($C$64:C110,$B$64:B110)))</f>
        <v>24.958271429874873</v>
      </c>
      <c r="C111">
        <f>'True Demand'!$C$9*(EXP(-('True Demand'!$C$7+'True Demand'!$C$8*B111)))/(1+EXP(-('True Demand'!$C$7+'True Demand'!$C$8*B111)))</f>
        <v>3.4880267273406282</v>
      </c>
      <c r="Q111">
        <v>24.958271429874873</v>
      </c>
    </row>
    <row r="112" spans="1:17" x14ac:dyDescent="0.25">
      <c r="A112">
        <v>49</v>
      </c>
      <c r="B112" s="5">
        <f>IF(ABS(B111-B110)&lt;0.1,Q112,INTERCEPT($C$64:C111,$B$64:B111)/(-2*LINEST($C$64:C111,$B$64:B111)))</f>
        <v>19.466504943041816</v>
      </c>
      <c r="C112">
        <f>'True Demand'!$C$9*(EXP(-('True Demand'!$C$7+'True Demand'!$C$8*B112)))/(1+EXP(-('True Demand'!$C$7+'True Demand'!$C$8*B112)))</f>
        <v>315.14895447394025</v>
      </c>
      <c r="Q112">
        <v>11.213803487153822</v>
      </c>
    </row>
    <row r="113" spans="1:17" x14ac:dyDescent="0.25">
      <c r="A113">
        <v>50</v>
      </c>
      <c r="B113" s="5">
        <f>IF(ABS(B112-B111)&lt;0.1,Q113,INTERCEPT($C$64:C112,$B$64:B112)/(-2*LINEST($C$64:C112,$B$64:B112)))</f>
        <v>19.493833695020321</v>
      </c>
      <c r="C113">
        <f>'True Demand'!$C$9*(EXP(-('True Demand'!$C$7+'True Demand'!$C$8*B113)))/(1+EXP(-('True Demand'!$C$7+'True Demand'!$C$8*B113)))</f>
        <v>311.95366887674049</v>
      </c>
      <c r="Q113">
        <v>28.125417540076487</v>
      </c>
    </row>
    <row r="114" spans="1:17" x14ac:dyDescent="0.25">
      <c r="A114">
        <v>51</v>
      </c>
      <c r="B114" s="5">
        <f>IF(ABS(B113-B112)&lt;0.1,Q114,INTERCEPT($C$64:C113,$B$64:B113)/(-2*LINEST($C$64:C113,$B$64:B113)))</f>
        <v>24.989066043155184</v>
      </c>
      <c r="C114">
        <f>'True Demand'!$C$9*(EXP(-('True Demand'!$C$7+'True Demand'!$C$8*B114)))/(1+EXP(-('True Demand'!$C$7+'True Demand'!$C$8*B114)))</f>
        <v>3.3829669780590619</v>
      </c>
      <c r="Q114">
        <v>24.989066043155184</v>
      </c>
    </row>
    <row r="115" spans="1:17" x14ac:dyDescent="0.25">
      <c r="A115">
        <v>52</v>
      </c>
      <c r="B115" s="5">
        <f>IF(ABS(B114-B113)&lt;0.1,Q115,INTERCEPT($C$64:C114,$B$64:B114)/(-2*LINEST($C$64:C114,$B$64:B114)))</f>
        <v>19.284678424530405</v>
      </c>
      <c r="C115">
        <f>'True Demand'!$C$9*(EXP(-('True Demand'!$C$7+'True Demand'!$C$8*B115)))/(1+EXP(-('True Demand'!$C$7+'True Demand'!$C$8*B115)))</f>
        <v>335.7879826834108</v>
      </c>
      <c r="Q115">
        <v>10.733811469975267</v>
      </c>
    </row>
    <row r="116" spans="1:17" x14ac:dyDescent="0.25">
      <c r="A116">
        <v>53</v>
      </c>
      <c r="B116" s="5">
        <f>IF(ABS(B115-B114)&lt;0.1,Q116,INTERCEPT($C$64:C115,$B$64:B115)/(-2*LINEST($C$64:C115,$B$64:B115)))</f>
        <v>19.309875588222326</v>
      </c>
      <c r="C116">
        <f>'True Demand'!$C$9*(EXP(-('True Demand'!$C$7+'True Demand'!$C$8*B116)))/(1+EXP(-('True Demand'!$C$7+'True Demand'!$C$8*B116)))</f>
        <v>332.99730109987655</v>
      </c>
      <c r="Q116">
        <v>22.943512923200117</v>
      </c>
    </row>
    <row r="117" spans="1:17" x14ac:dyDescent="0.25">
      <c r="A117">
        <v>54</v>
      </c>
      <c r="B117" s="5">
        <f>IF(ABS(B116-B115)&lt;0.1,Q117,INTERCEPT($C$64:C116,$B$64:B116)/(-2*LINEST($C$64:C116,$B$64:B116)))</f>
        <v>13.334868895521936</v>
      </c>
      <c r="C117">
        <f>'True Demand'!$C$9*(EXP(-('True Demand'!$C$7+'True Demand'!$C$8*B117)))/(1+EXP(-('True Demand'!$C$7+'True Demand'!$C$8*B117)))</f>
        <v>499.36351649976444</v>
      </c>
      <c r="Q117">
        <v>13.334868895521936</v>
      </c>
    </row>
    <row r="118" spans="1:17" x14ac:dyDescent="0.25">
      <c r="A118">
        <v>55</v>
      </c>
      <c r="B118" s="5">
        <f>IF(ABS(B117-B116)&lt;0.1,Q118,INTERCEPT($C$64:C117,$B$64:B117)/(-2*LINEST($C$64:C117,$B$64:B117)))</f>
        <v>19.154016290311979</v>
      </c>
      <c r="C118">
        <f>'True Demand'!$C$9*(EXP(-('True Demand'!$C$7+'True Demand'!$C$8*B118)))/(1+EXP(-('True Demand'!$C$7+'True Demand'!$C$8*B118)))</f>
        <v>349.86197792008682</v>
      </c>
      <c r="Q118">
        <v>13.998813958268318</v>
      </c>
    </row>
    <row r="119" spans="1:17" x14ac:dyDescent="0.25">
      <c r="A119">
        <v>56</v>
      </c>
      <c r="B119" s="5">
        <f>IF(ABS(B118-B117)&lt;0.1,Q119,INTERCEPT($C$64:C118,$B$64:B118)/(-2*LINEST($C$64:C118,$B$64:B118)))</f>
        <v>19.178301735895353</v>
      </c>
      <c r="C119">
        <f>'True Demand'!$C$9*(EXP(-('True Demand'!$C$7+'True Demand'!$C$8*B119)))/(1+EXP(-('True Demand'!$C$7+'True Demand'!$C$8*B119)))</f>
        <v>347.29835773952215</v>
      </c>
      <c r="Q119">
        <v>17.041727805889618</v>
      </c>
    </row>
    <row r="120" spans="1:17" x14ac:dyDescent="0.25">
      <c r="A120">
        <v>57</v>
      </c>
      <c r="B120" s="5">
        <f>IF(ABS(B119-B118)&lt;0.1,Q120,INTERCEPT($C$64:C119,$B$64:B119)/(-2*LINEST($C$64:C119,$B$64:B119)))</f>
        <v>12.149511507477824</v>
      </c>
      <c r="C120">
        <f>'True Demand'!$C$9*(EXP(-('True Demand'!$C$7+'True Demand'!$C$8*B120)))/(1+EXP(-('True Demand'!$C$7+'True Demand'!$C$8*B120)))</f>
        <v>499.8052950376686</v>
      </c>
      <c r="Q120">
        <v>12.149511507477824</v>
      </c>
    </row>
    <row r="121" spans="1:17" x14ac:dyDescent="0.25">
      <c r="A121">
        <v>58</v>
      </c>
      <c r="B121" s="5">
        <f>IF(ABS(B120-B119)&lt;0.1,Q121,INTERCEPT($C$64:C120,$B$64:B120)/(-2*LINEST($C$64:C120,$B$64:B120)))</f>
        <v>19.02798316215371</v>
      </c>
      <c r="C121">
        <f>'True Demand'!$C$9*(EXP(-('True Demand'!$C$7+'True Demand'!$C$8*B121)))/(1+EXP(-('True Demand'!$C$7+'True Demand'!$C$8*B121)))</f>
        <v>362.760656890326</v>
      </c>
      <c r="Q121">
        <v>21.984611592204143</v>
      </c>
    </row>
    <row r="122" spans="1:17" x14ac:dyDescent="0.25">
      <c r="A122">
        <v>59</v>
      </c>
      <c r="B122" s="5">
        <f>IF(ABS(B121-B120)&lt;0.1,Q122,INTERCEPT($C$64:C121,$B$64:B121)/(-2*LINEST($C$64:C121,$B$64:B121)))</f>
        <v>19.051957946699908</v>
      </c>
      <c r="C122">
        <f>'True Demand'!$C$9*(EXP(-('True Demand'!$C$7+'True Demand'!$C$8*B122)))/(1+EXP(-('True Demand'!$C$7+'True Demand'!$C$8*B122)))</f>
        <v>360.3606243532343</v>
      </c>
      <c r="Q122">
        <v>25.70991945489471</v>
      </c>
    </row>
    <row r="123" spans="1:17" x14ac:dyDescent="0.25">
      <c r="A123">
        <v>60</v>
      </c>
      <c r="B123" s="5">
        <f>IF(ABS(B122-B121)&lt;0.1,Q123,INTERCEPT($C$64:C122,$B$64:B122)/(-2*LINEST($C$64:C122,$B$64:B122)))</f>
        <v>25.583706397144638</v>
      </c>
      <c r="C123">
        <f>'True Demand'!$C$9*(EXP(-('True Demand'!$C$7+'True Demand'!$C$8*B123)))/(1+EXP(-('True Demand'!$C$7+'True Demand'!$C$8*B123)))</f>
        <v>1.8722672664879676</v>
      </c>
      <c r="Q123">
        <v>25.583706397144638</v>
      </c>
    </row>
    <row r="124" spans="1:17" x14ac:dyDescent="0.25">
      <c r="A124">
        <v>61</v>
      </c>
      <c r="B124" s="5">
        <f>IF(ABS(B123-B122)&lt;0.1,Q124,INTERCEPT($C$64:C123,$B$64:B123)/(-2*LINEST($C$64:C123,$B$64:B123)))</f>
        <v>18.856202639215471</v>
      </c>
      <c r="C124">
        <f>'True Demand'!$C$9*(EXP(-('True Demand'!$C$7+'True Demand'!$C$8*B124)))/(1+EXP(-('True Demand'!$C$7+'True Demand'!$C$8*B124)))</f>
        <v>379.18807831657551</v>
      </c>
      <c r="Q124">
        <v>28.369853517559211</v>
      </c>
    </row>
    <row r="125" spans="1:17" x14ac:dyDescent="0.25">
      <c r="A125">
        <v>62</v>
      </c>
      <c r="B125" s="5">
        <f>IF(ABS(B124-B123)&lt;0.1,Q125,INTERCEPT($C$64:C124,$B$64:B124)/(-2*LINEST($C$64:C124,$B$64:B124)))</f>
        <v>18.876433451760924</v>
      </c>
      <c r="C125">
        <f>'True Demand'!$C$9*(EXP(-('True Demand'!$C$7+'True Demand'!$C$8*B125)))/(1+EXP(-('True Demand'!$C$7+'True Demand'!$C$8*B125)))</f>
        <v>377.32483754353518</v>
      </c>
      <c r="Q125">
        <v>24.86601000649933</v>
      </c>
    </row>
    <row r="126" spans="1:17" x14ac:dyDescent="0.25">
      <c r="A126">
        <v>63</v>
      </c>
      <c r="B126" s="5">
        <f>IF(ABS(B125-B124)&lt;0.1,Q126,INTERCEPT($C$64:C125,$B$64:B125)/(-2*LINEST($C$64:C125,$B$64:B125)))</f>
        <v>18.380984126412454</v>
      </c>
      <c r="C126">
        <f>'True Demand'!$C$9*(EXP(-('True Demand'!$C$7+'True Demand'!$C$8*B126)))/(1+EXP(-('True Demand'!$C$7+'True Demand'!$C$8*B126)))</f>
        <v>417.32968101406703</v>
      </c>
      <c r="Q126">
        <v>18.380984126412454</v>
      </c>
    </row>
    <row r="127" spans="1:17" x14ac:dyDescent="0.25">
      <c r="A127">
        <v>64</v>
      </c>
      <c r="B127" s="5">
        <f>IF(ABS(B126-B125)&lt;0.1,Q127,INTERCEPT($C$64:C126,$B$64:B126)/(-2*LINEST($C$64:C126,$B$64:B126)))</f>
        <v>18.907111656667631</v>
      </c>
      <c r="C127">
        <f>'True Demand'!$C$9*(EXP(-('True Demand'!$C$7+'True Demand'!$C$8*B127)))/(1+EXP(-('True Demand'!$C$7+'True Demand'!$C$8*B127)))</f>
        <v>374.46261259797183</v>
      </c>
      <c r="Q127">
        <v>13.410638359637701</v>
      </c>
    </row>
    <row r="128" spans="1:17" x14ac:dyDescent="0.25">
      <c r="A128">
        <v>65</v>
      </c>
      <c r="B128" s="5">
        <f>IF(ABS(B127-B126)&lt;0.1,Q128,INTERCEPT($C$64:C127,$B$64:B127)/(-2*LINEST($C$64:C127,$B$64:B127)))</f>
        <v>18.924992051182276</v>
      </c>
      <c r="C128">
        <f>'True Demand'!$C$9*(EXP(-('True Demand'!$C$7+'True Demand'!$C$8*B128)))/(1+EXP(-('True Demand'!$C$7+'True Demand'!$C$8*B128)))</f>
        <v>372.77406103435646</v>
      </c>
      <c r="Q128">
        <v>19.136958760356674</v>
      </c>
    </row>
    <row r="129" spans="1:17" x14ac:dyDescent="0.25">
      <c r="A129">
        <v>66</v>
      </c>
      <c r="B129" s="5">
        <f>IF(ABS(B128-B127)&lt;0.1,Q129,INTERCEPT($C$64:C128,$B$64:B128)/(-2*LINEST($C$64:C128,$B$64:B128)))</f>
        <v>29.717077723130661</v>
      </c>
      <c r="C129">
        <f>'True Demand'!$C$9*(EXP(-('True Demand'!$C$7+'True Demand'!$C$8*B129)))/(1+EXP(-('True Demand'!$C$7+'True Demand'!$C$8*B129)))</f>
        <v>3.0121084561155569E-2</v>
      </c>
      <c r="Q129">
        <v>29.717077723130661</v>
      </c>
    </row>
    <row r="130" spans="1:17" x14ac:dyDescent="0.25">
      <c r="A130">
        <v>67</v>
      </c>
      <c r="B130" s="5">
        <f>IF(ABS(B129-B128)&lt;0.1,Q130,INTERCEPT($C$64:C129,$B$64:B129)/(-2*LINEST($C$64:C129,$B$64:B129)))</f>
        <v>18.732103870704545</v>
      </c>
      <c r="C130">
        <f>'True Demand'!$C$9*(EXP(-('True Demand'!$C$7+'True Demand'!$C$8*B130)))/(1+EXP(-('True Demand'!$C$7+'True Demand'!$C$8*B130)))</f>
        <v>390.19119361428318</v>
      </c>
      <c r="Q130">
        <v>23.637222345070704</v>
      </c>
    </row>
    <row r="131" spans="1:17" x14ac:dyDescent="0.25">
      <c r="A131">
        <v>68</v>
      </c>
      <c r="B131" s="5">
        <f>IF(ABS(B130-B129)&lt;0.1,Q131,INTERCEPT($C$64:C130,$B$64:B130)/(-2*LINEST($C$64:C130,$B$64:B130)))</f>
        <v>18.746012341515332</v>
      </c>
      <c r="C131">
        <f>'True Demand'!$C$9*(EXP(-('True Demand'!$C$7+'True Demand'!$C$8*B131)))/(1+EXP(-('True Demand'!$C$7+'True Demand'!$C$8*B131)))</f>
        <v>388.99469028939319</v>
      </c>
      <c r="Q131">
        <v>27.853431827331331</v>
      </c>
    </row>
    <row r="132" spans="1:17" x14ac:dyDescent="0.25">
      <c r="A132">
        <v>69</v>
      </c>
      <c r="B132" s="5">
        <f>IF(ABS(B131-B130)&lt;0.1,Q132,INTERCEPT($C$64:C131,$B$64:B131)/(-2*LINEST($C$64:C131,$B$64:B131)))</f>
        <v>23.875478171594764</v>
      </c>
      <c r="C132">
        <f>'True Demand'!$C$9*(EXP(-('True Demand'!$C$7+'True Demand'!$C$8*B132)))/(1+EXP(-('True Demand'!$C$7+'True Demand'!$C$8*B132)))</f>
        <v>10.161415425730826</v>
      </c>
      <c r="Q132">
        <v>23.875478171594764</v>
      </c>
    </row>
    <row r="133" spans="1:17" x14ac:dyDescent="0.25">
      <c r="A133">
        <v>70</v>
      </c>
      <c r="B133" s="5">
        <f>IF(ABS(B132-B131)&lt;0.1,Q133,INTERCEPT($C$64:C132,$B$64:B132)/(-2*LINEST($C$64:C132,$B$64:B132)))</f>
        <v>18.596785321699087</v>
      </c>
      <c r="C133">
        <f>'True Demand'!$C$9*(EXP(-('True Demand'!$C$7+'True Demand'!$C$8*B133)))/(1+EXP(-('True Demand'!$C$7+'True Demand'!$C$8*B133)))</f>
        <v>401.34675697701488</v>
      </c>
      <c r="Q133">
        <v>21.859175211749271</v>
      </c>
    </row>
    <row r="134" spans="1:17" x14ac:dyDescent="0.25">
      <c r="A134">
        <v>71</v>
      </c>
      <c r="B134" s="5">
        <f>IF(ABS(B133-B132)&lt;0.1,Q134,INTERCEPT($C$64:C133,$B$64:B133)/(-2*LINEST($C$64:C133,$B$64:B133)))</f>
        <v>18.607590657974146</v>
      </c>
      <c r="C134">
        <f>'True Demand'!$C$9*(EXP(-('True Demand'!$C$7+'True Demand'!$C$8*B134)))/(1+EXP(-('True Demand'!$C$7+'True Demand'!$C$8*B134)))</f>
        <v>400.48830116520077</v>
      </c>
      <c r="Q134">
        <v>23.992117693650286</v>
      </c>
    </row>
    <row r="135" spans="1:17" x14ac:dyDescent="0.25">
      <c r="A135">
        <v>72</v>
      </c>
      <c r="B135" s="5">
        <f>IF(ABS(B134-B133)&lt;0.1,Q135,INTERCEPT($C$64:C134,$B$64:B134)/(-2*LINEST($C$64:C134,$B$64:B134)))</f>
        <v>10.79857969947504</v>
      </c>
      <c r="C135">
        <f>'True Demand'!$C$9*(EXP(-('True Demand'!$C$7+'True Demand'!$C$8*B135)))/(1+EXP(-('True Demand'!$C$7+'True Demand'!$C$8*B135)))</f>
        <v>499.94955709079539</v>
      </c>
      <c r="Q135">
        <v>10.79857969947504</v>
      </c>
    </row>
    <row r="136" spans="1:17" x14ac:dyDescent="0.25">
      <c r="A136">
        <v>73</v>
      </c>
      <c r="B136" s="5">
        <f>IF(ABS(B135-B134)&lt;0.1,Q136,INTERCEPT($C$64:C135,$B$64:B135)/(-2*LINEST($C$64:C135,$B$64:B135)))</f>
        <v>18.507010963459571</v>
      </c>
      <c r="C136">
        <f>'True Demand'!$C$9*(EXP(-('True Demand'!$C$7+'True Demand'!$C$8*B136)))/(1+EXP(-('True Demand'!$C$7+'True Demand'!$C$8*B136)))</f>
        <v>408.2632434045982</v>
      </c>
      <c r="Q136">
        <v>17.014566639907947</v>
      </c>
    </row>
    <row r="137" spans="1:17" x14ac:dyDescent="0.25">
      <c r="A137">
        <v>74</v>
      </c>
      <c r="B137" s="5">
        <f>IF(ABS(B136-B135)&lt;0.1,Q137,INTERCEPT($C$64:C136,$B$64:B136)/(-2*LINEST($C$64:C136,$B$64:B136)))</f>
        <v>18.518763359735267</v>
      </c>
      <c r="C137">
        <f>'True Demand'!$C$9*(EXP(-('True Demand'!$C$7+'True Demand'!$C$8*B137)))/(1+EXP(-('True Demand'!$C$7+'True Demand'!$C$8*B137)))</f>
        <v>407.37964762703643</v>
      </c>
      <c r="Q137">
        <v>25.472250011198884</v>
      </c>
    </row>
    <row r="138" spans="1:17" x14ac:dyDescent="0.25">
      <c r="A138">
        <v>75</v>
      </c>
      <c r="B138" s="5">
        <f>IF(ABS(B137-B136)&lt;0.1,Q138,INTERCEPT($C$64:C137,$B$64:B137)/(-2*LINEST($C$64:C137,$B$64:B137)))</f>
        <v>22.173133298344766</v>
      </c>
      <c r="C138">
        <f>'True Demand'!$C$9*(EXP(-('True Demand'!$C$7+'True Demand'!$C$8*B138)))/(1+EXP(-('True Demand'!$C$7+'True Demand'!$C$8*B138)))</f>
        <v>51.094602766026263</v>
      </c>
      <c r="Q138">
        <v>22.173133298344766</v>
      </c>
    </row>
    <row r="139" spans="1:17" x14ac:dyDescent="0.25">
      <c r="A139">
        <v>76</v>
      </c>
      <c r="B139" s="5">
        <f>IF(ABS(B138-B137)&lt;0.1,Q139,INTERCEPT($C$64:C138,$B$64:B138)/(-2*LINEST($C$64:C138,$B$64:B138)))</f>
        <v>18.428197778139918</v>
      </c>
      <c r="C139">
        <f>'True Demand'!$C$9*(EXP(-('True Demand'!$C$7+'True Demand'!$C$8*B139)))/(1+EXP(-('True Demand'!$C$7+'True Demand'!$C$8*B139)))</f>
        <v>414.02018874394008</v>
      </c>
      <c r="Q139">
        <v>18.838642677091109</v>
      </c>
    </row>
    <row r="140" spans="1:17" x14ac:dyDescent="0.25">
      <c r="A140">
        <v>77</v>
      </c>
      <c r="B140" s="5">
        <f>IF(ABS(B139-B138)&lt;0.1,Q140,INTERCEPT($C$64:C139,$B$64:B139)/(-2*LINEST($C$64:C139,$B$64:B139)))</f>
        <v>18.437762330175541</v>
      </c>
      <c r="C140">
        <f>'True Demand'!$C$9*(EXP(-('True Demand'!$C$7+'True Demand'!$C$8*B140)))/(1+EXP(-('True Demand'!$C$7+'True Demand'!$C$8*B140)))</f>
        <v>413.33710479258059</v>
      </c>
      <c r="Q140">
        <v>24.903425829709128</v>
      </c>
    </row>
    <row r="141" spans="1:17" x14ac:dyDescent="0.25">
      <c r="A141">
        <v>78</v>
      </c>
      <c r="B141" s="5">
        <f>IF(ABS(B140-B139)&lt;0.1,Q141,INTERCEPT($C$64:C140,$B$64:B140)/(-2*LINEST($C$64:C140,$B$64:B140)))</f>
        <v>25.06703370985894</v>
      </c>
      <c r="C141">
        <f>'True Demand'!$C$9*(EXP(-('True Demand'!$C$7+'True Demand'!$C$8*B141)))/(1+EXP(-('True Demand'!$C$7+'True Demand'!$C$8*B141)))</f>
        <v>3.1308141235463083</v>
      </c>
      <c r="Q141">
        <v>25.06703370985894</v>
      </c>
    </row>
    <row r="142" spans="1:17" x14ac:dyDescent="0.25">
      <c r="A142">
        <v>79</v>
      </c>
      <c r="B142" s="5">
        <f>IF(ABS(B141-B140)&lt;0.1,Q142,INTERCEPT($C$64:C141,$B$64:B141)/(-2*LINEST($C$64:C141,$B$64:B141)))</f>
        <v>18.279711657060055</v>
      </c>
      <c r="C142">
        <f>'True Demand'!$C$9*(EXP(-('True Demand'!$C$7+'True Demand'!$C$8*B142)))/(1+EXP(-('True Demand'!$C$7+'True Demand'!$C$8*B142)))</f>
        <v>424.08298650317454</v>
      </c>
      <c r="Q142">
        <v>21.613701810457634</v>
      </c>
    </row>
    <row r="143" spans="1:17" x14ac:dyDescent="0.25">
      <c r="A143">
        <v>80</v>
      </c>
      <c r="B143" s="5">
        <f>IF(ABS(B142-B141)&lt;0.1,Q143,INTERCEPT($C$64:C142,$B$64:B142)/(-2*LINEST($C$64:C142,$B$64:B142)))</f>
        <v>18.286152989633347</v>
      </c>
      <c r="C143">
        <f>'True Demand'!$C$9*(EXP(-('True Demand'!$C$7+'True Demand'!$C$8*B143)))/(1+EXP(-('True Demand'!$C$7+'True Demand'!$C$8*B143)))</f>
        <v>423.66729682223865</v>
      </c>
      <c r="Q143">
        <v>23.157764977934928</v>
      </c>
    </row>
    <row r="144" spans="1:17" x14ac:dyDescent="0.25">
      <c r="A144">
        <v>81</v>
      </c>
      <c r="B144" s="5">
        <f>IF(ABS(B143-B142)&lt;0.1,Q144,INTERCEPT($C$64:C143,$B$64:B143)/(-2*LINEST($C$64:C143,$B$64:B143)))</f>
        <v>19.399366846293184</v>
      </c>
      <c r="C144">
        <f>'True Demand'!$C$9*(EXP(-('True Demand'!$C$7+'True Demand'!$C$8*B144)))/(1+EXP(-('True Demand'!$C$7+'True Demand'!$C$8*B144)))</f>
        <v>322.90057422655144</v>
      </c>
      <c r="Q144">
        <v>19.399366846293184</v>
      </c>
    </row>
    <row r="145" spans="1:17" x14ac:dyDescent="0.25">
      <c r="A145">
        <v>82</v>
      </c>
      <c r="B145" s="5">
        <f>IF(ABS(B144-B143)&lt;0.1,Q145,INTERCEPT($C$64:C144,$B$64:B144)/(-2*LINEST($C$64:C144,$B$64:B144)))</f>
        <v>18.301930721668622</v>
      </c>
      <c r="C145">
        <f>'True Demand'!$C$9*(EXP(-('True Demand'!$C$7+'True Demand'!$C$8*B145)))/(1+EXP(-('True Demand'!$C$7+'True Demand'!$C$8*B145)))</f>
        <v>422.64120165539907</v>
      </c>
      <c r="Q145">
        <v>21.090225588169467</v>
      </c>
    </row>
    <row r="146" spans="1:17" x14ac:dyDescent="0.25">
      <c r="A146">
        <v>83</v>
      </c>
      <c r="B146" s="5">
        <f>IF(ABS(B145-B144)&lt;0.1,Q146,INTERCEPT($C$64:C145,$B$64:B145)/(-2*LINEST($C$64:C145,$B$64:B145)))</f>
        <v>18.307758173332317</v>
      </c>
      <c r="C146">
        <f>'True Demand'!$C$9*(EXP(-('True Demand'!$C$7+'True Demand'!$C$8*B146)))/(1+EXP(-('True Demand'!$C$7+'True Demand'!$C$8*B146)))</f>
        <v>422.25937721584012</v>
      </c>
      <c r="Q146">
        <v>23.008728572732149</v>
      </c>
    </row>
    <row r="147" spans="1:17" x14ac:dyDescent="0.25">
      <c r="A147">
        <v>84</v>
      </c>
      <c r="B147" s="5">
        <f>IF(ABS(B146-B145)&lt;0.1,Q147,INTERCEPT($C$64:C146,$B$64:B146)/(-2*LINEST($C$64:C146,$B$64:B146)))</f>
        <v>24.930099225579589</v>
      </c>
      <c r="C147">
        <f>'True Demand'!$C$9*(EXP(-('True Demand'!$C$7+'True Demand'!$C$8*B147)))/(1+EXP(-('True Demand'!$C$7+'True Demand'!$C$8*B147)))</f>
        <v>3.5869744209900887</v>
      </c>
      <c r="Q147">
        <v>24.930099225579589</v>
      </c>
    </row>
    <row r="148" spans="1:17" x14ac:dyDescent="0.25">
      <c r="A148">
        <v>85</v>
      </c>
      <c r="B148" s="5">
        <f>IF(ABS(B147-B146)&lt;0.1,Q148,INTERCEPT($C$64:C147,$B$64:B147)/(-2*LINEST($C$64:C147,$B$64:B147)))</f>
        <v>18.156120921309366</v>
      </c>
      <c r="C148">
        <f>'True Demand'!$C$9*(EXP(-('True Demand'!$C$7+'True Demand'!$C$8*B148)))/(1+EXP(-('True Demand'!$C$7+'True Demand'!$C$8*B148)))</f>
        <v>431.7034168221702</v>
      </c>
      <c r="Q148">
        <v>29.857770389031252</v>
      </c>
    </row>
    <row r="149" spans="1:17" x14ac:dyDescent="0.25">
      <c r="A149">
        <v>86</v>
      </c>
      <c r="B149" s="5">
        <f>IF(ABS(B148-B147)&lt;0.1,Q149,INTERCEPT($C$64:C148,$B$64:B148)/(-2*LINEST($C$64:C148,$B$64:B148)))</f>
        <v>18.159218895447186</v>
      </c>
      <c r="C149">
        <f>'True Demand'!$C$9*(EXP(-('True Demand'!$C$7+'True Demand'!$C$8*B149)))/(1+EXP(-('True Demand'!$C$7+'True Demand'!$C$8*B149)))</f>
        <v>431.52053054745869</v>
      </c>
      <c r="Q149">
        <v>28.950978796140184</v>
      </c>
    </row>
    <row r="150" spans="1:17" x14ac:dyDescent="0.25">
      <c r="A150">
        <v>87</v>
      </c>
      <c r="B150" s="5">
        <f>IF(ABS(B149-B148)&lt;0.1,Q150,INTERCEPT($C$64:C149,$B$64:B149)/(-2*LINEST($C$64:C149,$B$64:B149)))</f>
        <v>19.782239995430402</v>
      </c>
      <c r="C150">
        <f>'True Demand'!$C$9*(EXP(-('True Demand'!$C$7+'True Demand'!$C$8*B150)))/(1+EXP(-('True Demand'!$C$7+'True Demand'!$C$8*B150)))</f>
        <v>277.11294514083352</v>
      </c>
      <c r="Q150">
        <v>19.782239995430402</v>
      </c>
    </row>
    <row r="151" spans="1:17" x14ac:dyDescent="0.25">
      <c r="A151">
        <v>88</v>
      </c>
      <c r="B151" s="5">
        <f>IF(ABS(B150-B149)&lt;0.1,Q151,INTERCEPT($C$64:C150,$B$64:B150)/(-2*LINEST($C$64:C150,$B$64:B150)))</f>
        <v>18.163551178068712</v>
      </c>
      <c r="C151">
        <f>'True Demand'!$C$9*(EXP(-('True Demand'!$C$7+'True Demand'!$C$8*B151)))/(1+EXP(-('True Demand'!$C$7+'True Demand'!$C$8*B151)))</f>
        <v>431.26408713904095</v>
      </c>
      <c r="Q151">
        <v>13.06959656899023</v>
      </c>
    </row>
    <row r="152" spans="1:17" x14ac:dyDescent="0.25">
      <c r="A152">
        <v>89</v>
      </c>
      <c r="B152" s="5">
        <f>IF(ABS(B151-B150)&lt;0.1,Q152,INTERCEPT($C$64:C151,$B$64:B151)/(-2*LINEST($C$64:C151,$B$64:B151)))</f>
        <v>18.166166381225366</v>
      </c>
      <c r="C152">
        <f>'True Demand'!$C$9*(EXP(-('True Demand'!$C$7+'True Demand'!$C$8*B152)))/(1+EXP(-('True Demand'!$C$7+'True Demand'!$C$8*B152)))</f>
        <v>431.10889342657612</v>
      </c>
      <c r="Q152">
        <v>23.82702707740701</v>
      </c>
    </row>
    <row r="153" spans="1:17" x14ac:dyDescent="0.25">
      <c r="A153">
        <v>90</v>
      </c>
      <c r="B153" s="5">
        <f>IF(ABS(B152-B151)&lt;0.1,Q153,INTERCEPT($C$64:C152,$B$64:B152)/(-2*LINEST($C$64:C152,$B$64:B152)))</f>
        <v>19.048729785805811</v>
      </c>
      <c r="C153">
        <f>'True Demand'!$C$9*(EXP(-('True Demand'!$C$7+'True Demand'!$C$8*B153)))/(1+EXP(-('True Demand'!$C$7+'True Demand'!$C$8*B153)))</f>
        <v>360.68527829863677</v>
      </c>
      <c r="Q153">
        <v>19.048729785805811</v>
      </c>
    </row>
    <row r="154" spans="1:17" x14ac:dyDescent="0.25">
      <c r="A154">
        <v>91</v>
      </c>
      <c r="B154" s="5">
        <f>IF(ABS(B153-B152)&lt;0.1,Q154,INTERCEPT($C$64:C153,$B$64:B153)/(-2*LINEST($C$64:C153,$B$64:B153)))</f>
        <v>18.177836336573492</v>
      </c>
      <c r="C154">
        <f>'True Demand'!$C$9*(EXP(-('True Demand'!$C$7+'True Demand'!$C$8*B154)))/(1+EXP(-('True Demand'!$C$7+'True Demand'!$C$8*B154)))</f>
        <v>430.41277350067872</v>
      </c>
      <c r="Q154">
        <v>16.569491611709019</v>
      </c>
    </row>
    <row r="155" spans="1:17" x14ac:dyDescent="0.25">
      <c r="A155">
        <v>92</v>
      </c>
      <c r="B155" s="5">
        <f>IF(ABS(B154-B153)&lt;0.1,Q155,INTERCEPT($C$64:C154,$B$64:B154)/(-2*LINEST($C$64:C154,$B$64:B154)))</f>
        <v>18.180205002443053</v>
      </c>
      <c r="C155">
        <f>'True Demand'!$C$9*(EXP(-('True Demand'!$C$7+'True Demand'!$C$8*B155)))/(1+EXP(-('True Demand'!$C$7+'True Demand'!$C$8*B155)))</f>
        <v>430.27076327647501</v>
      </c>
      <c r="Q155">
        <v>26.371591408589907</v>
      </c>
    </row>
    <row r="156" spans="1:17" x14ac:dyDescent="0.25">
      <c r="A156">
        <v>93</v>
      </c>
      <c r="B156" s="5">
        <f>IF(ABS(B155-B154)&lt;0.1,Q156,INTERCEPT($C$64:C155,$B$64:B155)/(-2*LINEST($C$64:C155,$B$64:B155)))</f>
        <v>10.529075719499343</v>
      </c>
      <c r="C156">
        <f>'True Demand'!$C$9*(EXP(-('True Demand'!$C$7+'True Demand'!$C$8*B156)))/(1+EXP(-('True Demand'!$C$7+'True Demand'!$C$8*B156)))</f>
        <v>499.96147289422305</v>
      </c>
      <c r="Q156">
        <v>10.529075719499343</v>
      </c>
    </row>
    <row r="157" spans="1:17" x14ac:dyDescent="0.25">
      <c r="A157">
        <v>94</v>
      </c>
      <c r="B157" s="5">
        <f>IF(ABS(B156-B155)&lt;0.1,Q157,INTERCEPT($C$64:C156,$B$64:B156)/(-2*LINEST($C$64:C156,$B$64:B156)))</f>
        <v>18.126236624353357</v>
      </c>
      <c r="C157">
        <f>'True Demand'!$C$9*(EXP(-('True Demand'!$C$7+'True Demand'!$C$8*B157)))/(1+EXP(-('True Demand'!$C$7+'True Demand'!$C$8*B157)))</f>
        <v>433.44656557630054</v>
      </c>
      <c r="Q157">
        <v>15.68640475852963</v>
      </c>
    </row>
    <row r="158" spans="1:17" x14ac:dyDescent="0.25">
      <c r="A158">
        <v>95</v>
      </c>
      <c r="B158" s="5">
        <f>IF(ABS(B157-B156)&lt;0.1,Q158,INTERCEPT($C$64:C157,$B$64:B157)/(-2*LINEST($C$64:C157,$B$64:B157)))</f>
        <v>18.129812942193006</v>
      </c>
      <c r="C158">
        <f>'True Demand'!$C$9*(EXP(-('True Demand'!$C$7+'True Demand'!$C$8*B158)))/(1+EXP(-('True Demand'!$C$7+'True Demand'!$C$8*B158)))</f>
        <v>433.23996006488437</v>
      </c>
      <c r="Q158">
        <v>23.907522947007962</v>
      </c>
    </row>
    <row r="159" spans="1:17" x14ac:dyDescent="0.25">
      <c r="A159">
        <v>96</v>
      </c>
      <c r="B159" s="5">
        <f>IF(ABS(B158-B157)&lt;0.1,Q159,INTERCEPT($C$64:C158,$B$64:B158)/(-2*LINEST($C$64:C158,$B$64:B158)))</f>
        <v>16.048599541714346</v>
      </c>
      <c r="C159">
        <f>'True Demand'!$C$9*(EXP(-('True Demand'!$C$7+'True Demand'!$C$8*B159)))/(1+EXP(-('True Demand'!$C$7+'True Demand'!$C$8*B159)))</f>
        <v>490.56748840334689</v>
      </c>
      <c r="Q159">
        <v>16.048599541714346</v>
      </c>
    </row>
    <row r="160" spans="1:17" x14ac:dyDescent="0.25">
      <c r="A160">
        <v>97</v>
      </c>
      <c r="B160" s="5">
        <f>IF(ABS(B159-B158)&lt;0.1,Q160,INTERCEPT($C$64:C159,$B$64:B159)/(-2*LINEST($C$64:C159,$B$64:B159)))</f>
        <v>18.104027383969896</v>
      </c>
      <c r="C160">
        <f>'True Demand'!$C$9*(EXP(-('True Demand'!$C$7+'True Demand'!$C$8*B160)))/(1+EXP(-('True Demand'!$C$7+'True Demand'!$C$8*B160)))</f>
        <v>434.7175129233118</v>
      </c>
      <c r="Q160">
        <v>10.581807147425053</v>
      </c>
    </row>
    <row r="161" spans="1:17" x14ac:dyDescent="0.25">
      <c r="A161">
        <v>98</v>
      </c>
      <c r="B161" s="5">
        <f>IF(ABS(B160-B159)&lt;0.1,Q161,INTERCEPT($C$64:C160,$B$64:B160)/(-2*LINEST($C$64:C160,$B$64:B160)))</f>
        <v>18.10746433259288</v>
      </c>
      <c r="C161">
        <f>'True Demand'!$C$9*(EXP(-('True Demand'!$C$7+'True Demand'!$C$8*B161)))/(1+EXP(-('True Demand'!$C$7+'True Demand'!$C$8*B161)))</f>
        <v>434.52218774816663</v>
      </c>
      <c r="Q161">
        <v>19.991605399765945</v>
      </c>
    </row>
    <row r="162" spans="1:17" x14ac:dyDescent="0.25">
      <c r="A162">
        <v>99</v>
      </c>
      <c r="B162" s="5">
        <f>IF(ABS(B161-B160)&lt;0.1,Q162,INTERCEPT($C$64:C161,$B$64:B161)/(-2*LINEST($C$64:C161,$B$64:B161)))</f>
        <v>24.878038395301282</v>
      </c>
      <c r="C162">
        <f>'True Demand'!$C$9*(EXP(-('True Demand'!$C$7+'True Demand'!$C$8*B162)))/(1+EXP(-('True Demand'!$C$7+'True Demand'!$C$8*B162)))</f>
        <v>3.7772136065856836</v>
      </c>
      <c r="Q162">
        <v>24.878038395301282</v>
      </c>
    </row>
    <row r="163" spans="1:17" ht="15.75" thickBot="1" x14ac:dyDescent="0.3">
      <c r="A163">
        <v>100</v>
      </c>
      <c r="B163" s="5">
        <f>IF(ABS(B162-B161)&lt;0.1,Q163,INTERCEPT($C$64:C162,$B$64:B162)/(-2*LINEST($C$64:C162,$B$64:B162)))</f>
        <v>17.964581130235128</v>
      </c>
      <c r="C163" s="4">
        <f>'True Demand'!$C$9*(EXP(-('True Demand'!$C$7+'True Demand'!$C$8*B163)))/(1+EXP(-('True Demand'!$C$7+'True Demand'!$C$8*B163)))</f>
        <v>442.23298240550525</v>
      </c>
      <c r="Q163">
        <v>21.79806562305156</v>
      </c>
    </row>
    <row r="164" spans="1:17" x14ac:dyDescent="0.25">
      <c r="B164" s="5"/>
    </row>
    <row r="165" spans="1:17" x14ac:dyDescent="0.25">
      <c r="B165" s="5"/>
    </row>
    <row r="166" spans="1:17" x14ac:dyDescent="0.25">
      <c r="B166" s="5"/>
    </row>
    <row r="167" spans="1:17" x14ac:dyDescent="0.25">
      <c r="B167" s="5">
        <f>INTERCEPT($C$64:C162,$B$64:B162)</f>
        <v>632.40350535963069</v>
      </c>
    </row>
    <row r="168" spans="1:17" x14ac:dyDescent="0.25">
      <c r="B168" s="5">
        <f>LINEST($C$64:C162,$B$64:B162)</f>
        <v>-17.601398573531714</v>
      </c>
    </row>
    <row r="169" spans="1:17" x14ac:dyDescent="0.25">
      <c r="B169" s="5"/>
    </row>
    <row r="170" spans="1:17" x14ac:dyDescent="0.25">
      <c r="B170" s="5">
        <v>70</v>
      </c>
    </row>
    <row r="171" spans="1:17" x14ac:dyDescent="0.25">
      <c r="B171" s="5"/>
    </row>
    <row r="172" spans="1:17" x14ac:dyDescent="0.25">
      <c r="B172" s="5">
        <f>B167+(B168*B170)</f>
        <v>-599.6943947875892</v>
      </c>
    </row>
    <row r="173" spans="1:17" x14ac:dyDescent="0.25">
      <c r="B173" s="5"/>
    </row>
    <row r="174" spans="1:17" x14ac:dyDescent="0.25">
      <c r="B174" s="5"/>
    </row>
    <row r="175" spans="1:17" x14ac:dyDescent="0.25">
      <c r="B175" s="5"/>
    </row>
    <row r="176" spans="1:17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  <row r="2012" spans="2:2" x14ac:dyDescent="0.25">
      <c r="B2012" s="5"/>
    </row>
    <row r="2013" spans="2:2" x14ac:dyDescent="0.25">
      <c r="B2013" s="5"/>
    </row>
    <row r="2014" spans="2:2" x14ac:dyDescent="0.25">
      <c r="B2014" s="5"/>
    </row>
    <row r="2015" spans="2:2" x14ac:dyDescent="0.25">
      <c r="B2015" s="5"/>
    </row>
    <row r="2016" spans="2:2" x14ac:dyDescent="0.25">
      <c r="B2016" s="5"/>
    </row>
    <row r="2017" spans="2:2" x14ac:dyDescent="0.25">
      <c r="B2017" s="5"/>
    </row>
    <row r="2018" spans="2:2" x14ac:dyDescent="0.25">
      <c r="B2018" s="5"/>
    </row>
    <row r="2019" spans="2:2" x14ac:dyDescent="0.25">
      <c r="B2019" s="5"/>
    </row>
    <row r="2020" spans="2:2" x14ac:dyDescent="0.25">
      <c r="B2020" s="5"/>
    </row>
    <row r="2021" spans="2:2" x14ac:dyDescent="0.25">
      <c r="B2021" s="5"/>
    </row>
    <row r="2022" spans="2:2" x14ac:dyDescent="0.25">
      <c r="B2022" s="5"/>
    </row>
    <row r="2023" spans="2:2" x14ac:dyDescent="0.25">
      <c r="B2023" s="5"/>
    </row>
    <row r="2024" spans="2:2" x14ac:dyDescent="0.25">
      <c r="B2024" s="5"/>
    </row>
    <row r="2025" spans="2:2" x14ac:dyDescent="0.25">
      <c r="B2025" s="5"/>
    </row>
    <row r="2026" spans="2:2" x14ac:dyDescent="0.25">
      <c r="B2026" s="5"/>
    </row>
    <row r="2027" spans="2:2" x14ac:dyDescent="0.25">
      <c r="B2027" s="5"/>
    </row>
    <row r="2028" spans="2:2" x14ac:dyDescent="0.25">
      <c r="B2028" s="5"/>
    </row>
    <row r="2029" spans="2:2" x14ac:dyDescent="0.25">
      <c r="B2029" s="5"/>
    </row>
    <row r="2030" spans="2:2" x14ac:dyDescent="0.25">
      <c r="B2030" s="5"/>
    </row>
    <row r="2031" spans="2:2" x14ac:dyDescent="0.25">
      <c r="B2031" s="5"/>
    </row>
    <row r="2032" spans="2:2" x14ac:dyDescent="0.25">
      <c r="B2032" s="5"/>
    </row>
    <row r="2033" spans="2:2" x14ac:dyDescent="0.25">
      <c r="B2033" s="5"/>
    </row>
    <row r="2034" spans="2:2" x14ac:dyDescent="0.25">
      <c r="B2034" s="5"/>
    </row>
    <row r="2035" spans="2:2" x14ac:dyDescent="0.25">
      <c r="B2035" s="5"/>
    </row>
    <row r="2036" spans="2:2" x14ac:dyDescent="0.25">
      <c r="B2036" s="5"/>
    </row>
    <row r="2037" spans="2:2" x14ac:dyDescent="0.25">
      <c r="B2037" s="5"/>
    </row>
    <row r="2038" spans="2:2" x14ac:dyDescent="0.25">
      <c r="B2038" s="5"/>
    </row>
    <row r="2039" spans="2:2" x14ac:dyDescent="0.25">
      <c r="B2039" s="5"/>
    </row>
    <row r="2040" spans="2:2" x14ac:dyDescent="0.25">
      <c r="B2040" s="5"/>
    </row>
    <row r="2041" spans="2:2" x14ac:dyDescent="0.25">
      <c r="B2041" s="5"/>
    </row>
    <row r="2042" spans="2:2" x14ac:dyDescent="0.25">
      <c r="B2042" s="5"/>
    </row>
    <row r="2043" spans="2:2" x14ac:dyDescent="0.25">
      <c r="B2043" s="5"/>
    </row>
    <row r="2044" spans="2:2" x14ac:dyDescent="0.25">
      <c r="B2044" s="5"/>
    </row>
    <row r="2045" spans="2:2" x14ac:dyDescent="0.25">
      <c r="B2045" s="5"/>
    </row>
    <row r="2046" spans="2:2" x14ac:dyDescent="0.25">
      <c r="B2046" s="5"/>
    </row>
    <row r="2047" spans="2:2" x14ac:dyDescent="0.25">
      <c r="B2047" s="5"/>
    </row>
    <row r="2048" spans="2:2" x14ac:dyDescent="0.25">
      <c r="B2048" s="5"/>
    </row>
    <row r="2049" spans="2:2" x14ac:dyDescent="0.25">
      <c r="B2049" s="5"/>
    </row>
    <row r="2050" spans="2:2" x14ac:dyDescent="0.25">
      <c r="B2050" s="5"/>
    </row>
    <row r="2051" spans="2:2" x14ac:dyDescent="0.25">
      <c r="B2051" s="5"/>
    </row>
    <row r="2052" spans="2:2" x14ac:dyDescent="0.25">
      <c r="B2052" s="5"/>
    </row>
    <row r="2053" spans="2:2" x14ac:dyDescent="0.25">
      <c r="B2053" s="5"/>
    </row>
    <row r="2054" spans="2:2" x14ac:dyDescent="0.25">
      <c r="B2054" s="5"/>
    </row>
    <row r="2055" spans="2:2" x14ac:dyDescent="0.25">
      <c r="B2055" s="5"/>
    </row>
    <row r="2056" spans="2:2" x14ac:dyDescent="0.25">
      <c r="B2056" s="5"/>
    </row>
    <row r="2057" spans="2:2" x14ac:dyDescent="0.25">
      <c r="B2057" s="5"/>
    </row>
    <row r="2058" spans="2:2" x14ac:dyDescent="0.25">
      <c r="B2058" s="5"/>
    </row>
    <row r="2059" spans="2:2" x14ac:dyDescent="0.25">
      <c r="B2059" s="5"/>
    </row>
    <row r="2060" spans="2:2" x14ac:dyDescent="0.25">
      <c r="B2060" s="5"/>
    </row>
    <row r="2061" spans="2:2" x14ac:dyDescent="0.25">
      <c r="B2061" s="5"/>
    </row>
    <row r="2062" spans="2:2" x14ac:dyDescent="0.25">
      <c r="B2062" s="5"/>
    </row>
    <row r="2063" spans="2:2" x14ac:dyDescent="0.25">
      <c r="B2063" s="5"/>
    </row>
    <row r="2064" spans="2:2" x14ac:dyDescent="0.25">
      <c r="B2064" s="5"/>
    </row>
    <row r="2065" spans="2:2" x14ac:dyDescent="0.25">
      <c r="B2065" s="5"/>
    </row>
    <row r="2066" spans="2:2" x14ac:dyDescent="0.25">
      <c r="B2066" s="5"/>
    </row>
    <row r="2067" spans="2:2" x14ac:dyDescent="0.25">
      <c r="B2067" s="5"/>
    </row>
    <row r="2068" spans="2:2" x14ac:dyDescent="0.25">
      <c r="B2068" s="5"/>
    </row>
    <row r="2069" spans="2:2" x14ac:dyDescent="0.25">
      <c r="B2069" s="5"/>
    </row>
    <row r="2070" spans="2:2" x14ac:dyDescent="0.25">
      <c r="B2070" s="5"/>
    </row>
    <row r="2071" spans="2:2" x14ac:dyDescent="0.25">
      <c r="B2071" s="5"/>
    </row>
    <row r="2072" spans="2:2" x14ac:dyDescent="0.25">
      <c r="B2072" s="5"/>
    </row>
    <row r="2073" spans="2:2" x14ac:dyDescent="0.25">
      <c r="B2073" s="5"/>
    </row>
    <row r="2074" spans="2:2" x14ac:dyDescent="0.25">
      <c r="B2074" s="5"/>
    </row>
    <row r="2075" spans="2:2" x14ac:dyDescent="0.25">
      <c r="B2075" s="5"/>
    </row>
    <row r="2076" spans="2:2" x14ac:dyDescent="0.25">
      <c r="B2076" s="5"/>
    </row>
    <row r="2077" spans="2:2" x14ac:dyDescent="0.25">
      <c r="B2077" s="5"/>
    </row>
    <row r="2078" spans="2:2" x14ac:dyDescent="0.25">
      <c r="B2078" s="5"/>
    </row>
    <row r="2079" spans="2:2" x14ac:dyDescent="0.25">
      <c r="B2079" s="5"/>
    </row>
    <row r="2080" spans="2:2" x14ac:dyDescent="0.25">
      <c r="B2080" s="5"/>
    </row>
    <row r="2081" spans="2:2" x14ac:dyDescent="0.25">
      <c r="B2081" s="5"/>
    </row>
    <row r="2082" spans="2:2" x14ac:dyDescent="0.25">
      <c r="B2082" s="5"/>
    </row>
    <row r="2083" spans="2:2" x14ac:dyDescent="0.25">
      <c r="B2083" s="5"/>
    </row>
    <row r="2084" spans="2:2" x14ac:dyDescent="0.25">
      <c r="B2084" s="5"/>
    </row>
    <row r="2085" spans="2:2" x14ac:dyDescent="0.25">
      <c r="B2085" s="5"/>
    </row>
    <row r="2086" spans="2:2" x14ac:dyDescent="0.25">
      <c r="B2086" s="5"/>
    </row>
    <row r="2087" spans="2:2" x14ac:dyDescent="0.25">
      <c r="B2087" s="5"/>
    </row>
    <row r="2088" spans="2:2" x14ac:dyDescent="0.25">
      <c r="B2088" s="5"/>
    </row>
    <row r="2089" spans="2:2" x14ac:dyDescent="0.25">
      <c r="B2089" s="5"/>
    </row>
    <row r="2090" spans="2:2" x14ac:dyDescent="0.25">
      <c r="B2090" s="5"/>
    </row>
    <row r="2091" spans="2:2" x14ac:dyDescent="0.25">
      <c r="B2091" s="5"/>
    </row>
    <row r="2092" spans="2:2" x14ac:dyDescent="0.25">
      <c r="B2092" s="5"/>
    </row>
    <row r="2093" spans="2:2" x14ac:dyDescent="0.25">
      <c r="B2093" s="5"/>
    </row>
    <row r="2094" spans="2:2" x14ac:dyDescent="0.25">
      <c r="B2094" s="5"/>
    </row>
    <row r="2095" spans="2:2" x14ac:dyDescent="0.25">
      <c r="B2095" s="5"/>
    </row>
    <row r="2096" spans="2:2" x14ac:dyDescent="0.25">
      <c r="B2096" s="5"/>
    </row>
    <row r="2097" spans="2:2" x14ac:dyDescent="0.25">
      <c r="B2097" s="5"/>
    </row>
    <row r="2098" spans="2:2" x14ac:dyDescent="0.25">
      <c r="B2098" s="5"/>
    </row>
    <row r="2099" spans="2:2" x14ac:dyDescent="0.25">
      <c r="B2099" s="5"/>
    </row>
    <row r="2100" spans="2:2" x14ac:dyDescent="0.25">
      <c r="B2100" s="5"/>
    </row>
    <row r="2101" spans="2:2" x14ac:dyDescent="0.25">
      <c r="B2101" s="5"/>
    </row>
    <row r="2102" spans="2:2" x14ac:dyDescent="0.25">
      <c r="B2102" s="5"/>
    </row>
    <row r="2103" spans="2:2" x14ac:dyDescent="0.25">
      <c r="B2103" s="5"/>
    </row>
    <row r="2104" spans="2:2" x14ac:dyDescent="0.25">
      <c r="B2104" s="5"/>
    </row>
    <row r="2105" spans="2:2" x14ac:dyDescent="0.25">
      <c r="B2105" s="5"/>
    </row>
    <row r="2106" spans="2:2" x14ac:dyDescent="0.25">
      <c r="B2106" s="5"/>
    </row>
    <row r="2107" spans="2:2" x14ac:dyDescent="0.25">
      <c r="B2107" s="5"/>
    </row>
    <row r="2108" spans="2:2" x14ac:dyDescent="0.25">
      <c r="B2108" s="5"/>
    </row>
    <row r="2109" spans="2:2" x14ac:dyDescent="0.25">
      <c r="B2109" s="5"/>
    </row>
    <row r="2110" spans="2:2" x14ac:dyDescent="0.25">
      <c r="B2110" s="5"/>
    </row>
    <row r="2111" spans="2:2" x14ac:dyDescent="0.25">
      <c r="B2111" s="5"/>
    </row>
    <row r="2112" spans="2:2" x14ac:dyDescent="0.25">
      <c r="B2112" s="5"/>
    </row>
    <row r="2113" spans="2:2" x14ac:dyDescent="0.25">
      <c r="B2113" s="5"/>
    </row>
    <row r="2114" spans="2:2" x14ac:dyDescent="0.25">
      <c r="B2114" s="5"/>
    </row>
    <row r="2115" spans="2:2" x14ac:dyDescent="0.25">
      <c r="B2115" s="5"/>
    </row>
    <row r="2116" spans="2:2" x14ac:dyDescent="0.25">
      <c r="B2116" s="5"/>
    </row>
    <row r="2117" spans="2:2" x14ac:dyDescent="0.25">
      <c r="B2117" s="5"/>
    </row>
    <row r="2118" spans="2:2" x14ac:dyDescent="0.25">
      <c r="B2118" s="5"/>
    </row>
    <row r="2119" spans="2:2" x14ac:dyDescent="0.25">
      <c r="B2119" s="5"/>
    </row>
    <row r="2120" spans="2:2" x14ac:dyDescent="0.25">
      <c r="B2120" s="5"/>
    </row>
    <row r="2121" spans="2:2" x14ac:dyDescent="0.25">
      <c r="B2121" s="5"/>
    </row>
    <row r="2122" spans="2:2" x14ac:dyDescent="0.25">
      <c r="B2122" s="5"/>
    </row>
    <row r="2123" spans="2:2" x14ac:dyDescent="0.25">
      <c r="B2123" s="5"/>
    </row>
    <row r="2124" spans="2:2" x14ac:dyDescent="0.25">
      <c r="B2124" s="5"/>
    </row>
    <row r="2125" spans="2:2" x14ac:dyDescent="0.25">
      <c r="B2125" s="5"/>
    </row>
    <row r="2126" spans="2:2" x14ac:dyDescent="0.25">
      <c r="B2126" s="5"/>
    </row>
    <row r="2127" spans="2:2" x14ac:dyDescent="0.25">
      <c r="B2127" s="5"/>
    </row>
    <row r="2128" spans="2:2" x14ac:dyDescent="0.25">
      <c r="B2128" s="5"/>
    </row>
    <row r="2129" spans="2:2" x14ac:dyDescent="0.25">
      <c r="B2129" s="5"/>
    </row>
    <row r="2130" spans="2:2" x14ac:dyDescent="0.25">
      <c r="B2130" s="5"/>
    </row>
    <row r="2131" spans="2:2" x14ac:dyDescent="0.25">
      <c r="B2131" s="5"/>
    </row>
    <row r="2132" spans="2:2" x14ac:dyDescent="0.25">
      <c r="B2132" s="5"/>
    </row>
    <row r="2133" spans="2:2" x14ac:dyDescent="0.25">
      <c r="B2133" s="5"/>
    </row>
    <row r="2134" spans="2:2" x14ac:dyDescent="0.25">
      <c r="B2134" s="5"/>
    </row>
    <row r="2135" spans="2:2" x14ac:dyDescent="0.25">
      <c r="B2135" s="5"/>
    </row>
    <row r="2136" spans="2:2" x14ac:dyDescent="0.25">
      <c r="B2136" s="5"/>
    </row>
    <row r="2137" spans="2:2" x14ac:dyDescent="0.25">
      <c r="B2137" s="5"/>
    </row>
    <row r="2138" spans="2:2" x14ac:dyDescent="0.25">
      <c r="B2138" s="5"/>
    </row>
    <row r="2139" spans="2:2" x14ac:dyDescent="0.25">
      <c r="B2139" s="5"/>
    </row>
    <row r="2140" spans="2:2" x14ac:dyDescent="0.25">
      <c r="B2140" s="5"/>
    </row>
    <row r="2141" spans="2:2" x14ac:dyDescent="0.25">
      <c r="B2141" s="5"/>
    </row>
    <row r="2142" spans="2:2" x14ac:dyDescent="0.25">
      <c r="B2142" s="5"/>
    </row>
    <row r="2143" spans="2:2" x14ac:dyDescent="0.25">
      <c r="B2143" s="5"/>
    </row>
    <row r="2144" spans="2:2" x14ac:dyDescent="0.25">
      <c r="B2144" s="5"/>
    </row>
    <row r="2145" spans="2:2" x14ac:dyDescent="0.25">
      <c r="B2145" s="5"/>
    </row>
    <row r="2146" spans="2:2" x14ac:dyDescent="0.25">
      <c r="B2146" s="5"/>
    </row>
    <row r="2147" spans="2:2" x14ac:dyDescent="0.25">
      <c r="B2147" s="5"/>
    </row>
    <row r="2148" spans="2:2" x14ac:dyDescent="0.25">
      <c r="B2148" s="5"/>
    </row>
    <row r="2149" spans="2:2" x14ac:dyDescent="0.25">
      <c r="B2149" s="5"/>
    </row>
    <row r="2150" spans="2:2" x14ac:dyDescent="0.25">
      <c r="B2150" s="5"/>
    </row>
    <row r="2151" spans="2:2" x14ac:dyDescent="0.25">
      <c r="B2151" s="5"/>
    </row>
    <row r="2152" spans="2:2" x14ac:dyDescent="0.25">
      <c r="B2152" s="5"/>
    </row>
    <row r="2153" spans="2:2" x14ac:dyDescent="0.25">
      <c r="B2153" s="5"/>
    </row>
    <row r="2154" spans="2:2" x14ac:dyDescent="0.25">
      <c r="B2154" s="5"/>
    </row>
    <row r="2155" spans="2:2" x14ac:dyDescent="0.25">
      <c r="B2155" s="5"/>
    </row>
    <row r="2156" spans="2:2" x14ac:dyDescent="0.25">
      <c r="B2156" s="5"/>
    </row>
    <row r="2157" spans="2:2" x14ac:dyDescent="0.25">
      <c r="B2157" s="5"/>
    </row>
    <row r="2158" spans="2:2" x14ac:dyDescent="0.25">
      <c r="B2158" s="5"/>
    </row>
    <row r="2159" spans="2:2" x14ac:dyDescent="0.25">
      <c r="B2159" s="5"/>
    </row>
    <row r="2160" spans="2:2" x14ac:dyDescent="0.25">
      <c r="B2160" s="5"/>
    </row>
    <row r="2161" spans="2:2" x14ac:dyDescent="0.25">
      <c r="B2161" s="5"/>
    </row>
    <row r="2162" spans="2:2" x14ac:dyDescent="0.25">
      <c r="B2162" s="5"/>
    </row>
    <row r="2163" spans="2:2" x14ac:dyDescent="0.25">
      <c r="B2163" s="5"/>
    </row>
    <row r="2164" spans="2:2" x14ac:dyDescent="0.25">
      <c r="B2164" s="5"/>
    </row>
    <row r="2165" spans="2:2" x14ac:dyDescent="0.25">
      <c r="B2165" s="5"/>
    </row>
    <row r="2166" spans="2:2" x14ac:dyDescent="0.25">
      <c r="B2166" s="5"/>
    </row>
    <row r="2167" spans="2:2" x14ac:dyDescent="0.25">
      <c r="B2167" s="5"/>
    </row>
    <row r="2168" spans="2:2" x14ac:dyDescent="0.25">
      <c r="B2168" s="5"/>
    </row>
    <row r="2169" spans="2:2" x14ac:dyDescent="0.25">
      <c r="B2169" s="5"/>
    </row>
    <row r="2170" spans="2:2" x14ac:dyDescent="0.25">
      <c r="B2170" s="5"/>
    </row>
    <row r="2171" spans="2:2" x14ac:dyDescent="0.25">
      <c r="B2171" s="5"/>
    </row>
    <row r="2172" spans="2:2" x14ac:dyDescent="0.25">
      <c r="B2172" s="5"/>
    </row>
    <row r="2173" spans="2:2" x14ac:dyDescent="0.25">
      <c r="B2173" s="5"/>
    </row>
    <row r="2174" spans="2:2" x14ac:dyDescent="0.25">
      <c r="B2174" s="5"/>
    </row>
    <row r="2175" spans="2:2" x14ac:dyDescent="0.25">
      <c r="B2175" s="5"/>
    </row>
    <row r="2176" spans="2:2" x14ac:dyDescent="0.25">
      <c r="B2176" s="5"/>
    </row>
    <row r="2177" spans="2:2" x14ac:dyDescent="0.25">
      <c r="B2177" s="5"/>
    </row>
    <row r="2178" spans="2:2" x14ac:dyDescent="0.25">
      <c r="B2178" s="5"/>
    </row>
    <row r="2179" spans="2:2" x14ac:dyDescent="0.25">
      <c r="B2179" s="5"/>
    </row>
    <row r="2180" spans="2:2" x14ac:dyDescent="0.25">
      <c r="B2180" s="5"/>
    </row>
    <row r="2181" spans="2:2" x14ac:dyDescent="0.25">
      <c r="B2181" s="5"/>
    </row>
    <row r="2182" spans="2:2" x14ac:dyDescent="0.25">
      <c r="B2182" s="5"/>
    </row>
    <row r="2183" spans="2:2" x14ac:dyDescent="0.25">
      <c r="B2183" s="5"/>
    </row>
    <row r="2184" spans="2:2" x14ac:dyDescent="0.25">
      <c r="B2184" s="5"/>
    </row>
    <row r="2185" spans="2:2" x14ac:dyDescent="0.25">
      <c r="B2185" s="5"/>
    </row>
    <row r="2186" spans="2:2" x14ac:dyDescent="0.25">
      <c r="B2186" s="5"/>
    </row>
    <row r="2187" spans="2:2" x14ac:dyDescent="0.25">
      <c r="B2187" s="5"/>
    </row>
    <row r="2188" spans="2:2" x14ac:dyDescent="0.25">
      <c r="B2188" s="5"/>
    </row>
    <row r="2189" spans="2:2" x14ac:dyDescent="0.25">
      <c r="B2189" s="5"/>
    </row>
    <row r="2190" spans="2:2" x14ac:dyDescent="0.25">
      <c r="B2190" s="5"/>
    </row>
    <row r="2191" spans="2:2" x14ac:dyDescent="0.25">
      <c r="B2191" s="5"/>
    </row>
    <row r="2192" spans="2:2" x14ac:dyDescent="0.25">
      <c r="B2192" s="5"/>
    </row>
    <row r="2193" spans="2:2" x14ac:dyDescent="0.25">
      <c r="B2193" s="5"/>
    </row>
    <row r="2194" spans="2:2" x14ac:dyDescent="0.25">
      <c r="B2194" s="5"/>
    </row>
    <row r="2195" spans="2:2" x14ac:dyDescent="0.25">
      <c r="B2195" s="5"/>
    </row>
    <row r="2196" spans="2:2" x14ac:dyDescent="0.25">
      <c r="B2196" s="5"/>
    </row>
    <row r="2197" spans="2:2" x14ac:dyDescent="0.25">
      <c r="B2197" s="5"/>
    </row>
    <row r="2198" spans="2:2" x14ac:dyDescent="0.25">
      <c r="B2198" s="5"/>
    </row>
    <row r="2199" spans="2:2" x14ac:dyDescent="0.25">
      <c r="B2199" s="5"/>
    </row>
    <row r="2200" spans="2:2" x14ac:dyDescent="0.25">
      <c r="B2200" s="5"/>
    </row>
    <row r="2201" spans="2:2" x14ac:dyDescent="0.25">
      <c r="B2201" s="5"/>
    </row>
    <row r="2202" spans="2:2" x14ac:dyDescent="0.25">
      <c r="B2202" s="5"/>
    </row>
    <row r="2203" spans="2:2" x14ac:dyDescent="0.25">
      <c r="B2203" s="5"/>
    </row>
    <row r="2204" spans="2:2" x14ac:dyDescent="0.25">
      <c r="B2204" s="5"/>
    </row>
    <row r="2205" spans="2:2" x14ac:dyDescent="0.25">
      <c r="B2205" s="5"/>
    </row>
    <row r="2206" spans="2:2" x14ac:dyDescent="0.25">
      <c r="B2206" s="5"/>
    </row>
    <row r="2207" spans="2:2" x14ac:dyDescent="0.25">
      <c r="B2207" s="5"/>
    </row>
    <row r="2208" spans="2:2" x14ac:dyDescent="0.25">
      <c r="B2208" s="5"/>
    </row>
    <row r="2209" spans="2:2" x14ac:dyDescent="0.25">
      <c r="B2209" s="5"/>
    </row>
    <row r="2210" spans="2:2" x14ac:dyDescent="0.25">
      <c r="B2210" s="5"/>
    </row>
    <row r="2211" spans="2:2" x14ac:dyDescent="0.25">
      <c r="B2211" s="5"/>
    </row>
    <row r="2212" spans="2:2" x14ac:dyDescent="0.25">
      <c r="B2212" s="5"/>
    </row>
    <row r="2213" spans="2:2" x14ac:dyDescent="0.25">
      <c r="B2213" s="5"/>
    </row>
    <row r="2214" spans="2:2" x14ac:dyDescent="0.25">
      <c r="B2214" s="5"/>
    </row>
    <row r="2215" spans="2:2" x14ac:dyDescent="0.25">
      <c r="B2215" s="5"/>
    </row>
    <row r="2216" spans="2:2" x14ac:dyDescent="0.25">
      <c r="B2216" s="5"/>
    </row>
    <row r="2217" spans="2:2" x14ac:dyDescent="0.25">
      <c r="B2217" s="5"/>
    </row>
    <row r="2218" spans="2:2" x14ac:dyDescent="0.25">
      <c r="B2218" s="5"/>
    </row>
    <row r="2219" spans="2:2" x14ac:dyDescent="0.25">
      <c r="B2219" s="5"/>
    </row>
    <row r="2220" spans="2:2" x14ac:dyDescent="0.25">
      <c r="B2220" s="5"/>
    </row>
    <row r="2221" spans="2:2" x14ac:dyDescent="0.25">
      <c r="B2221" s="5"/>
    </row>
    <row r="2222" spans="2:2" x14ac:dyDescent="0.25">
      <c r="B2222" s="5"/>
    </row>
    <row r="2223" spans="2:2" x14ac:dyDescent="0.25">
      <c r="B2223" s="5"/>
    </row>
    <row r="2224" spans="2:2" x14ac:dyDescent="0.25">
      <c r="B2224" s="5"/>
    </row>
    <row r="2225" spans="2:2" x14ac:dyDescent="0.25">
      <c r="B2225" s="5"/>
    </row>
    <row r="2226" spans="2:2" x14ac:dyDescent="0.25">
      <c r="B2226" s="5"/>
    </row>
    <row r="2227" spans="2:2" x14ac:dyDescent="0.25">
      <c r="B2227" s="5"/>
    </row>
    <row r="2228" spans="2:2" x14ac:dyDescent="0.25">
      <c r="B2228" s="5"/>
    </row>
    <row r="2229" spans="2:2" x14ac:dyDescent="0.25">
      <c r="B2229" s="5"/>
    </row>
    <row r="2230" spans="2:2" x14ac:dyDescent="0.25">
      <c r="B2230" s="5"/>
    </row>
    <row r="2231" spans="2:2" x14ac:dyDescent="0.25">
      <c r="B2231" s="5"/>
    </row>
    <row r="2232" spans="2:2" x14ac:dyDescent="0.25">
      <c r="B2232" s="5"/>
    </row>
    <row r="2233" spans="2:2" x14ac:dyDescent="0.25">
      <c r="B2233" s="5"/>
    </row>
    <row r="2234" spans="2:2" x14ac:dyDescent="0.25">
      <c r="B2234" s="5"/>
    </row>
    <row r="2235" spans="2:2" x14ac:dyDescent="0.25">
      <c r="B2235" s="5"/>
    </row>
    <row r="2236" spans="2:2" x14ac:dyDescent="0.25">
      <c r="B2236" s="5"/>
    </row>
    <row r="2237" spans="2:2" x14ac:dyDescent="0.25">
      <c r="B2237" s="5"/>
    </row>
    <row r="2238" spans="2:2" x14ac:dyDescent="0.25">
      <c r="B2238" s="5"/>
    </row>
    <row r="2239" spans="2:2" x14ac:dyDescent="0.25">
      <c r="B2239" s="5"/>
    </row>
    <row r="2240" spans="2:2" x14ac:dyDescent="0.25">
      <c r="B2240" s="5"/>
    </row>
    <row r="2241" spans="2:2" x14ac:dyDescent="0.25">
      <c r="B2241" s="5"/>
    </row>
    <row r="2242" spans="2:2" x14ac:dyDescent="0.25">
      <c r="B2242" s="5"/>
    </row>
    <row r="2243" spans="2:2" x14ac:dyDescent="0.25">
      <c r="B2243" s="5"/>
    </row>
    <row r="2244" spans="2:2" x14ac:dyDescent="0.25">
      <c r="B2244" s="5"/>
    </row>
    <row r="2245" spans="2:2" x14ac:dyDescent="0.25">
      <c r="B2245" s="5"/>
    </row>
    <row r="2246" spans="2:2" x14ac:dyDescent="0.25">
      <c r="B2246" s="5"/>
    </row>
    <row r="2247" spans="2:2" x14ac:dyDescent="0.25">
      <c r="B2247" s="5"/>
    </row>
    <row r="2248" spans="2:2" x14ac:dyDescent="0.25">
      <c r="B2248" s="5"/>
    </row>
    <row r="2249" spans="2:2" x14ac:dyDescent="0.25">
      <c r="B2249" s="5"/>
    </row>
    <row r="2250" spans="2:2" x14ac:dyDescent="0.25">
      <c r="B2250" s="5"/>
    </row>
    <row r="2251" spans="2:2" x14ac:dyDescent="0.25">
      <c r="B2251" s="5"/>
    </row>
    <row r="2252" spans="2:2" x14ac:dyDescent="0.25">
      <c r="B2252" s="5"/>
    </row>
    <row r="2253" spans="2:2" x14ac:dyDescent="0.25">
      <c r="B2253" s="5"/>
    </row>
    <row r="2254" spans="2:2" x14ac:dyDescent="0.25">
      <c r="B2254" s="5"/>
    </row>
    <row r="2255" spans="2:2" x14ac:dyDescent="0.25">
      <c r="B2255" s="5"/>
    </row>
    <row r="2256" spans="2:2" x14ac:dyDescent="0.25">
      <c r="B2256" s="5"/>
    </row>
    <row r="2257" spans="2:2" x14ac:dyDescent="0.25">
      <c r="B2257" s="5"/>
    </row>
    <row r="2258" spans="2:2" x14ac:dyDescent="0.25">
      <c r="B2258" s="5"/>
    </row>
    <row r="2259" spans="2:2" x14ac:dyDescent="0.25">
      <c r="B2259" s="5"/>
    </row>
    <row r="2260" spans="2:2" x14ac:dyDescent="0.25">
      <c r="B2260" s="5"/>
    </row>
    <row r="2261" spans="2:2" x14ac:dyDescent="0.25">
      <c r="B2261" s="5"/>
    </row>
    <row r="2262" spans="2:2" x14ac:dyDescent="0.25">
      <c r="B2262" s="5"/>
    </row>
    <row r="2263" spans="2:2" x14ac:dyDescent="0.25">
      <c r="B2263" s="5"/>
    </row>
    <row r="2264" spans="2:2" x14ac:dyDescent="0.25">
      <c r="B2264" s="5"/>
    </row>
    <row r="2265" spans="2:2" x14ac:dyDescent="0.25">
      <c r="B2265" s="5"/>
    </row>
    <row r="2266" spans="2:2" x14ac:dyDescent="0.25">
      <c r="B2266" s="5"/>
    </row>
    <row r="2267" spans="2:2" x14ac:dyDescent="0.25">
      <c r="B2267" s="5"/>
    </row>
    <row r="2268" spans="2:2" x14ac:dyDescent="0.25">
      <c r="B2268" s="5"/>
    </row>
    <row r="2269" spans="2:2" x14ac:dyDescent="0.25">
      <c r="B2269" s="5"/>
    </row>
    <row r="2270" spans="2:2" x14ac:dyDescent="0.25">
      <c r="B2270" s="5"/>
    </row>
    <row r="2271" spans="2:2" x14ac:dyDescent="0.25">
      <c r="B2271" s="5"/>
    </row>
    <row r="2272" spans="2:2" x14ac:dyDescent="0.25">
      <c r="B2272" s="5"/>
    </row>
    <row r="2273" spans="2:2" x14ac:dyDescent="0.25">
      <c r="B2273" s="5"/>
    </row>
    <row r="2274" spans="2:2" x14ac:dyDescent="0.25">
      <c r="B2274" s="5"/>
    </row>
    <row r="2275" spans="2:2" x14ac:dyDescent="0.25">
      <c r="B2275" s="5"/>
    </row>
    <row r="2276" spans="2:2" x14ac:dyDescent="0.25">
      <c r="B2276" s="5"/>
    </row>
    <row r="2277" spans="2:2" x14ac:dyDescent="0.25">
      <c r="B2277" s="5"/>
    </row>
    <row r="2278" spans="2:2" x14ac:dyDescent="0.25">
      <c r="B2278" s="5"/>
    </row>
    <row r="2279" spans="2:2" x14ac:dyDescent="0.25">
      <c r="B2279" s="5"/>
    </row>
    <row r="2280" spans="2:2" x14ac:dyDescent="0.25">
      <c r="B2280" s="5"/>
    </row>
    <row r="2281" spans="2:2" x14ac:dyDescent="0.25">
      <c r="B2281" s="5"/>
    </row>
    <row r="2282" spans="2:2" x14ac:dyDescent="0.25">
      <c r="B2282" s="5"/>
    </row>
    <row r="2283" spans="2:2" x14ac:dyDescent="0.25">
      <c r="B2283" s="5"/>
    </row>
    <row r="2284" spans="2:2" x14ac:dyDescent="0.25">
      <c r="B2284" s="5"/>
    </row>
    <row r="2285" spans="2:2" x14ac:dyDescent="0.25">
      <c r="B2285" s="5"/>
    </row>
    <row r="2286" spans="2:2" x14ac:dyDescent="0.25">
      <c r="B2286" s="5"/>
    </row>
    <row r="2287" spans="2:2" x14ac:dyDescent="0.25">
      <c r="B2287" s="5"/>
    </row>
    <row r="2288" spans="2:2" x14ac:dyDescent="0.25">
      <c r="B2288" s="5"/>
    </row>
    <row r="2289" spans="2:2" x14ac:dyDescent="0.25">
      <c r="B2289" s="5"/>
    </row>
    <row r="2290" spans="2:2" x14ac:dyDescent="0.25">
      <c r="B2290" s="5"/>
    </row>
    <row r="2291" spans="2:2" x14ac:dyDescent="0.25">
      <c r="B2291" s="5"/>
    </row>
    <row r="2292" spans="2:2" x14ac:dyDescent="0.25">
      <c r="B2292" s="5"/>
    </row>
    <row r="2293" spans="2:2" x14ac:dyDescent="0.25">
      <c r="B2293" s="5"/>
    </row>
    <row r="2294" spans="2:2" x14ac:dyDescent="0.25">
      <c r="B2294" s="5"/>
    </row>
    <row r="2295" spans="2:2" x14ac:dyDescent="0.25">
      <c r="B2295" s="5"/>
    </row>
    <row r="2296" spans="2:2" x14ac:dyDescent="0.25">
      <c r="B2296" s="5"/>
    </row>
    <row r="2297" spans="2:2" x14ac:dyDescent="0.25">
      <c r="B2297" s="5"/>
    </row>
    <row r="2298" spans="2:2" x14ac:dyDescent="0.25">
      <c r="B2298" s="5"/>
    </row>
    <row r="2299" spans="2:2" x14ac:dyDescent="0.25">
      <c r="B2299" s="5"/>
    </row>
    <row r="2300" spans="2:2" x14ac:dyDescent="0.25">
      <c r="B2300" s="5"/>
    </row>
    <row r="2301" spans="2:2" x14ac:dyDescent="0.25">
      <c r="B2301" s="5"/>
    </row>
    <row r="2302" spans="2:2" x14ac:dyDescent="0.25">
      <c r="B2302" s="5"/>
    </row>
    <row r="2303" spans="2:2" x14ac:dyDescent="0.25">
      <c r="B2303" s="5"/>
    </row>
    <row r="2304" spans="2:2" x14ac:dyDescent="0.25">
      <c r="B2304" s="5"/>
    </row>
    <row r="2305" spans="2:2" x14ac:dyDescent="0.25">
      <c r="B2305" s="5"/>
    </row>
    <row r="2306" spans="2:2" x14ac:dyDescent="0.25">
      <c r="B2306" s="5"/>
    </row>
    <row r="2307" spans="2:2" x14ac:dyDescent="0.25">
      <c r="B2307" s="5"/>
    </row>
    <row r="2308" spans="2:2" x14ac:dyDescent="0.25">
      <c r="B2308" s="5"/>
    </row>
    <row r="2309" spans="2:2" x14ac:dyDescent="0.25">
      <c r="B2309" s="5"/>
    </row>
    <row r="2310" spans="2:2" x14ac:dyDescent="0.25">
      <c r="B2310" s="5"/>
    </row>
    <row r="2311" spans="2:2" x14ac:dyDescent="0.25">
      <c r="B2311" s="5"/>
    </row>
    <row r="2312" spans="2:2" x14ac:dyDescent="0.25">
      <c r="B2312" s="5"/>
    </row>
    <row r="2313" spans="2:2" x14ac:dyDescent="0.25">
      <c r="B2313" s="5"/>
    </row>
    <row r="2314" spans="2:2" x14ac:dyDescent="0.25">
      <c r="B2314" s="5"/>
    </row>
    <row r="2315" spans="2:2" x14ac:dyDescent="0.25">
      <c r="B2315" s="5"/>
    </row>
    <row r="2316" spans="2:2" x14ac:dyDescent="0.25">
      <c r="B2316" s="5"/>
    </row>
    <row r="2317" spans="2:2" x14ac:dyDescent="0.25">
      <c r="B2317" s="5"/>
    </row>
    <row r="2318" spans="2:2" x14ac:dyDescent="0.25">
      <c r="B2318" s="5"/>
    </row>
    <row r="2319" spans="2:2" x14ac:dyDescent="0.25">
      <c r="B2319" s="5"/>
    </row>
    <row r="2320" spans="2:2" x14ac:dyDescent="0.25">
      <c r="B2320" s="5"/>
    </row>
    <row r="2321" spans="2:2" x14ac:dyDescent="0.25">
      <c r="B2321" s="5"/>
    </row>
    <row r="2322" spans="2:2" x14ac:dyDescent="0.25">
      <c r="B2322" s="5"/>
    </row>
    <row r="2323" spans="2:2" x14ac:dyDescent="0.25">
      <c r="B2323" s="5"/>
    </row>
    <row r="2324" spans="2:2" x14ac:dyDescent="0.25">
      <c r="B2324" s="5"/>
    </row>
    <row r="2325" spans="2:2" x14ac:dyDescent="0.25">
      <c r="B2325" s="5"/>
    </row>
    <row r="2326" spans="2:2" x14ac:dyDescent="0.25">
      <c r="B2326" s="5"/>
    </row>
    <row r="2327" spans="2:2" x14ac:dyDescent="0.25">
      <c r="B2327" s="5"/>
    </row>
    <row r="2328" spans="2:2" x14ac:dyDescent="0.25">
      <c r="B2328" s="5"/>
    </row>
    <row r="2329" spans="2:2" x14ac:dyDescent="0.25">
      <c r="B2329" s="5"/>
    </row>
    <row r="2330" spans="2:2" x14ac:dyDescent="0.25">
      <c r="B2330" s="5"/>
    </row>
    <row r="2331" spans="2:2" x14ac:dyDescent="0.25">
      <c r="B2331" s="5"/>
    </row>
    <row r="2332" spans="2:2" x14ac:dyDescent="0.25">
      <c r="B2332" s="5"/>
    </row>
    <row r="2333" spans="2:2" x14ac:dyDescent="0.25">
      <c r="B2333" s="5"/>
    </row>
    <row r="2334" spans="2:2" x14ac:dyDescent="0.25">
      <c r="B2334" s="5"/>
    </row>
    <row r="2335" spans="2:2" x14ac:dyDescent="0.25">
      <c r="B2335" s="5"/>
    </row>
    <row r="2336" spans="2:2" x14ac:dyDescent="0.25">
      <c r="B2336" s="5"/>
    </row>
    <row r="2337" spans="2:2" x14ac:dyDescent="0.25">
      <c r="B2337" s="5"/>
    </row>
    <row r="2338" spans="2:2" x14ac:dyDescent="0.25">
      <c r="B2338" s="5"/>
    </row>
    <row r="2339" spans="2:2" x14ac:dyDescent="0.25">
      <c r="B2339" s="5"/>
    </row>
    <row r="2340" spans="2:2" x14ac:dyDescent="0.25">
      <c r="B2340" s="5"/>
    </row>
    <row r="2341" spans="2:2" x14ac:dyDescent="0.25">
      <c r="B2341" s="5"/>
    </row>
    <row r="2342" spans="2:2" x14ac:dyDescent="0.25">
      <c r="B2342" s="5"/>
    </row>
    <row r="2343" spans="2:2" x14ac:dyDescent="0.25">
      <c r="B2343" s="5"/>
    </row>
    <row r="2344" spans="2:2" x14ac:dyDescent="0.25">
      <c r="B2344" s="5"/>
    </row>
    <row r="2345" spans="2:2" x14ac:dyDescent="0.25">
      <c r="B2345" s="5"/>
    </row>
    <row r="2346" spans="2:2" x14ac:dyDescent="0.25">
      <c r="B2346" s="5"/>
    </row>
    <row r="2347" spans="2:2" x14ac:dyDescent="0.25">
      <c r="B2347" s="5"/>
    </row>
    <row r="2348" spans="2:2" x14ac:dyDescent="0.25">
      <c r="B2348" s="5"/>
    </row>
    <row r="2349" spans="2:2" x14ac:dyDescent="0.25">
      <c r="B2349" s="5"/>
    </row>
    <row r="2350" spans="2:2" x14ac:dyDescent="0.25">
      <c r="B2350" s="5"/>
    </row>
    <row r="2351" spans="2:2" x14ac:dyDescent="0.25">
      <c r="B2351" s="5"/>
    </row>
    <row r="2352" spans="2:2" x14ac:dyDescent="0.25">
      <c r="B2352" s="5"/>
    </row>
    <row r="2353" spans="2:2" x14ac:dyDescent="0.25">
      <c r="B2353" s="5"/>
    </row>
    <row r="2354" spans="2:2" x14ac:dyDescent="0.25">
      <c r="B2354" s="5"/>
    </row>
    <row r="2355" spans="2:2" x14ac:dyDescent="0.25">
      <c r="B2355" s="5"/>
    </row>
    <row r="2356" spans="2:2" x14ac:dyDescent="0.25">
      <c r="B2356" s="5"/>
    </row>
    <row r="2357" spans="2:2" x14ac:dyDescent="0.25">
      <c r="B2357" s="5"/>
    </row>
    <row r="2358" spans="2:2" x14ac:dyDescent="0.25">
      <c r="B2358" s="5"/>
    </row>
    <row r="2359" spans="2:2" x14ac:dyDescent="0.25">
      <c r="B2359" s="5"/>
    </row>
    <row r="2360" spans="2:2" x14ac:dyDescent="0.25">
      <c r="B2360" s="5"/>
    </row>
    <row r="2361" spans="2:2" x14ac:dyDescent="0.25">
      <c r="B2361" s="5"/>
    </row>
    <row r="2362" spans="2:2" x14ac:dyDescent="0.25">
      <c r="B2362" s="5"/>
    </row>
    <row r="2363" spans="2:2" x14ac:dyDescent="0.25">
      <c r="B2363" s="5"/>
    </row>
    <row r="2364" spans="2:2" x14ac:dyDescent="0.25">
      <c r="B2364" s="5"/>
    </row>
    <row r="2365" spans="2:2" x14ac:dyDescent="0.25">
      <c r="B2365" s="5"/>
    </row>
    <row r="2366" spans="2:2" x14ac:dyDescent="0.25">
      <c r="B2366" s="5"/>
    </row>
    <row r="2367" spans="2:2" x14ac:dyDescent="0.25">
      <c r="B2367" s="5"/>
    </row>
    <row r="2368" spans="2:2" x14ac:dyDescent="0.25">
      <c r="B2368" s="5"/>
    </row>
    <row r="2369" spans="2:2" x14ac:dyDescent="0.25">
      <c r="B2369" s="5"/>
    </row>
    <row r="2370" spans="2:2" x14ac:dyDescent="0.25">
      <c r="B2370" s="5"/>
    </row>
    <row r="2371" spans="2:2" x14ac:dyDescent="0.25">
      <c r="B2371" s="5"/>
    </row>
    <row r="2372" spans="2:2" x14ac:dyDescent="0.25">
      <c r="B2372" s="5"/>
    </row>
    <row r="2373" spans="2:2" x14ac:dyDescent="0.25">
      <c r="B2373" s="5"/>
    </row>
    <row r="2374" spans="2:2" x14ac:dyDescent="0.25">
      <c r="B2374" s="5"/>
    </row>
    <row r="2375" spans="2:2" x14ac:dyDescent="0.25">
      <c r="B2375" s="5"/>
    </row>
    <row r="2376" spans="2:2" x14ac:dyDescent="0.25">
      <c r="B2376" s="5"/>
    </row>
    <row r="2377" spans="2:2" x14ac:dyDescent="0.25">
      <c r="B2377" s="5"/>
    </row>
    <row r="2378" spans="2:2" x14ac:dyDescent="0.25">
      <c r="B2378" s="5"/>
    </row>
    <row r="2379" spans="2:2" x14ac:dyDescent="0.25">
      <c r="B2379" s="5"/>
    </row>
    <row r="2380" spans="2:2" x14ac:dyDescent="0.25">
      <c r="B2380" s="5"/>
    </row>
    <row r="2381" spans="2:2" x14ac:dyDescent="0.25">
      <c r="B2381" s="5"/>
    </row>
    <row r="2382" spans="2:2" x14ac:dyDescent="0.25">
      <c r="B2382" s="5"/>
    </row>
    <row r="2383" spans="2:2" x14ac:dyDescent="0.25">
      <c r="B2383" s="5"/>
    </row>
    <row r="2384" spans="2:2" x14ac:dyDescent="0.25">
      <c r="B2384" s="5"/>
    </row>
    <row r="2385" spans="2:2" x14ac:dyDescent="0.25">
      <c r="B2385" s="5"/>
    </row>
    <row r="2386" spans="2:2" x14ac:dyDescent="0.25">
      <c r="B2386" s="5"/>
    </row>
    <row r="2387" spans="2:2" x14ac:dyDescent="0.25">
      <c r="B2387" s="5"/>
    </row>
    <row r="2388" spans="2:2" x14ac:dyDescent="0.25">
      <c r="B2388" s="5"/>
    </row>
    <row r="2389" spans="2:2" x14ac:dyDescent="0.25">
      <c r="B2389" s="5"/>
    </row>
    <row r="2390" spans="2:2" x14ac:dyDescent="0.25">
      <c r="B2390" s="5"/>
    </row>
    <row r="2391" spans="2:2" x14ac:dyDescent="0.25">
      <c r="B2391" s="5"/>
    </row>
    <row r="2392" spans="2:2" x14ac:dyDescent="0.25">
      <c r="B2392" s="5"/>
    </row>
    <row r="2393" spans="2:2" x14ac:dyDescent="0.25">
      <c r="B2393" s="5"/>
    </row>
    <row r="2394" spans="2:2" x14ac:dyDescent="0.25">
      <c r="B2394" s="5"/>
    </row>
    <row r="2395" spans="2:2" x14ac:dyDescent="0.25">
      <c r="B2395" s="5"/>
    </row>
    <row r="2396" spans="2:2" x14ac:dyDescent="0.25">
      <c r="B2396" s="5"/>
    </row>
    <row r="2397" spans="2:2" x14ac:dyDescent="0.25">
      <c r="B2397" s="5"/>
    </row>
    <row r="2398" spans="2:2" x14ac:dyDescent="0.25">
      <c r="B2398" s="5"/>
    </row>
    <row r="2399" spans="2:2" x14ac:dyDescent="0.25">
      <c r="B2399" s="5"/>
    </row>
    <row r="2400" spans="2:2" x14ac:dyDescent="0.25">
      <c r="B2400" s="5"/>
    </row>
    <row r="2401" spans="2:2" x14ac:dyDescent="0.25">
      <c r="B2401" s="5"/>
    </row>
    <row r="2402" spans="2:2" x14ac:dyDescent="0.25">
      <c r="B2402" s="5"/>
    </row>
    <row r="2403" spans="2:2" x14ac:dyDescent="0.25">
      <c r="B2403" s="5"/>
    </row>
    <row r="2404" spans="2:2" x14ac:dyDescent="0.25">
      <c r="B2404" s="5"/>
    </row>
    <row r="2405" spans="2:2" x14ac:dyDescent="0.25">
      <c r="B2405" s="5"/>
    </row>
    <row r="2406" spans="2:2" x14ac:dyDescent="0.25">
      <c r="B2406" s="5"/>
    </row>
    <row r="2407" spans="2:2" x14ac:dyDescent="0.25">
      <c r="B2407" s="5"/>
    </row>
    <row r="2408" spans="2:2" x14ac:dyDescent="0.25">
      <c r="B2408" s="5"/>
    </row>
    <row r="2409" spans="2:2" x14ac:dyDescent="0.25">
      <c r="B2409" s="5"/>
    </row>
    <row r="2410" spans="2:2" x14ac:dyDescent="0.25">
      <c r="B2410" s="5"/>
    </row>
    <row r="2411" spans="2:2" x14ac:dyDescent="0.25">
      <c r="B2411" s="5"/>
    </row>
    <row r="2412" spans="2:2" x14ac:dyDescent="0.25">
      <c r="B2412" s="5"/>
    </row>
    <row r="2413" spans="2:2" x14ac:dyDescent="0.25">
      <c r="B2413" s="5"/>
    </row>
    <row r="2414" spans="2:2" x14ac:dyDescent="0.25">
      <c r="B2414" s="5"/>
    </row>
    <row r="2415" spans="2:2" x14ac:dyDescent="0.25">
      <c r="B2415" s="5"/>
    </row>
    <row r="2416" spans="2:2" x14ac:dyDescent="0.25">
      <c r="B2416" s="5"/>
    </row>
    <row r="2417" spans="2:2" x14ac:dyDescent="0.25">
      <c r="B2417" s="5"/>
    </row>
    <row r="2418" spans="2:2" x14ac:dyDescent="0.25">
      <c r="B2418" s="5"/>
    </row>
    <row r="2419" spans="2:2" x14ac:dyDescent="0.25">
      <c r="B2419" s="5"/>
    </row>
    <row r="2420" spans="2:2" x14ac:dyDescent="0.25">
      <c r="B2420" s="5"/>
    </row>
    <row r="2421" spans="2:2" x14ac:dyDescent="0.25">
      <c r="B2421" s="5"/>
    </row>
    <row r="2422" spans="2:2" x14ac:dyDescent="0.25">
      <c r="B2422" s="5"/>
    </row>
    <row r="2423" spans="2:2" x14ac:dyDescent="0.25">
      <c r="B2423" s="5"/>
    </row>
    <row r="2424" spans="2:2" x14ac:dyDescent="0.25">
      <c r="B2424" s="5"/>
    </row>
    <row r="2425" spans="2:2" x14ac:dyDescent="0.25">
      <c r="B2425" s="5"/>
    </row>
    <row r="2426" spans="2:2" x14ac:dyDescent="0.25">
      <c r="B2426" s="5"/>
    </row>
    <row r="2427" spans="2:2" x14ac:dyDescent="0.25">
      <c r="B2427" s="5"/>
    </row>
    <row r="2428" spans="2:2" x14ac:dyDescent="0.25">
      <c r="B2428" s="5"/>
    </row>
    <row r="2429" spans="2:2" x14ac:dyDescent="0.25">
      <c r="B2429" s="5"/>
    </row>
    <row r="2430" spans="2:2" x14ac:dyDescent="0.25">
      <c r="B2430" s="5"/>
    </row>
    <row r="2431" spans="2:2" x14ac:dyDescent="0.25">
      <c r="B2431" s="5"/>
    </row>
    <row r="2432" spans="2:2" x14ac:dyDescent="0.25">
      <c r="B2432" s="5"/>
    </row>
    <row r="2433" spans="2:2" x14ac:dyDescent="0.25">
      <c r="B2433" s="5"/>
    </row>
    <row r="2434" spans="2:2" x14ac:dyDescent="0.25">
      <c r="B2434" s="5"/>
    </row>
    <row r="2435" spans="2:2" x14ac:dyDescent="0.25">
      <c r="B2435" s="5"/>
    </row>
    <row r="2436" spans="2:2" x14ac:dyDescent="0.25">
      <c r="B2436" s="5"/>
    </row>
    <row r="2437" spans="2:2" x14ac:dyDescent="0.25">
      <c r="B2437" s="5"/>
    </row>
    <row r="2438" spans="2:2" x14ac:dyDescent="0.25">
      <c r="B2438" s="5"/>
    </row>
    <row r="2439" spans="2:2" x14ac:dyDescent="0.25">
      <c r="B2439" s="5"/>
    </row>
    <row r="2440" spans="2:2" x14ac:dyDescent="0.25">
      <c r="B2440" s="5"/>
    </row>
    <row r="2441" spans="2:2" x14ac:dyDescent="0.25">
      <c r="B2441" s="5"/>
    </row>
    <row r="2442" spans="2:2" x14ac:dyDescent="0.25">
      <c r="B2442" s="5"/>
    </row>
    <row r="2443" spans="2:2" x14ac:dyDescent="0.25">
      <c r="B2443" s="5"/>
    </row>
    <row r="2444" spans="2:2" x14ac:dyDescent="0.25">
      <c r="B2444" s="5"/>
    </row>
    <row r="2445" spans="2:2" x14ac:dyDescent="0.25">
      <c r="B2445" s="5"/>
    </row>
    <row r="2446" spans="2:2" x14ac:dyDescent="0.25">
      <c r="B2446" s="5"/>
    </row>
    <row r="2447" spans="2:2" x14ac:dyDescent="0.25">
      <c r="B2447" s="5"/>
    </row>
    <row r="2448" spans="2:2" x14ac:dyDescent="0.25">
      <c r="B2448" s="5"/>
    </row>
    <row r="2449" spans="2:2" x14ac:dyDescent="0.25">
      <c r="B2449" s="5"/>
    </row>
    <row r="2450" spans="2:2" x14ac:dyDescent="0.25">
      <c r="B2450" s="5"/>
    </row>
    <row r="2451" spans="2:2" x14ac:dyDescent="0.25">
      <c r="B2451" s="5"/>
    </row>
    <row r="2452" spans="2:2" x14ac:dyDescent="0.25">
      <c r="B2452" s="5"/>
    </row>
    <row r="2453" spans="2:2" x14ac:dyDescent="0.25">
      <c r="B2453" s="5"/>
    </row>
    <row r="2454" spans="2:2" x14ac:dyDescent="0.25">
      <c r="B2454" s="5"/>
    </row>
    <row r="2455" spans="2:2" x14ac:dyDescent="0.25">
      <c r="B2455" s="5"/>
    </row>
    <row r="2456" spans="2:2" x14ac:dyDescent="0.25">
      <c r="B2456" s="5"/>
    </row>
    <row r="2457" spans="2:2" x14ac:dyDescent="0.25">
      <c r="B2457" s="5"/>
    </row>
    <row r="2458" spans="2:2" x14ac:dyDescent="0.25">
      <c r="B2458" s="5"/>
    </row>
    <row r="2459" spans="2:2" x14ac:dyDescent="0.25">
      <c r="B2459" s="5"/>
    </row>
    <row r="2460" spans="2:2" x14ac:dyDescent="0.25">
      <c r="B2460" s="5"/>
    </row>
    <row r="2461" spans="2:2" x14ac:dyDescent="0.25">
      <c r="B2461" s="5"/>
    </row>
    <row r="2462" spans="2:2" x14ac:dyDescent="0.25">
      <c r="B2462" s="5"/>
    </row>
    <row r="2463" spans="2:2" x14ac:dyDescent="0.25">
      <c r="B2463" s="5"/>
    </row>
    <row r="2464" spans="2:2" x14ac:dyDescent="0.25">
      <c r="B2464" s="5"/>
    </row>
    <row r="2465" spans="2:2" x14ac:dyDescent="0.25">
      <c r="B2465" s="5"/>
    </row>
    <row r="2466" spans="2:2" x14ac:dyDescent="0.25">
      <c r="B2466" s="5"/>
    </row>
    <row r="2467" spans="2:2" x14ac:dyDescent="0.25">
      <c r="B2467" s="5"/>
    </row>
    <row r="2468" spans="2:2" x14ac:dyDescent="0.25">
      <c r="B2468" s="5"/>
    </row>
    <row r="2469" spans="2:2" x14ac:dyDescent="0.25">
      <c r="B2469" s="5"/>
    </row>
    <row r="2470" spans="2:2" x14ac:dyDescent="0.25">
      <c r="B2470" s="5"/>
    </row>
    <row r="2471" spans="2:2" x14ac:dyDescent="0.25">
      <c r="B2471" s="5"/>
    </row>
    <row r="2472" spans="2:2" x14ac:dyDescent="0.25">
      <c r="B2472" s="5"/>
    </row>
    <row r="2473" spans="2:2" x14ac:dyDescent="0.25">
      <c r="B2473" s="5"/>
    </row>
    <row r="2474" spans="2:2" x14ac:dyDescent="0.25">
      <c r="B2474" s="5"/>
    </row>
    <row r="2475" spans="2:2" x14ac:dyDescent="0.25">
      <c r="B2475" s="5"/>
    </row>
    <row r="2476" spans="2:2" x14ac:dyDescent="0.25">
      <c r="B2476" s="5"/>
    </row>
    <row r="2477" spans="2:2" x14ac:dyDescent="0.25">
      <c r="B2477" s="5"/>
    </row>
    <row r="2478" spans="2:2" x14ac:dyDescent="0.25">
      <c r="B2478" s="5"/>
    </row>
    <row r="2479" spans="2:2" x14ac:dyDescent="0.25">
      <c r="B2479" s="5"/>
    </row>
    <row r="2480" spans="2:2" x14ac:dyDescent="0.25">
      <c r="B2480" s="5"/>
    </row>
    <row r="2481" spans="2:2" x14ac:dyDescent="0.25">
      <c r="B2481" s="5"/>
    </row>
    <row r="2482" spans="2:2" x14ac:dyDescent="0.25">
      <c r="B2482" s="5"/>
    </row>
    <row r="2483" spans="2:2" x14ac:dyDescent="0.25">
      <c r="B2483" s="5"/>
    </row>
    <row r="2484" spans="2:2" x14ac:dyDescent="0.25">
      <c r="B2484" s="5"/>
    </row>
    <row r="2485" spans="2:2" x14ac:dyDescent="0.25">
      <c r="B2485" s="5"/>
    </row>
    <row r="2486" spans="2:2" x14ac:dyDescent="0.25">
      <c r="B2486" s="5"/>
    </row>
    <row r="2487" spans="2:2" x14ac:dyDescent="0.25">
      <c r="B2487" s="5"/>
    </row>
    <row r="2488" spans="2:2" x14ac:dyDescent="0.25">
      <c r="B2488" s="5"/>
    </row>
    <row r="2489" spans="2:2" x14ac:dyDescent="0.25">
      <c r="B2489" s="5"/>
    </row>
    <row r="2490" spans="2:2" x14ac:dyDescent="0.25">
      <c r="B2490" s="5"/>
    </row>
    <row r="2491" spans="2:2" x14ac:dyDescent="0.25">
      <c r="B2491" s="5"/>
    </row>
    <row r="2492" spans="2:2" x14ac:dyDescent="0.25">
      <c r="B2492" s="5"/>
    </row>
    <row r="2493" spans="2:2" x14ac:dyDescent="0.25">
      <c r="B2493" s="5"/>
    </row>
    <row r="2494" spans="2:2" x14ac:dyDescent="0.25">
      <c r="B2494" s="5"/>
    </row>
    <row r="2495" spans="2:2" x14ac:dyDescent="0.25">
      <c r="B2495" s="5"/>
    </row>
    <row r="2496" spans="2:2" x14ac:dyDescent="0.25">
      <c r="B2496" s="5"/>
    </row>
    <row r="2497" spans="2:2" x14ac:dyDescent="0.25">
      <c r="B2497" s="5"/>
    </row>
    <row r="2498" spans="2:2" x14ac:dyDescent="0.25">
      <c r="B2498" s="5"/>
    </row>
    <row r="2499" spans="2:2" x14ac:dyDescent="0.25">
      <c r="B2499" s="5"/>
    </row>
    <row r="2500" spans="2:2" x14ac:dyDescent="0.25">
      <c r="B2500" s="5"/>
    </row>
    <row r="2501" spans="2:2" x14ac:dyDescent="0.25">
      <c r="B2501" s="5"/>
    </row>
    <row r="2502" spans="2:2" x14ac:dyDescent="0.25">
      <c r="B2502" s="5"/>
    </row>
    <row r="2503" spans="2:2" x14ac:dyDescent="0.25">
      <c r="B2503" s="5"/>
    </row>
    <row r="2504" spans="2:2" x14ac:dyDescent="0.25">
      <c r="B2504" s="5"/>
    </row>
    <row r="2505" spans="2:2" x14ac:dyDescent="0.25">
      <c r="B2505" s="5"/>
    </row>
    <row r="2506" spans="2:2" x14ac:dyDescent="0.25">
      <c r="B2506" s="5"/>
    </row>
    <row r="2507" spans="2:2" x14ac:dyDescent="0.25">
      <c r="B2507" s="5"/>
    </row>
    <row r="2508" spans="2:2" x14ac:dyDescent="0.25">
      <c r="B2508" s="5"/>
    </row>
    <row r="2509" spans="2:2" x14ac:dyDescent="0.25">
      <c r="B2509" s="5"/>
    </row>
    <row r="2510" spans="2:2" x14ac:dyDescent="0.25">
      <c r="B2510" s="5"/>
    </row>
    <row r="2511" spans="2:2" x14ac:dyDescent="0.25">
      <c r="B2511" s="5"/>
    </row>
    <row r="2512" spans="2:2" x14ac:dyDescent="0.25">
      <c r="B2512" s="5"/>
    </row>
    <row r="2513" spans="2:2" x14ac:dyDescent="0.25">
      <c r="B2513" s="5"/>
    </row>
    <row r="2514" spans="2:2" x14ac:dyDescent="0.25">
      <c r="B2514" s="5"/>
    </row>
    <row r="2515" spans="2:2" x14ac:dyDescent="0.25">
      <c r="B2515" s="5"/>
    </row>
    <row r="2516" spans="2:2" x14ac:dyDescent="0.25">
      <c r="B2516" s="5"/>
    </row>
    <row r="2517" spans="2:2" x14ac:dyDescent="0.25">
      <c r="B2517" s="5"/>
    </row>
    <row r="2518" spans="2:2" x14ac:dyDescent="0.25">
      <c r="B2518" s="5"/>
    </row>
    <row r="2519" spans="2:2" x14ac:dyDescent="0.25">
      <c r="B2519" s="5"/>
    </row>
    <row r="2520" spans="2:2" x14ac:dyDescent="0.25">
      <c r="B2520" s="5"/>
    </row>
    <row r="2521" spans="2:2" x14ac:dyDescent="0.25">
      <c r="B2521" s="5"/>
    </row>
    <row r="2522" spans="2:2" x14ac:dyDescent="0.25">
      <c r="B2522" s="5"/>
    </row>
    <row r="2523" spans="2:2" x14ac:dyDescent="0.25">
      <c r="B2523" s="5"/>
    </row>
    <row r="2524" spans="2:2" x14ac:dyDescent="0.25">
      <c r="B2524" s="5"/>
    </row>
    <row r="2525" spans="2:2" x14ac:dyDescent="0.25">
      <c r="B2525" s="5"/>
    </row>
    <row r="2526" spans="2:2" x14ac:dyDescent="0.25">
      <c r="B2526" s="5"/>
    </row>
    <row r="2527" spans="2:2" x14ac:dyDescent="0.25">
      <c r="B2527" s="5"/>
    </row>
    <row r="2528" spans="2:2" x14ac:dyDescent="0.25">
      <c r="B2528" s="5"/>
    </row>
    <row r="2529" spans="2:2" x14ac:dyDescent="0.25">
      <c r="B2529" s="5"/>
    </row>
    <row r="2530" spans="2:2" x14ac:dyDescent="0.25">
      <c r="B2530" s="5"/>
    </row>
    <row r="2531" spans="2:2" x14ac:dyDescent="0.25">
      <c r="B2531" s="5"/>
    </row>
    <row r="2532" spans="2:2" x14ac:dyDescent="0.25">
      <c r="B2532" s="5"/>
    </row>
    <row r="2533" spans="2:2" x14ac:dyDescent="0.25">
      <c r="B2533" s="5"/>
    </row>
    <row r="2534" spans="2:2" x14ac:dyDescent="0.25">
      <c r="B2534" s="5"/>
    </row>
    <row r="2535" spans="2:2" x14ac:dyDescent="0.25">
      <c r="B2535" s="5"/>
    </row>
    <row r="2536" spans="2:2" x14ac:dyDescent="0.25">
      <c r="B2536" s="5"/>
    </row>
    <row r="2537" spans="2:2" x14ac:dyDescent="0.25">
      <c r="B2537" s="5"/>
    </row>
    <row r="2538" spans="2:2" x14ac:dyDescent="0.25">
      <c r="B2538" s="5"/>
    </row>
    <row r="2539" spans="2:2" x14ac:dyDescent="0.25">
      <c r="B2539" s="5"/>
    </row>
    <row r="2540" spans="2:2" x14ac:dyDescent="0.25">
      <c r="B2540" s="5"/>
    </row>
    <row r="2541" spans="2:2" x14ac:dyDescent="0.25">
      <c r="B2541" s="5"/>
    </row>
    <row r="2542" spans="2:2" x14ac:dyDescent="0.25">
      <c r="B2542" s="5"/>
    </row>
    <row r="2543" spans="2:2" x14ac:dyDescent="0.25">
      <c r="B2543" s="5"/>
    </row>
    <row r="2544" spans="2:2" x14ac:dyDescent="0.25">
      <c r="B2544" s="5"/>
    </row>
    <row r="2545" spans="2:2" x14ac:dyDescent="0.25">
      <c r="B2545" s="5"/>
    </row>
    <row r="2546" spans="2:2" x14ac:dyDescent="0.25">
      <c r="B2546" s="5"/>
    </row>
    <row r="2547" spans="2:2" x14ac:dyDescent="0.25">
      <c r="B2547" s="5"/>
    </row>
    <row r="2548" spans="2:2" x14ac:dyDescent="0.25">
      <c r="B2548" s="5"/>
    </row>
    <row r="2549" spans="2:2" x14ac:dyDescent="0.25">
      <c r="B2549" s="5"/>
    </row>
    <row r="2550" spans="2:2" x14ac:dyDescent="0.25">
      <c r="B2550" s="5"/>
    </row>
    <row r="2551" spans="2:2" x14ac:dyDescent="0.25">
      <c r="B2551" s="5"/>
    </row>
    <row r="2552" spans="2:2" x14ac:dyDescent="0.25">
      <c r="B2552" s="5"/>
    </row>
    <row r="2553" spans="2:2" x14ac:dyDescent="0.25">
      <c r="B2553" s="5"/>
    </row>
    <row r="2554" spans="2:2" x14ac:dyDescent="0.25">
      <c r="B2554" s="5"/>
    </row>
    <row r="2555" spans="2:2" x14ac:dyDescent="0.25">
      <c r="B2555" s="5"/>
    </row>
    <row r="2556" spans="2:2" x14ac:dyDescent="0.25">
      <c r="B2556" s="5"/>
    </row>
    <row r="2557" spans="2:2" x14ac:dyDescent="0.25">
      <c r="B2557" s="5"/>
    </row>
    <row r="2558" spans="2:2" x14ac:dyDescent="0.25">
      <c r="B2558" s="5"/>
    </row>
    <row r="2559" spans="2:2" x14ac:dyDescent="0.25">
      <c r="B2559" s="5"/>
    </row>
    <row r="2560" spans="2:2" x14ac:dyDescent="0.25">
      <c r="B2560" s="5"/>
    </row>
    <row r="2561" spans="2:2" x14ac:dyDescent="0.25">
      <c r="B2561" s="5"/>
    </row>
    <row r="2562" spans="2:2" x14ac:dyDescent="0.25">
      <c r="B2562" s="5"/>
    </row>
    <row r="2563" spans="2:2" x14ac:dyDescent="0.25">
      <c r="B2563" s="5"/>
    </row>
    <row r="2564" spans="2:2" x14ac:dyDescent="0.25">
      <c r="B2564" s="5"/>
    </row>
    <row r="2565" spans="2:2" x14ac:dyDescent="0.25">
      <c r="B2565" s="5"/>
    </row>
    <row r="2566" spans="2:2" x14ac:dyDescent="0.25">
      <c r="B2566" s="5"/>
    </row>
    <row r="2567" spans="2:2" x14ac:dyDescent="0.25">
      <c r="B2567" s="5"/>
    </row>
    <row r="2568" spans="2:2" x14ac:dyDescent="0.25">
      <c r="B2568" s="5"/>
    </row>
    <row r="2569" spans="2:2" x14ac:dyDescent="0.25">
      <c r="B2569" s="5"/>
    </row>
    <row r="2570" spans="2:2" x14ac:dyDescent="0.25">
      <c r="B2570" s="5"/>
    </row>
    <row r="2571" spans="2:2" x14ac:dyDescent="0.25">
      <c r="B2571" s="5"/>
    </row>
    <row r="2572" spans="2:2" x14ac:dyDescent="0.25">
      <c r="B2572" s="5"/>
    </row>
    <row r="2573" spans="2:2" x14ac:dyDescent="0.25">
      <c r="B2573" s="5"/>
    </row>
    <row r="2574" spans="2:2" x14ac:dyDescent="0.25">
      <c r="B2574" s="5"/>
    </row>
    <row r="2575" spans="2:2" x14ac:dyDescent="0.25">
      <c r="B2575" s="5"/>
    </row>
    <row r="2576" spans="2:2" x14ac:dyDescent="0.25">
      <c r="B2576" s="5"/>
    </row>
    <row r="2577" spans="2:2" x14ac:dyDescent="0.25">
      <c r="B2577" s="5"/>
    </row>
    <row r="2578" spans="2:2" x14ac:dyDescent="0.25">
      <c r="B2578" s="5"/>
    </row>
    <row r="2579" spans="2:2" x14ac:dyDescent="0.25">
      <c r="B2579" s="5"/>
    </row>
    <row r="2580" spans="2:2" x14ac:dyDescent="0.25">
      <c r="B2580" s="5"/>
    </row>
    <row r="2581" spans="2:2" x14ac:dyDescent="0.25">
      <c r="B2581" s="5"/>
    </row>
    <row r="2582" spans="2:2" x14ac:dyDescent="0.25">
      <c r="B2582" s="5"/>
    </row>
    <row r="2583" spans="2:2" x14ac:dyDescent="0.25">
      <c r="B2583" s="5"/>
    </row>
    <row r="2584" spans="2:2" x14ac:dyDescent="0.25">
      <c r="B2584" s="5"/>
    </row>
    <row r="2585" spans="2:2" x14ac:dyDescent="0.25">
      <c r="B2585" s="5"/>
    </row>
    <row r="2586" spans="2:2" x14ac:dyDescent="0.25">
      <c r="B2586" s="5"/>
    </row>
    <row r="2587" spans="2:2" x14ac:dyDescent="0.25">
      <c r="B2587" s="5"/>
    </row>
    <row r="2588" spans="2:2" x14ac:dyDescent="0.25">
      <c r="B2588" s="5"/>
    </row>
    <row r="2589" spans="2:2" x14ac:dyDescent="0.25">
      <c r="B2589" s="5"/>
    </row>
    <row r="2590" spans="2:2" x14ac:dyDescent="0.25">
      <c r="B2590" s="5"/>
    </row>
    <row r="2591" spans="2:2" x14ac:dyDescent="0.25">
      <c r="B2591" s="5"/>
    </row>
    <row r="2592" spans="2:2" x14ac:dyDescent="0.25">
      <c r="B2592" s="5"/>
    </row>
    <row r="2593" spans="2:2" x14ac:dyDescent="0.25">
      <c r="B2593" s="5"/>
    </row>
    <row r="2594" spans="2:2" x14ac:dyDescent="0.25">
      <c r="B2594" s="5"/>
    </row>
    <row r="2595" spans="2:2" x14ac:dyDescent="0.25">
      <c r="B2595" s="5"/>
    </row>
    <row r="2596" spans="2:2" x14ac:dyDescent="0.25">
      <c r="B2596" s="5"/>
    </row>
    <row r="2597" spans="2:2" x14ac:dyDescent="0.25">
      <c r="B2597" s="5"/>
    </row>
    <row r="2598" spans="2:2" x14ac:dyDescent="0.25">
      <c r="B2598" s="5"/>
    </row>
    <row r="2599" spans="2:2" x14ac:dyDescent="0.25">
      <c r="B2599" s="5"/>
    </row>
    <row r="2600" spans="2:2" x14ac:dyDescent="0.25">
      <c r="B2600" s="5"/>
    </row>
    <row r="2601" spans="2:2" x14ac:dyDescent="0.25">
      <c r="B2601" s="5"/>
    </row>
    <row r="2602" spans="2:2" x14ac:dyDescent="0.25">
      <c r="B2602" s="5"/>
    </row>
    <row r="2603" spans="2:2" x14ac:dyDescent="0.25">
      <c r="B2603" s="5"/>
    </row>
    <row r="2604" spans="2:2" x14ac:dyDescent="0.25">
      <c r="B2604" s="5"/>
    </row>
    <row r="2605" spans="2:2" x14ac:dyDescent="0.25">
      <c r="B2605" s="5"/>
    </row>
    <row r="2606" spans="2:2" x14ac:dyDescent="0.25">
      <c r="B2606" s="5"/>
    </row>
    <row r="2607" spans="2:2" x14ac:dyDescent="0.25">
      <c r="B2607" s="5"/>
    </row>
    <row r="2608" spans="2:2" x14ac:dyDescent="0.25">
      <c r="B2608" s="5"/>
    </row>
    <row r="2609" spans="2:2" x14ac:dyDescent="0.25">
      <c r="B2609" s="5"/>
    </row>
    <row r="2610" spans="2:2" x14ac:dyDescent="0.25">
      <c r="B2610" s="5"/>
    </row>
    <row r="2611" spans="2:2" x14ac:dyDescent="0.25">
      <c r="B2611" s="5"/>
    </row>
    <row r="2612" spans="2:2" x14ac:dyDescent="0.25">
      <c r="B2612" s="5"/>
    </row>
    <row r="2613" spans="2:2" x14ac:dyDescent="0.25">
      <c r="B2613" s="5"/>
    </row>
    <row r="2614" spans="2:2" x14ac:dyDescent="0.25">
      <c r="B2614" s="5"/>
    </row>
    <row r="2615" spans="2:2" x14ac:dyDescent="0.25">
      <c r="B2615" s="5"/>
    </row>
    <row r="2616" spans="2:2" x14ac:dyDescent="0.25">
      <c r="B2616" s="5"/>
    </row>
    <row r="2617" spans="2:2" x14ac:dyDescent="0.25">
      <c r="B2617" s="5"/>
    </row>
    <row r="2618" spans="2:2" x14ac:dyDescent="0.25">
      <c r="B2618" s="5"/>
    </row>
    <row r="2619" spans="2:2" x14ac:dyDescent="0.25">
      <c r="B2619" s="5"/>
    </row>
    <row r="2620" spans="2:2" x14ac:dyDescent="0.25">
      <c r="B2620" s="5"/>
    </row>
    <row r="2621" spans="2:2" x14ac:dyDescent="0.25">
      <c r="B2621" s="5"/>
    </row>
    <row r="2622" spans="2:2" x14ac:dyDescent="0.25">
      <c r="B2622" s="5"/>
    </row>
    <row r="2623" spans="2:2" x14ac:dyDescent="0.25">
      <c r="B2623" s="5"/>
    </row>
    <row r="2624" spans="2:2" x14ac:dyDescent="0.25">
      <c r="B2624" s="5"/>
    </row>
    <row r="2625" spans="2:2" x14ac:dyDescent="0.25">
      <c r="B2625" s="5"/>
    </row>
    <row r="2626" spans="2:2" x14ac:dyDescent="0.25">
      <c r="B2626" s="5"/>
    </row>
    <row r="2627" spans="2:2" x14ac:dyDescent="0.25">
      <c r="B2627" s="5"/>
    </row>
    <row r="2628" spans="2:2" x14ac:dyDescent="0.25">
      <c r="B2628" s="5"/>
    </row>
    <row r="2629" spans="2:2" x14ac:dyDescent="0.25">
      <c r="B2629" s="5"/>
    </row>
    <row r="2630" spans="2:2" x14ac:dyDescent="0.25">
      <c r="B2630" s="5"/>
    </row>
    <row r="2631" spans="2:2" x14ac:dyDescent="0.25">
      <c r="B2631" s="5"/>
    </row>
    <row r="2632" spans="2:2" x14ac:dyDescent="0.25">
      <c r="B2632" s="5"/>
    </row>
    <row r="2633" spans="2:2" x14ac:dyDescent="0.25">
      <c r="B2633" s="5"/>
    </row>
    <row r="2634" spans="2:2" x14ac:dyDescent="0.25">
      <c r="B2634" s="5"/>
    </row>
    <row r="2635" spans="2:2" x14ac:dyDescent="0.25">
      <c r="B2635" s="5"/>
    </row>
    <row r="2636" spans="2:2" x14ac:dyDescent="0.25">
      <c r="B2636" s="5"/>
    </row>
    <row r="2637" spans="2:2" x14ac:dyDescent="0.25">
      <c r="B2637" s="5"/>
    </row>
    <row r="2638" spans="2:2" x14ac:dyDescent="0.25">
      <c r="B2638" s="5"/>
    </row>
    <row r="2639" spans="2:2" x14ac:dyDescent="0.25">
      <c r="B2639" s="5"/>
    </row>
    <row r="2640" spans="2:2" x14ac:dyDescent="0.25">
      <c r="B2640" s="5"/>
    </row>
    <row r="2641" spans="2:2" x14ac:dyDescent="0.25">
      <c r="B2641" s="5"/>
    </row>
    <row r="2642" spans="2:2" x14ac:dyDescent="0.25">
      <c r="B2642" s="5"/>
    </row>
    <row r="2643" spans="2:2" x14ac:dyDescent="0.25">
      <c r="B2643" s="5"/>
    </row>
    <row r="2644" spans="2:2" x14ac:dyDescent="0.25">
      <c r="B2644" s="5"/>
    </row>
    <row r="2645" spans="2:2" x14ac:dyDescent="0.25">
      <c r="B2645" s="5"/>
    </row>
    <row r="2646" spans="2:2" x14ac:dyDescent="0.25">
      <c r="B2646" s="5"/>
    </row>
    <row r="2647" spans="2:2" x14ac:dyDescent="0.25">
      <c r="B2647" s="5"/>
    </row>
    <row r="2648" spans="2:2" x14ac:dyDescent="0.25">
      <c r="B2648" s="5"/>
    </row>
    <row r="2649" spans="2:2" x14ac:dyDescent="0.25">
      <c r="B2649" s="5"/>
    </row>
    <row r="2650" spans="2:2" x14ac:dyDescent="0.25">
      <c r="B2650" s="5"/>
    </row>
    <row r="2651" spans="2:2" x14ac:dyDescent="0.25">
      <c r="B2651" s="5"/>
    </row>
    <row r="2652" spans="2:2" x14ac:dyDescent="0.25">
      <c r="B2652" s="5"/>
    </row>
    <row r="2653" spans="2:2" x14ac:dyDescent="0.25">
      <c r="B2653" s="5"/>
    </row>
    <row r="2654" spans="2:2" x14ac:dyDescent="0.25">
      <c r="B2654" s="5"/>
    </row>
    <row r="2655" spans="2:2" x14ac:dyDescent="0.25">
      <c r="B2655" s="5"/>
    </row>
    <row r="2656" spans="2:2" x14ac:dyDescent="0.25">
      <c r="B2656" s="5"/>
    </row>
    <row r="2657" spans="2:2" x14ac:dyDescent="0.25">
      <c r="B2657" s="5"/>
    </row>
    <row r="2658" spans="2:2" x14ac:dyDescent="0.25">
      <c r="B2658" s="5"/>
    </row>
    <row r="2659" spans="2:2" x14ac:dyDescent="0.25">
      <c r="B2659" s="5"/>
    </row>
    <row r="2660" spans="2:2" x14ac:dyDescent="0.25">
      <c r="B2660" s="5"/>
    </row>
    <row r="2661" spans="2:2" x14ac:dyDescent="0.25">
      <c r="B2661" s="5"/>
    </row>
    <row r="2662" spans="2:2" x14ac:dyDescent="0.25">
      <c r="B2662" s="5"/>
    </row>
    <row r="2663" spans="2:2" x14ac:dyDescent="0.25">
      <c r="B2663" s="5"/>
    </row>
    <row r="2664" spans="2:2" x14ac:dyDescent="0.25">
      <c r="B2664" s="5"/>
    </row>
    <row r="2665" spans="2:2" x14ac:dyDescent="0.25">
      <c r="B2665" s="5"/>
    </row>
    <row r="2666" spans="2:2" x14ac:dyDescent="0.25">
      <c r="B2666" s="5"/>
    </row>
    <row r="2667" spans="2:2" x14ac:dyDescent="0.25">
      <c r="B2667" s="5"/>
    </row>
    <row r="2668" spans="2:2" x14ac:dyDescent="0.25">
      <c r="B2668" s="5"/>
    </row>
    <row r="2669" spans="2:2" x14ac:dyDescent="0.25">
      <c r="B2669" s="5"/>
    </row>
    <row r="2670" spans="2:2" x14ac:dyDescent="0.25">
      <c r="B2670" s="5"/>
    </row>
    <row r="2671" spans="2:2" x14ac:dyDescent="0.25">
      <c r="B2671" s="5"/>
    </row>
    <row r="2672" spans="2:2" x14ac:dyDescent="0.25">
      <c r="B2672" s="5"/>
    </row>
    <row r="2673" spans="2:2" x14ac:dyDescent="0.25">
      <c r="B2673" s="5"/>
    </row>
    <row r="2674" spans="2:2" x14ac:dyDescent="0.25">
      <c r="B2674" s="5"/>
    </row>
    <row r="2675" spans="2:2" x14ac:dyDescent="0.25">
      <c r="B2675" s="5"/>
    </row>
    <row r="2676" spans="2:2" x14ac:dyDescent="0.25">
      <c r="B2676" s="5"/>
    </row>
    <row r="2677" spans="2:2" x14ac:dyDescent="0.25">
      <c r="B2677" s="5"/>
    </row>
    <row r="2678" spans="2:2" x14ac:dyDescent="0.25">
      <c r="B2678" s="5"/>
    </row>
    <row r="2679" spans="2:2" x14ac:dyDescent="0.25">
      <c r="B2679" s="5"/>
    </row>
    <row r="2680" spans="2:2" x14ac:dyDescent="0.25">
      <c r="B2680" s="5"/>
    </row>
    <row r="2681" spans="2:2" x14ac:dyDescent="0.25">
      <c r="B2681" s="5"/>
    </row>
    <row r="2682" spans="2:2" x14ac:dyDescent="0.25">
      <c r="B2682" s="5"/>
    </row>
    <row r="2683" spans="2:2" x14ac:dyDescent="0.25">
      <c r="B2683" s="5"/>
    </row>
    <row r="2684" spans="2:2" x14ac:dyDescent="0.25">
      <c r="B2684" s="5"/>
    </row>
    <row r="2685" spans="2:2" x14ac:dyDescent="0.25">
      <c r="B2685" s="5"/>
    </row>
    <row r="2686" spans="2:2" x14ac:dyDescent="0.25">
      <c r="B2686" s="5"/>
    </row>
    <row r="2687" spans="2:2" x14ac:dyDescent="0.25">
      <c r="B2687" s="5"/>
    </row>
    <row r="2688" spans="2:2" x14ac:dyDescent="0.25">
      <c r="B2688" s="5"/>
    </row>
    <row r="2689" spans="2:2" x14ac:dyDescent="0.25">
      <c r="B2689" s="5"/>
    </row>
    <row r="2690" spans="2:2" x14ac:dyDescent="0.25">
      <c r="B2690" s="5"/>
    </row>
    <row r="2691" spans="2:2" x14ac:dyDescent="0.25">
      <c r="B2691" s="5"/>
    </row>
    <row r="2692" spans="2:2" x14ac:dyDescent="0.25">
      <c r="B2692" s="5"/>
    </row>
    <row r="2693" spans="2:2" x14ac:dyDescent="0.25">
      <c r="B2693" s="5"/>
    </row>
    <row r="2694" spans="2:2" x14ac:dyDescent="0.25">
      <c r="B2694" s="5"/>
    </row>
    <row r="2695" spans="2:2" x14ac:dyDescent="0.25">
      <c r="B2695" s="5"/>
    </row>
    <row r="2696" spans="2:2" x14ac:dyDescent="0.25">
      <c r="B2696" s="5"/>
    </row>
    <row r="2697" spans="2:2" x14ac:dyDescent="0.25">
      <c r="B2697" s="5"/>
    </row>
    <row r="2698" spans="2:2" x14ac:dyDescent="0.25">
      <c r="B2698" s="5"/>
    </row>
    <row r="2699" spans="2:2" x14ac:dyDescent="0.25">
      <c r="B2699" s="5"/>
    </row>
    <row r="2700" spans="2:2" x14ac:dyDescent="0.25">
      <c r="B2700" s="5"/>
    </row>
    <row r="2701" spans="2:2" x14ac:dyDescent="0.25">
      <c r="B2701" s="5"/>
    </row>
    <row r="2702" spans="2:2" x14ac:dyDescent="0.25">
      <c r="B2702" s="5"/>
    </row>
    <row r="2703" spans="2:2" x14ac:dyDescent="0.25">
      <c r="B2703" s="5"/>
    </row>
    <row r="2704" spans="2:2" x14ac:dyDescent="0.25">
      <c r="B2704" s="5"/>
    </row>
    <row r="2705" spans="2:2" x14ac:dyDescent="0.25">
      <c r="B2705" s="5"/>
    </row>
    <row r="2706" spans="2:2" x14ac:dyDescent="0.25">
      <c r="B2706" s="5"/>
    </row>
    <row r="2707" spans="2:2" x14ac:dyDescent="0.25">
      <c r="B2707" s="5"/>
    </row>
    <row r="2708" spans="2:2" x14ac:dyDescent="0.25">
      <c r="B2708" s="5"/>
    </row>
    <row r="2709" spans="2:2" x14ac:dyDescent="0.25">
      <c r="B2709" s="5"/>
    </row>
    <row r="2710" spans="2:2" x14ac:dyDescent="0.25">
      <c r="B2710" s="5"/>
    </row>
    <row r="2711" spans="2:2" x14ac:dyDescent="0.25">
      <c r="B2711" s="5"/>
    </row>
    <row r="2712" spans="2:2" x14ac:dyDescent="0.25">
      <c r="B2712" s="5"/>
    </row>
    <row r="2713" spans="2:2" x14ac:dyDescent="0.25">
      <c r="B2713" s="5"/>
    </row>
    <row r="2714" spans="2:2" x14ac:dyDescent="0.25">
      <c r="B2714" s="5"/>
    </row>
    <row r="2715" spans="2:2" x14ac:dyDescent="0.25">
      <c r="B2715" s="5"/>
    </row>
    <row r="2716" spans="2:2" x14ac:dyDescent="0.25">
      <c r="B2716" s="5"/>
    </row>
    <row r="2717" spans="2:2" x14ac:dyDescent="0.25">
      <c r="B2717" s="5"/>
    </row>
    <row r="2718" spans="2:2" x14ac:dyDescent="0.25">
      <c r="B2718" s="5"/>
    </row>
    <row r="2719" spans="2:2" x14ac:dyDescent="0.25">
      <c r="B2719" s="5"/>
    </row>
    <row r="2720" spans="2:2" x14ac:dyDescent="0.25">
      <c r="B2720" s="5"/>
    </row>
    <row r="2721" spans="2:2" x14ac:dyDescent="0.25">
      <c r="B2721" s="5"/>
    </row>
    <row r="2722" spans="2:2" x14ac:dyDescent="0.25">
      <c r="B2722" s="5"/>
    </row>
    <row r="2723" spans="2:2" x14ac:dyDescent="0.25">
      <c r="B2723" s="5"/>
    </row>
    <row r="2724" spans="2:2" x14ac:dyDescent="0.25">
      <c r="B2724" s="5"/>
    </row>
    <row r="2725" spans="2:2" x14ac:dyDescent="0.25">
      <c r="B2725" s="5"/>
    </row>
    <row r="2726" spans="2:2" x14ac:dyDescent="0.25">
      <c r="B2726" s="5"/>
    </row>
    <row r="2727" spans="2:2" x14ac:dyDescent="0.25">
      <c r="B2727" s="5"/>
    </row>
    <row r="2728" spans="2:2" x14ac:dyDescent="0.25">
      <c r="B2728" s="5"/>
    </row>
    <row r="2729" spans="2:2" x14ac:dyDescent="0.25">
      <c r="B2729" s="5"/>
    </row>
    <row r="2730" spans="2:2" x14ac:dyDescent="0.25">
      <c r="B2730" s="5"/>
    </row>
    <row r="2731" spans="2:2" x14ac:dyDescent="0.25">
      <c r="B2731" s="5"/>
    </row>
    <row r="2732" spans="2:2" x14ac:dyDescent="0.25">
      <c r="B2732" s="5"/>
    </row>
    <row r="2733" spans="2:2" x14ac:dyDescent="0.25">
      <c r="B2733" s="5"/>
    </row>
    <row r="2734" spans="2:2" x14ac:dyDescent="0.25">
      <c r="B2734" s="5"/>
    </row>
    <row r="2735" spans="2:2" x14ac:dyDescent="0.25">
      <c r="B2735" s="5"/>
    </row>
    <row r="2736" spans="2:2" x14ac:dyDescent="0.25">
      <c r="B2736" s="5"/>
    </row>
    <row r="2737" spans="2:2" x14ac:dyDescent="0.25">
      <c r="B2737" s="5"/>
    </row>
    <row r="2738" spans="2:2" x14ac:dyDescent="0.25">
      <c r="B2738" s="5"/>
    </row>
    <row r="2739" spans="2:2" x14ac:dyDescent="0.25">
      <c r="B2739" s="5"/>
    </row>
    <row r="2740" spans="2:2" x14ac:dyDescent="0.25">
      <c r="B2740" s="5"/>
    </row>
    <row r="2741" spans="2:2" x14ac:dyDescent="0.25">
      <c r="B2741" s="5"/>
    </row>
    <row r="2742" spans="2:2" x14ac:dyDescent="0.25">
      <c r="B2742" s="5"/>
    </row>
    <row r="2743" spans="2:2" x14ac:dyDescent="0.25">
      <c r="B2743" s="5"/>
    </row>
    <row r="2744" spans="2:2" x14ac:dyDescent="0.25">
      <c r="B2744" s="5"/>
    </row>
    <row r="2745" spans="2:2" x14ac:dyDescent="0.25">
      <c r="B2745" s="5"/>
    </row>
    <row r="2746" spans="2:2" x14ac:dyDescent="0.25">
      <c r="B2746" s="5"/>
    </row>
    <row r="2747" spans="2:2" x14ac:dyDescent="0.25">
      <c r="B2747" s="5"/>
    </row>
    <row r="2748" spans="2:2" x14ac:dyDescent="0.25">
      <c r="B2748" s="5"/>
    </row>
    <row r="2749" spans="2:2" x14ac:dyDescent="0.25">
      <c r="B2749" s="5"/>
    </row>
    <row r="2750" spans="2:2" x14ac:dyDescent="0.25">
      <c r="B2750" s="5"/>
    </row>
    <row r="2751" spans="2:2" x14ac:dyDescent="0.25">
      <c r="B2751" s="5"/>
    </row>
    <row r="2752" spans="2:2" x14ac:dyDescent="0.25">
      <c r="B2752" s="5"/>
    </row>
    <row r="2753" spans="2:2" x14ac:dyDescent="0.25">
      <c r="B2753" s="5"/>
    </row>
    <row r="2754" spans="2:2" x14ac:dyDescent="0.25">
      <c r="B2754" s="5"/>
    </row>
    <row r="2755" spans="2:2" x14ac:dyDescent="0.25">
      <c r="B2755" s="5"/>
    </row>
    <row r="2756" spans="2:2" x14ac:dyDescent="0.25">
      <c r="B2756" s="5"/>
    </row>
    <row r="2757" spans="2:2" x14ac:dyDescent="0.25">
      <c r="B2757" s="5"/>
    </row>
    <row r="2758" spans="2:2" x14ac:dyDescent="0.25">
      <c r="B2758" s="5"/>
    </row>
    <row r="2759" spans="2:2" x14ac:dyDescent="0.25">
      <c r="B2759" s="5"/>
    </row>
    <row r="2760" spans="2:2" x14ac:dyDescent="0.25">
      <c r="B2760" s="5"/>
    </row>
    <row r="2761" spans="2:2" x14ac:dyDescent="0.25">
      <c r="B2761" s="5"/>
    </row>
    <row r="2762" spans="2:2" x14ac:dyDescent="0.25">
      <c r="B2762" s="5"/>
    </row>
    <row r="2763" spans="2:2" x14ac:dyDescent="0.25">
      <c r="B2763" s="5"/>
    </row>
    <row r="2764" spans="2:2" x14ac:dyDescent="0.25">
      <c r="B2764" s="5"/>
    </row>
    <row r="2765" spans="2:2" x14ac:dyDescent="0.25">
      <c r="B2765" s="5"/>
    </row>
    <row r="2766" spans="2:2" x14ac:dyDescent="0.25">
      <c r="B2766" s="5"/>
    </row>
    <row r="2767" spans="2:2" x14ac:dyDescent="0.25">
      <c r="B2767" s="5"/>
    </row>
    <row r="2768" spans="2:2" x14ac:dyDescent="0.25">
      <c r="B2768" s="5"/>
    </row>
    <row r="2769" spans="2:2" x14ac:dyDescent="0.25">
      <c r="B2769" s="5"/>
    </row>
    <row r="2770" spans="2:2" x14ac:dyDescent="0.25">
      <c r="B2770" s="5"/>
    </row>
    <row r="2771" spans="2:2" x14ac:dyDescent="0.25">
      <c r="B2771" s="5"/>
    </row>
    <row r="2772" spans="2:2" x14ac:dyDescent="0.25">
      <c r="B2772" s="5"/>
    </row>
    <row r="2773" spans="2:2" x14ac:dyDescent="0.25">
      <c r="B2773" s="5"/>
    </row>
    <row r="2774" spans="2:2" x14ac:dyDescent="0.25">
      <c r="B2774" s="5"/>
    </row>
    <row r="2775" spans="2:2" x14ac:dyDescent="0.25">
      <c r="B2775" s="5"/>
    </row>
    <row r="2776" spans="2:2" x14ac:dyDescent="0.25">
      <c r="B2776" s="5"/>
    </row>
    <row r="2777" spans="2:2" x14ac:dyDescent="0.25">
      <c r="B2777" s="5"/>
    </row>
    <row r="2778" spans="2:2" x14ac:dyDescent="0.25">
      <c r="B2778" s="5"/>
    </row>
    <row r="2779" spans="2:2" x14ac:dyDescent="0.25">
      <c r="B2779" s="5"/>
    </row>
    <row r="2780" spans="2:2" x14ac:dyDescent="0.25">
      <c r="B2780" s="5"/>
    </row>
    <row r="2781" spans="2:2" x14ac:dyDescent="0.25">
      <c r="B2781" s="5"/>
    </row>
    <row r="2782" spans="2:2" x14ac:dyDescent="0.25">
      <c r="B2782" s="5"/>
    </row>
    <row r="2783" spans="2:2" x14ac:dyDescent="0.25">
      <c r="B2783" s="5"/>
    </row>
    <row r="2784" spans="2:2" x14ac:dyDescent="0.25">
      <c r="B2784" s="5"/>
    </row>
    <row r="2785" spans="2:2" x14ac:dyDescent="0.25">
      <c r="B2785" s="5"/>
    </row>
    <row r="2786" spans="2:2" x14ac:dyDescent="0.25">
      <c r="B2786" s="5"/>
    </row>
    <row r="2787" spans="2:2" x14ac:dyDescent="0.25">
      <c r="B2787" s="5"/>
    </row>
    <row r="2788" spans="2:2" x14ac:dyDescent="0.25">
      <c r="B2788" s="5"/>
    </row>
    <row r="2789" spans="2:2" x14ac:dyDescent="0.25">
      <c r="B2789" s="5"/>
    </row>
    <row r="2790" spans="2:2" x14ac:dyDescent="0.25">
      <c r="B2790" s="5"/>
    </row>
    <row r="2791" spans="2:2" x14ac:dyDescent="0.25">
      <c r="B2791" s="5"/>
    </row>
    <row r="2792" spans="2:2" x14ac:dyDescent="0.25">
      <c r="B2792" s="5"/>
    </row>
    <row r="2793" spans="2:2" x14ac:dyDescent="0.25">
      <c r="B2793" s="5"/>
    </row>
    <row r="2794" spans="2:2" x14ac:dyDescent="0.25">
      <c r="B2794" s="5"/>
    </row>
    <row r="2795" spans="2:2" x14ac:dyDescent="0.25">
      <c r="B2795" s="5"/>
    </row>
    <row r="2796" spans="2:2" x14ac:dyDescent="0.25">
      <c r="B2796" s="5"/>
    </row>
    <row r="2797" spans="2:2" x14ac:dyDescent="0.25">
      <c r="B2797" s="5"/>
    </row>
    <row r="2798" spans="2:2" x14ac:dyDescent="0.25">
      <c r="B2798" s="5"/>
    </row>
    <row r="2799" spans="2:2" x14ac:dyDescent="0.25">
      <c r="B2799" s="5"/>
    </row>
    <row r="2800" spans="2:2" x14ac:dyDescent="0.25">
      <c r="B2800" s="5"/>
    </row>
    <row r="2801" spans="2:2" x14ac:dyDescent="0.25">
      <c r="B2801" s="5"/>
    </row>
    <row r="2802" spans="2:2" x14ac:dyDescent="0.25">
      <c r="B2802" s="5"/>
    </row>
    <row r="2803" spans="2:2" x14ac:dyDescent="0.25">
      <c r="B2803" s="5"/>
    </row>
    <row r="2804" spans="2:2" x14ac:dyDescent="0.25">
      <c r="B2804" s="5"/>
    </row>
    <row r="2805" spans="2:2" x14ac:dyDescent="0.25">
      <c r="B2805" s="5"/>
    </row>
    <row r="2806" spans="2:2" x14ac:dyDescent="0.25">
      <c r="B2806" s="5"/>
    </row>
    <row r="2807" spans="2:2" x14ac:dyDescent="0.25">
      <c r="B2807" s="5"/>
    </row>
    <row r="2808" spans="2:2" x14ac:dyDescent="0.25">
      <c r="B2808" s="5"/>
    </row>
    <row r="2809" spans="2:2" x14ac:dyDescent="0.25">
      <c r="B2809" s="5"/>
    </row>
    <row r="2810" spans="2:2" x14ac:dyDescent="0.25">
      <c r="B2810" s="5"/>
    </row>
    <row r="2811" spans="2:2" x14ac:dyDescent="0.25">
      <c r="B2811" s="5"/>
    </row>
    <row r="2812" spans="2:2" x14ac:dyDescent="0.25">
      <c r="B2812" s="5"/>
    </row>
    <row r="2813" spans="2:2" x14ac:dyDescent="0.25">
      <c r="B2813" s="5"/>
    </row>
    <row r="2814" spans="2:2" x14ac:dyDescent="0.25">
      <c r="B2814" s="5"/>
    </row>
    <row r="2815" spans="2:2" x14ac:dyDescent="0.25">
      <c r="B2815" s="5"/>
    </row>
    <row r="2816" spans="2:2" x14ac:dyDescent="0.25">
      <c r="B2816" s="5"/>
    </row>
    <row r="2817" spans="2:2" x14ac:dyDescent="0.25">
      <c r="B2817" s="5"/>
    </row>
    <row r="2818" spans="2:2" x14ac:dyDescent="0.25">
      <c r="B2818" s="5"/>
    </row>
    <row r="2819" spans="2:2" x14ac:dyDescent="0.25">
      <c r="B2819" s="5"/>
    </row>
    <row r="2820" spans="2:2" x14ac:dyDescent="0.25">
      <c r="B2820" s="5"/>
    </row>
    <row r="2821" spans="2:2" x14ac:dyDescent="0.25">
      <c r="B2821" s="5"/>
    </row>
    <row r="2822" spans="2:2" x14ac:dyDescent="0.25">
      <c r="B2822" s="5"/>
    </row>
    <row r="2823" spans="2:2" x14ac:dyDescent="0.25">
      <c r="B2823" s="5"/>
    </row>
    <row r="2824" spans="2:2" x14ac:dyDescent="0.25">
      <c r="B2824" s="5"/>
    </row>
    <row r="2825" spans="2:2" x14ac:dyDescent="0.25">
      <c r="B2825" s="5"/>
    </row>
    <row r="2826" spans="2:2" x14ac:dyDescent="0.25">
      <c r="B2826" s="5"/>
    </row>
    <row r="2827" spans="2:2" x14ac:dyDescent="0.25">
      <c r="B2827" s="5"/>
    </row>
    <row r="2828" spans="2:2" x14ac:dyDescent="0.25">
      <c r="B2828" s="5"/>
    </row>
    <row r="2829" spans="2:2" x14ac:dyDescent="0.25">
      <c r="B2829" s="5"/>
    </row>
    <row r="2830" spans="2:2" x14ac:dyDescent="0.25">
      <c r="B2830" s="5"/>
    </row>
    <row r="2831" spans="2:2" x14ac:dyDescent="0.25">
      <c r="B2831" s="5"/>
    </row>
    <row r="2832" spans="2:2" x14ac:dyDescent="0.25">
      <c r="B2832" s="5"/>
    </row>
    <row r="2833" spans="2:2" x14ac:dyDescent="0.25">
      <c r="B2833" s="5"/>
    </row>
    <row r="2834" spans="2:2" x14ac:dyDescent="0.25">
      <c r="B2834" s="5"/>
    </row>
    <row r="2835" spans="2:2" x14ac:dyDescent="0.25">
      <c r="B2835" s="5"/>
    </row>
    <row r="2836" spans="2:2" x14ac:dyDescent="0.25">
      <c r="B2836" s="5"/>
    </row>
    <row r="2837" spans="2:2" x14ac:dyDescent="0.25">
      <c r="B2837" s="5"/>
    </row>
    <row r="2838" spans="2:2" x14ac:dyDescent="0.25">
      <c r="B2838" s="5"/>
    </row>
    <row r="2839" spans="2:2" x14ac:dyDescent="0.25">
      <c r="B2839" s="5"/>
    </row>
    <row r="2840" spans="2:2" x14ac:dyDescent="0.25">
      <c r="B2840" s="5"/>
    </row>
    <row r="2841" spans="2:2" x14ac:dyDescent="0.25">
      <c r="B2841" s="5"/>
    </row>
    <row r="2842" spans="2:2" x14ac:dyDescent="0.25">
      <c r="B2842" s="5"/>
    </row>
    <row r="2843" spans="2:2" x14ac:dyDescent="0.25">
      <c r="B2843" s="5"/>
    </row>
    <row r="2844" spans="2:2" x14ac:dyDescent="0.25">
      <c r="B2844" s="5"/>
    </row>
    <row r="2845" spans="2:2" x14ac:dyDescent="0.25">
      <c r="B2845" s="5"/>
    </row>
    <row r="2846" spans="2:2" x14ac:dyDescent="0.25">
      <c r="B2846" s="5"/>
    </row>
    <row r="2847" spans="2:2" x14ac:dyDescent="0.25">
      <c r="B2847" s="5"/>
    </row>
    <row r="2848" spans="2:2" x14ac:dyDescent="0.25">
      <c r="B2848" s="5"/>
    </row>
    <row r="2849" spans="2:2" x14ac:dyDescent="0.25">
      <c r="B2849" s="5"/>
    </row>
    <row r="2850" spans="2:2" x14ac:dyDescent="0.25">
      <c r="B2850" s="5"/>
    </row>
    <row r="2851" spans="2:2" x14ac:dyDescent="0.25">
      <c r="B2851" s="5"/>
    </row>
    <row r="2852" spans="2:2" x14ac:dyDescent="0.25">
      <c r="B2852" s="5"/>
    </row>
    <row r="2853" spans="2:2" x14ac:dyDescent="0.25">
      <c r="B2853" s="5"/>
    </row>
    <row r="2854" spans="2:2" x14ac:dyDescent="0.25">
      <c r="B2854" s="5"/>
    </row>
    <row r="2855" spans="2:2" x14ac:dyDescent="0.25">
      <c r="B2855" s="5"/>
    </row>
    <row r="2856" spans="2:2" x14ac:dyDescent="0.25">
      <c r="B2856" s="5"/>
    </row>
    <row r="2857" spans="2:2" x14ac:dyDescent="0.25">
      <c r="B2857" s="5"/>
    </row>
    <row r="2858" spans="2:2" x14ac:dyDescent="0.25">
      <c r="B2858" s="5"/>
    </row>
    <row r="2859" spans="2:2" x14ac:dyDescent="0.25">
      <c r="B2859" s="5"/>
    </row>
    <row r="2860" spans="2:2" x14ac:dyDescent="0.25">
      <c r="B2860" s="5"/>
    </row>
    <row r="2861" spans="2:2" x14ac:dyDescent="0.25">
      <c r="B2861" s="5"/>
    </row>
    <row r="2862" spans="2:2" x14ac:dyDescent="0.25">
      <c r="B2862" s="5"/>
    </row>
    <row r="2863" spans="2:2" x14ac:dyDescent="0.25">
      <c r="B2863" s="5"/>
    </row>
    <row r="2864" spans="2:2" x14ac:dyDescent="0.25">
      <c r="B2864" s="5"/>
    </row>
    <row r="2865" spans="2:2" x14ac:dyDescent="0.25">
      <c r="B2865" s="5"/>
    </row>
    <row r="2866" spans="2:2" x14ac:dyDescent="0.25">
      <c r="B2866" s="5"/>
    </row>
    <row r="2867" spans="2:2" x14ac:dyDescent="0.25">
      <c r="B2867" s="5"/>
    </row>
    <row r="2868" spans="2:2" x14ac:dyDescent="0.25">
      <c r="B2868" s="5"/>
    </row>
    <row r="2869" spans="2:2" x14ac:dyDescent="0.25">
      <c r="B2869" s="5"/>
    </row>
    <row r="2870" spans="2:2" x14ac:dyDescent="0.25">
      <c r="B2870" s="5"/>
    </row>
    <row r="2871" spans="2:2" x14ac:dyDescent="0.25">
      <c r="B2871" s="5"/>
    </row>
    <row r="2872" spans="2:2" x14ac:dyDescent="0.25">
      <c r="B2872" s="5"/>
    </row>
    <row r="2873" spans="2:2" x14ac:dyDescent="0.25">
      <c r="B2873" s="5"/>
    </row>
    <row r="2874" spans="2:2" x14ac:dyDescent="0.25">
      <c r="B2874" s="5"/>
    </row>
    <row r="2875" spans="2:2" x14ac:dyDescent="0.25">
      <c r="B2875" s="5"/>
    </row>
    <row r="2876" spans="2:2" x14ac:dyDescent="0.25">
      <c r="B2876" s="5"/>
    </row>
    <row r="2877" spans="2:2" x14ac:dyDescent="0.25">
      <c r="B2877" s="5"/>
    </row>
    <row r="2878" spans="2:2" x14ac:dyDescent="0.25">
      <c r="B2878" s="5"/>
    </row>
    <row r="2879" spans="2:2" x14ac:dyDescent="0.25">
      <c r="B2879" s="5"/>
    </row>
    <row r="2880" spans="2:2" x14ac:dyDescent="0.25">
      <c r="B2880" s="5"/>
    </row>
    <row r="2881" spans="2:2" x14ac:dyDescent="0.25">
      <c r="B2881" s="5"/>
    </row>
    <row r="2882" spans="2:2" x14ac:dyDescent="0.25">
      <c r="B2882" s="5"/>
    </row>
    <row r="2883" spans="2:2" x14ac:dyDescent="0.25">
      <c r="B2883" s="5"/>
    </row>
    <row r="2884" spans="2:2" x14ac:dyDescent="0.25">
      <c r="B2884" s="5"/>
    </row>
    <row r="2885" spans="2:2" x14ac:dyDescent="0.25">
      <c r="B2885" s="5"/>
    </row>
    <row r="2886" spans="2:2" x14ac:dyDescent="0.25">
      <c r="B2886" s="5"/>
    </row>
    <row r="2887" spans="2:2" x14ac:dyDescent="0.25">
      <c r="B2887" s="5"/>
    </row>
    <row r="2888" spans="2:2" x14ac:dyDescent="0.25">
      <c r="B2888" s="5"/>
    </row>
    <row r="2889" spans="2:2" x14ac:dyDescent="0.25">
      <c r="B2889" s="5"/>
    </row>
    <row r="2890" spans="2:2" x14ac:dyDescent="0.25">
      <c r="B2890" s="5"/>
    </row>
    <row r="2891" spans="2:2" x14ac:dyDescent="0.25">
      <c r="B2891" s="5"/>
    </row>
    <row r="2892" spans="2:2" x14ac:dyDescent="0.25">
      <c r="B2892" s="5"/>
    </row>
    <row r="2893" spans="2:2" x14ac:dyDescent="0.25">
      <c r="B2893" s="5"/>
    </row>
    <row r="2894" spans="2:2" x14ac:dyDescent="0.25">
      <c r="B2894" s="5"/>
    </row>
    <row r="2895" spans="2:2" x14ac:dyDescent="0.25">
      <c r="B2895" s="5"/>
    </row>
    <row r="2896" spans="2:2" x14ac:dyDescent="0.25">
      <c r="B2896" s="5"/>
    </row>
    <row r="2897" spans="2:2" x14ac:dyDescent="0.25">
      <c r="B2897" s="5"/>
    </row>
    <row r="2898" spans="2:2" x14ac:dyDescent="0.25">
      <c r="B2898" s="5"/>
    </row>
    <row r="2899" spans="2:2" x14ac:dyDescent="0.25">
      <c r="B2899" s="5"/>
    </row>
    <row r="2900" spans="2:2" x14ac:dyDescent="0.25">
      <c r="B2900" s="5"/>
    </row>
    <row r="2901" spans="2:2" x14ac:dyDescent="0.25">
      <c r="B2901" s="5"/>
    </row>
    <row r="2902" spans="2:2" x14ac:dyDescent="0.25">
      <c r="B2902" s="5"/>
    </row>
    <row r="2903" spans="2:2" x14ac:dyDescent="0.25">
      <c r="B2903" s="5"/>
    </row>
    <row r="2904" spans="2:2" x14ac:dyDescent="0.25">
      <c r="B2904" s="5"/>
    </row>
    <row r="2905" spans="2:2" x14ac:dyDescent="0.25">
      <c r="B2905" s="5"/>
    </row>
    <row r="2906" spans="2:2" x14ac:dyDescent="0.25">
      <c r="B2906" s="5"/>
    </row>
    <row r="2907" spans="2:2" x14ac:dyDescent="0.25">
      <c r="B2907" s="5"/>
    </row>
    <row r="2908" spans="2:2" x14ac:dyDescent="0.25">
      <c r="B2908" s="5"/>
    </row>
    <row r="2909" spans="2:2" x14ac:dyDescent="0.25">
      <c r="B2909" s="5"/>
    </row>
    <row r="2910" spans="2:2" x14ac:dyDescent="0.25">
      <c r="B2910" s="5"/>
    </row>
    <row r="2911" spans="2:2" x14ac:dyDescent="0.25">
      <c r="B2911" s="5"/>
    </row>
    <row r="2912" spans="2:2" x14ac:dyDescent="0.25">
      <c r="B2912" s="5"/>
    </row>
    <row r="2913" spans="2:2" x14ac:dyDescent="0.25">
      <c r="B2913" s="5"/>
    </row>
    <row r="2914" spans="2:2" x14ac:dyDescent="0.25">
      <c r="B2914" s="5"/>
    </row>
    <row r="2915" spans="2:2" x14ac:dyDescent="0.25">
      <c r="B2915" s="5"/>
    </row>
    <row r="2916" spans="2:2" x14ac:dyDescent="0.25">
      <c r="B2916" s="5"/>
    </row>
    <row r="2917" spans="2:2" x14ac:dyDescent="0.25">
      <c r="B2917" s="5"/>
    </row>
    <row r="2918" spans="2:2" x14ac:dyDescent="0.25">
      <c r="B2918" s="5"/>
    </row>
    <row r="2919" spans="2:2" x14ac:dyDescent="0.25">
      <c r="B2919" s="5"/>
    </row>
    <row r="2920" spans="2:2" x14ac:dyDescent="0.25">
      <c r="B2920" s="5"/>
    </row>
    <row r="2921" spans="2:2" x14ac:dyDescent="0.25">
      <c r="B2921" s="5"/>
    </row>
    <row r="2922" spans="2:2" x14ac:dyDescent="0.25">
      <c r="B2922" s="5"/>
    </row>
    <row r="2923" spans="2:2" x14ac:dyDescent="0.25">
      <c r="B2923" s="5"/>
    </row>
    <row r="2924" spans="2:2" x14ac:dyDescent="0.25">
      <c r="B2924" s="5"/>
    </row>
    <row r="2925" spans="2:2" x14ac:dyDescent="0.25">
      <c r="B2925" s="5"/>
    </row>
    <row r="2926" spans="2:2" x14ac:dyDescent="0.25">
      <c r="B2926" s="5"/>
    </row>
    <row r="2927" spans="2:2" x14ac:dyDescent="0.25">
      <c r="B2927" s="5"/>
    </row>
    <row r="2928" spans="2:2" x14ac:dyDescent="0.25">
      <c r="B2928" s="5"/>
    </row>
    <row r="2929" spans="2:2" x14ac:dyDescent="0.25">
      <c r="B2929" s="5"/>
    </row>
    <row r="2930" spans="2:2" x14ac:dyDescent="0.25">
      <c r="B2930" s="5"/>
    </row>
    <row r="2931" spans="2:2" x14ac:dyDescent="0.25">
      <c r="B2931" s="5"/>
    </row>
    <row r="2932" spans="2:2" x14ac:dyDescent="0.25">
      <c r="B2932" s="5"/>
    </row>
    <row r="2933" spans="2:2" x14ac:dyDescent="0.25">
      <c r="B2933" s="5"/>
    </row>
    <row r="2934" spans="2:2" x14ac:dyDescent="0.25">
      <c r="B2934" s="5"/>
    </row>
    <row r="2935" spans="2:2" x14ac:dyDescent="0.25">
      <c r="B2935" s="5"/>
    </row>
    <row r="2936" spans="2:2" x14ac:dyDescent="0.25">
      <c r="B2936" s="5"/>
    </row>
    <row r="2937" spans="2:2" x14ac:dyDescent="0.25">
      <c r="B2937" s="5"/>
    </row>
    <row r="2938" spans="2:2" x14ac:dyDescent="0.25">
      <c r="B2938" s="5"/>
    </row>
    <row r="2939" spans="2:2" x14ac:dyDescent="0.25">
      <c r="B2939" s="5"/>
    </row>
    <row r="2940" spans="2:2" x14ac:dyDescent="0.25">
      <c r="B2940" s="5"/>
    </row>
    <row r="2941" spans="2:2" x14ac:dyDescent="0.25">
      <c r="B2941" s="5"/>
    </row>
    <row r="2942" spans="2:2" x14ac:dyDescent="0.25">
      <c r="B2942" s="5"/>
    </row>
    <row r="2943" spans="2:2" x14ac:dyDescent="0.25">
      <c r="B2943" s="5"/>
    </row>
    <row r="2944" spans="2:2" x14ac:dyDescent="0.25">
      <c r="B2944" s="5"/>
    </row>
    <row r="2945" spans="2:2" x14ac:dyDescent="0.25">
      <c r="B2945" s="5"/>
    </row>
    <row r="2946" spans="2:2" x14ac:dyDescent="0.25">
      <c r="B2946" s="5"/>
    </row>
    <row r="2947" spans="2:2" x14ac:dyDescent="0.25">
      <c r="B2947" s="5"/>
    </row>
    <row r="2948" spans="2:2" x14ac:dyDescent="0.25">
      <c r="B2948" s="5"/>
    </row>
    <row r="2949" spans="2:2" x14ac:dyDescent="0.25">
      <c r="B2949" s="5"/>
    </row>
    <row r="2950" spans="2:2" x14ac:dyDescent="0.25">
      <c r="B2950" s="5"/>
    </row>
    <row r="2951" spans="2:2" x14ac:dyDescent="0.25">
      <c r="B2951" s="5"/>
    </row>
    <row r="2952" spans="2:2" x14ac:dyDescent="0.25">
      <c r="B2952" s="5"/>
    </row>
    <row r="2953" spans="2:2" x14ac:dyDescent="0.25">
      <c r="B2953" s="5"/>
    </row>
    <row r="2954" spans="2:2" x14ac:dyDescent="0.25">
      <c r="B2954" s="5"/>
    </row>
    <row r="2955" spans="2:2" x14ac:dyDescent="0.25">
      <c r="B2955" s="5"/>
    </row>
    <row r="2956" spans="2:2" x14ac:dyDescent="0.25">
      <c r="B2956" s="5"/>
    </row>
    <row r="2957" spans="2:2" x14ac:dyDescent="0.25">
      <c r="B2957" s="5"/>
    </row>
    <row r="2958" spans="2:2" x14ac:dyDescent="0.25">
      <c r="B2958" s="5"/>
    </row>
    <row r="2959" spans="2:2" x14ac:dyDescent="0.25">
      <c r="B2959" s="5"/>
    </row>
    <row r="2960" spans="2:2" x14ac:dyDescent="0.25">
      <c r="B2960" s="5"/>
    </row>
    <row r="2961" spans="2:2" x14ac:dyDescent="0.25">
      <c r="B2961" s="5"/>
    </row>
    <row r="2962" spans="2:2" x14ac:dyDescent="0.25">
      <c r="B2962" s="5"/>
    </row>
    <row r="2963" spans="2:2" x14ac:dyDescent="0.25">
      <c r="B2963" s="5"/>
    </row>
    <row r="2964" spans="2:2" x14ac:dyDescent="0.25">
      <c r="B2964" s="5"/>
    </row>
    <row r="2965" spans="2:2" x14ac:dyDescent="0.25">
      <c r="B2965" s="5"/>
    </row>
    <row r="2966" spans="2:2" x14ac:dyDescent="0.25">
      <c r="B2966" s="5"/>
    </row>
    <row r="2967" spans="2:2" x14ac:dyDescent="0.25">
      <c r="B2967" s="5"/>
    </row>
    <row r="2968" spans="2:2" x14ac:dyDescent="0.25">
      <c r="B2968" s="5"/>
    </row>
    <row r="2969" spans="2:2" x14ac:dyDescent="0.25">
      <c r="B2969" s="5"/>
    </row>
    <row r="2970" spans="2:2" x14ac:dyDescent="0.25">
      <c r="B2970" s="5"/>
    </row>
    <row r="2971" spans="2:2" x14ac:dyDescent="0.25">
      <c r="B2971" s="5"/>
    </row>
    <row r="2972" spans="2:2" x14ac:dyDescent="0.25">
      <c r="B2972" s="5"/>
    </row>
    <row r="2973" spans="2:2" x14ac:dyDescent="0.25">
      <c r="B2973" s="5"/>
    </row>
    <row r="2974" spans="2:2" x14ac:dyDescent="0.25">
      <c r="B2974" s="5"/>
    </row>
    <row r="2975" spans="2:2" x14ac:dyDescent="0.25">
      <c r="B2975" s="5"/>
    </row>
    <row r="2976" spans="2:2" x14ac:dyDescent="0.25">
      <c r="B2976" s="5"/>
    </row>
    <row r="2977" spans="2:2" x14ac:dyDescent="0.25">
      <c r="B2977" s="5"/>
    </row>
    <row r="2978" spans="2:2" x14ac:dyDescent="0.25">
      <c r="B2978" s="5"/>
    </row>
    <row r="2979" spans="2:2" x14ac:dyDescent="0.25">
      <c r="B2979" s="5"/>
    </row>
    <row r="2980" spans="2:2" x14ac:dyDescent="0.25">
      <c r="B2980" s="5"/>
    </row>
    <row r="2981" spans="2:2" x14ac:dyDescent="0.25">
      <c r="B2981" s="5"/>
    </row>
    <row r="2982" spans="2:2" x14ac:dyDescent="0.25">
      <c r="B2982" s="5"/>
    </row>
    <row r="2983" spans="2:2" x14ac:dyDescent="0.25">
      <c r="B2983" s="5"/>
    </row>
    <row r="2984" spans="2:2" x14ac:dyDescent="0.25">
      <c r="B2984" s="5"/>
    </row>
    <row r="2985" spans="2:2" x14ac:dyDescent="0.25">
      <c r="B2985" s="5"/>
    </row>
    <row r="2986" spans="2:2" x14ac:dyDescent="0.25">
      <c r="B2986" s="5"/>
    </row>
    <row r="2987" spans="2:2" x14ac:dyDescent="0.25">
      <c r="B2987" s="5"/>
    </row>
    <row r="2988" spans="2:2" x14ac:dyDescent="0.25">
      <c r="B2988" s="5"/>
    </row>
    <row r="2989" spans="2:2" x14ac:dyDescent="0.25">
      <c r="B2989" s="5"/>
    </row>
    <row r="2990" spans="2:2" x14ac:dyDescent="0.25">
      <c r="B2990" s="5"/>
    </row>
    <row r="2991" spans="2:2" x14ac:dyDescent="0.25">
      <c r="B2991" s="5"/>
    </row>
    <row r="2992" spans="2:2" x14ac:dyDescent="0.25">
      <c r="B2992" s="5"/>
    </row>
    <row r="2993" spans="2:2" x14ac:dyDescent="0.25">
      <c r="B2993" s="5"/>
    </row>
    <row r="2994" spans="2:2" x14ac:dyDescent="0.25">
      <c r="B2994" s="5"/>
    </row>
    <row r="2995" spans="2:2" x14ac:dyDescent="0.25">
      <c r="B2995" s="5"/>
    </row>
    <row r="2996" spans="2:2" x14ac:dyDescent="0.25">
      <c r="B2996" s="5"/>
    </row>
    <row r="2997" spans="2:2" x14ac:dyDescent="0.25">
      <c r="B2997" s="5"/>
    </row>
    <row r="2998" spans="2:2" x14ac:dyDescent="0.25">
      <c r="B2998" s="5"/>
    </row>
    <row r="2999" spans="2:2" x14ac:dyDescent="0.25">
      <c r="B2999" s="5"/>
    </row>
    <row r="3000" spans="2:2" x14ac:dyDescent="0.25">
      <c r="B3000" s="5"/>
    </row>
    <row r="3001" spans="2:2" x14ac:dyDescent="0.25">
      <c r="B3001" s="5"/>
    </row>
    <row r="3002" spans="2:2" x14ac:dyDescent="0.25">
      <c r="B3002" s="5"/>
    </row>
    <row r="3003" spans="2:2" x14ac:dyDescent="0.25">
      <c r="B3003" s="5"/>
    </row>
    <row r="3004" spans="2:2" x14ac:dyDescent="0.25">
      <c r="B3004" s="5"/>
    </row>
    <row r="3005" spans="2:2" x14ac:dyDescent="0.25">
      <c r="B3005" s="5"/>
    </row>
    <row r="3006" spans="2:2" x14ac:dyDescent="0.25">
      <c r="B3006" s="5"/>
    </row>
    <row r="3007" spans="2:2" x14ac:dyDescent="0.25">
      <c r="B3007" s="5"/>
    </row>
    <row r="3008" spans="2:2" x14ac:dyDescent="0.25">
      <c r="B3008" s="5"/>
    </row>
    <row r="3009" spans="2:2" x14ac:dyDescent="0.25">
      <c r="B3009" s="5"/>
    </row>
    <row r="3010" spans="2:2" x14ac:dyDescent="0.25">
      <c r="B3010" s="5"/>
    </row>
    <row r="3011" spans="2:2" x14ac:dyDescent="0.25">
      <c r="B3011" s="5"/>
    </row>
    <row r="3012" spans="2:2" x14ac:dyDescent="0.25">
      <c r="B3012" s="5"/>
    </row>
    <row r="3013" spans="2:2" x14ac:dyDescent="0.25">
      <c r="B3013" s="5"/>
    </row>
    <row r="3014" spans="2:2" x14ac:dyDescent="0.25">
      <c r="B3014" s="5"/>
    </row>
    <row r="3015" spans="2:2" x14ac:dyDescent="0.25">
      <c r="B3015" s="5"/>
    </row>
    <row r="3016" spans="2:2" x14ac:dyDescent="0.25">
      <c r="B3016" s="5"/>
    </row>
    <row r="3017" spans="2:2" x14ac:dyDescent="0.25">
      <c r="B3017" s="5"/>
    </row>
    <row r="3018" spans="2:2" x14ac:dyDescent="0.25">
      <c r="B3018" s="5"/>
    </row>
    <row r="3019" spans="2:2" x14ac:dyDescent="0.25">
      <c r="B3019" s="5"/>
    </row>
    <row r="3020" spans="2:2" x14ac:dyDescent="0.25">
      <c r="B3020" s="5"/>
    </row>
    <row r="3021" spans="2:2" x14ac:dyDescent="0.25">
      <c r="B3021" s="5"/>
    </row>
    <row r="3022" spans="2:2" x14ac:dyDescent="0.25">
      <c r="B3022" s="5"/>
    </row>
    <row r="3023" spans="2:2" x14ac:dyDescent="0.25">
      <c r="B3023" s="5"/>
    </row>
    <row r="3024" spans="2:2" x14ac:dyDescent="0.25">
      <c r="B3024" s="5"/>
    </row>
    <row r="3025" spans="2:2" x14ac:dyDescent="0.25">
      <c r="B3025" s="5"/>
    </row>
    <row r="3026" spans="2:2" x14ac:dyDescent="0.25">
      <c r="B3026" s="5"/>
    </row>
    <row r="3027" spans="2:2" x14ac:dyDescent="0.25">
      <c r="B3027" s="5"/>
    </row>
    <row r="3028" spans="2:2" x14ac:dyDescent="0.25">
      <c r="B3028" s="5"/>
    </row>
    <row r="3029" spans="2:2" x14ac:dyDescent="0.25">
      <c r="B3029" s="5"/>
    </row>
    <row r="3030" spans="2:2" x14ac:dyDescent="0.25">
      <c r="B3030" s="5"/>
    </row>
    <row r="3031" spans="2:2" x14ac:dyDescent="0.25">
      <c r="B3031" s="5"/>
    </row>
    <row r="3032" spans="2:2" x14ac:dyDescent="0.25">
      <c r="B3032" s="5"/>
    </row>
    <row r="3033" spans="2:2" x14ac:dyDescent="0.25">
      <c r="B3033" s="5"/>
    </row>
    <row r="3034" spans="2:2" x14ac:dyDescent="0.25">
      <c r="B3034" s="5"/>
    </row>
    <row r="3035" spans="2:2" x14ac:dyDescent="0.25">
      <c r="B3035" s="5"/>
    </row>
    <row r="3036" spans="2:2" x14ac:dyDescent="0.25">
      <c r="B3036" s="5"/>
    </row>
    <row r="3037" spans="2:2" x14ac:dyDescent="0.25">
      <c r="B3037" s="5"/>
    </row>
    <row r="3038" spans="2:2" x14ac:dyDescent="0.25">
      <c r="B3038" s="5"/>
    </row>
    <row r="3039" spans="2:2" x14ac:dyDescent="0.25">
      <c r="B3039" s="5"/>
    </row>
    <row r="3040" spans="2:2" x14ac:dyDescent="0.25">
      <c r="B3040" s="5"/>
    </row>
    <row r="3041" spans="2:2" x14ac:dyDescent="0.25">
      <c r="B3041" s="5"/>
    </row>
    <row r="3042" spans="2:2" x14ac:dyDescent="0.25">
      <c r="B3042" s="5"/>
    </row>
    <row r="3043" spans="2:2" x14ac:dyDescent="0.25">
      <c r="B3043" s="5"/>
    </row>
    <row r="3044" spans="2:2" x14ac:dyDescent="0.25">
      <c r="B3044" s="5"/>
    </row>
    <row r="3045" spans="2:2" x14ac:dyDescent="0.25">
      <c r="B3045" s="5"/>
    </row>
    <row r="3046" spans="2:2" x14ac:dyDescent="0.25">
      <c r="B3046" s="5"/>
    </row>
    <row r="3047" spans="2:2" x14ac:dyDescent="0.25">
      <c r="B3047" s="5"/>
    </row>
    <row r="3048" spans="2:2" x14ac:dyDescent="0.25">
      <c r="B3048" s="5"/>
    </row>
    <row r="3049" spans="2:2" x14ac:dyDescent="0.25">
      <c r="B3049" s="5"/>
    </row>
    <row r="3050" spans="2:2" x14ac:dyDescent="0.25">
      <c r="B3050" s="5"/>
    </row>
    <row r="3051" spans="2:2" x14ac:dyDescent="0.25">
      <c r="B3051" s="5"/>
    </row>
    <row r="3052" spans="2:2" x14ac:dyDescent="0.25">
      <c r="B3052" s="5"/>
    </row>
    <row r="3053" spans="2:2" x14ac:dyDescent="0.25">
      <c r="B3053" s="5"/>
    </row>
    <row r="3054" spans="2:2" x14ac:dyDescent="0.25">
      <c r="B3054" s="5"/>
    </row>
    <row r="3055" spans="2:2" x14ac:dyDescent="0.25">
      <c r="B3055" s="5"/>
    </row>
    <row r="3056" spans="2:2" x14ac:dyDescent="0.25">
      <c r="B3056" s="5"/>
    </row>
    <row r="3057" spans="2:2" x14ac:dyDescent="0.25">
      <c r="B3057" s="5"/>
    </row>
    <row r="3058" spans="2:2" x14ac:dyDescent="0.25">
      <c r="B3058" s="5"/>
    </row>
    <row r="3059" spans="2:2" x14ac:dyDescent="0.25">
      <c r="B3059" s="5"/>
    </row>
    <row r="3060" spans="2:2" x14ac:dyDescent="0.25">
      <c r="B3060" s="5"/>
    </row>
    <row r="3061" spans="2:2" x14ac:dyDescent="0.25">
      <c r="B3061" s="5"/>
    </row>
    <row r="3062" spans="2:2" x14ac:dyDescent="0.25">
      <c r="B3062" s="5"/>
    </row>
    <row r="3063" spans="2:2" x14ac:dyDescent="0.25">
      <c r="B3063" s="5"/>
    </row>
  </sheetData>
  <mergeCells count="19">
    <mergeCell ref="B61:L61"/>
    <mergeCell ref="B42:L42"/>
    <mergeCell ref="B51:C51"/>
    <mergeCell ref="B52:C52"/>
    <mergeCell ref="B56:C56"/>
    <mergeCell ref="B57:C57"/>
    <mergeCell ref="B58:C58"/>
    <mergeCell ref="B22:L22"/>
    <mergeCell ref="B30:C30"/>
    <mergeCell ref="B31:C31"/>
    <mergeCell ref="B35:C35"/>
    <mergeCell ref="B36:C36"/>
    <mergeCell ref="B37:C37"/>
    <mergeCell ref="B2:L2"/>
    <mergeCell ref="B9:C9"/>
    <mergeCell ref="B10:C10"/>
    <mergeCell ref="B14:C14"/>
    <mergeCell ref="B15:C15"/>
    <mergeCell ref="B16:C16"/>
  </mergeCells>
  <conditionalFormatting sqref="B64:B163">
    <cfRule type="expression" dxfId="1" priority="1">
      <formula>(B64=Q64)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3063"/>
  <sheetViews>
    <sheetView showGridLines="0" topLeftCell="G50" workbookViewId="0">
      <selection activeCell="B64" sqref="B64:B163"/>
    </sheetView>
  </sheetViews>
  <sheetFormatPr defaultRowHeight="15" x14ac:dyDescent="0.25"/>
  <cols>
    <col min="2" max="2" width="13" customWidth="1"/>
    <col min="3" max="3" width="11.5703125" customWidth="1"/>
  </cols>
  <sheetData>
    <row r="2" spans="2:12" ht="28.5" x14ac:dyDescent="0.45">
      <c r="B2" s="20" t="s">
        <v>13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5" spans="2:12" ht="15.75" thickBot="1" x14ac:dyDescent="0.3">
      <c r="B5" s="8" t="s">
        <v>0</v>
      </c>
      <c r="C5" s="8" t="s">
        <v>1</v>
      </c>
    </row>
    <row r="6" spans="2:12" x14ac:dyDescent="0.25">
      <c r="B6" s="1">
        <v>14</v>
      </c>
      <c r="C6">
        <f>'True Demand'!$C$9*(EXP(-('True Demand'!$C$7+'True Demand'!$C$8*B6)))/(1+EXP(-('True Demand'!$C$7+'True Demand'!$C$8*B6)))</f>
        <v>498.76368842168262</v>
      </c>
    </row>
    <row r="7" spans="2:12" x14ac:dyDescent="0.25">
      <c r="B7" s="1">
        <v>16</v>
      </c>
      <c r="C7">
        <f>'True Demand'!$C$9*(EXP(-('True Demand'!$C$7+'True Demand'!$C$8*B7)))/(1+EXP(-('True Demand'!$C$7+'True Demand'!$C$8*B7)))</f>
        <v>491.0068950189542</v>
      </c>
    </row>
    <row r="9" spans="2:12" x14ac:dyDescent="0.25">
      <c r="B9" s="11" t="s">
        <v>7</v>
      </c>
      <c r="C9" s="11"/>
    </row>
    <row r="10" spans="2:12" ht="15.75" thickBot="1" x14ac:dyDescent="0.3">
      <c r="B10" s="16" t="s">
        <v>12</v>
      </c>
      <c r="C10" s="16"/>
    </row>
    <row r="11" spans="2:12" x14ac:dyDescent="0.25">
      <c r="B11" s="2" t="s">
        <v>8</v>
      </c>
      <c r="C11">
        <f>INTERCEPT(C6:C7,B6:B7)</f>
        <v>553.06124224078155</v>
      </c>
    </row>
    <row r="12" spans="2:12" x14ac:dyDescent="0.25">
      <c r="B12" s="2" t="s">
        <v>9</v>
      </c>
      <c r="C12">
        <f>-LINEST(C6:C7,B6:B7)</f>
        <v>3.8783967013642102</v>
      </c>
    </row>
    <row r="14" spans="2:12" x14ac:dyDescent="0.25">
      <c r="B14" s="11" t="s">
        <v>10</v>
      </c>
      <c r="C14" s="11"/>
    </row>
    <row r="15" spans="2:12" ht="15.75" thickBot="1" x14ac:dyDescent="0.3">
      <c r="B15" s="18" t="s">
        <v>11</v>
      </c>
      <c r="C15" s="18"/>
    </row>
    <row r="16" spans="2:12" x14ac:dyDescent="0.25">
      <c r="B16" s="19">
        <f>C11/(2*C12)</f>
        <v>71.300241417573986</v>
      </c>
      <c r="C16" s="19"/>
      <c r="E16" s="14"/>
    </row>
    <row r="22" spans="2:12" ht="28.5" x14ac:dyDescent="0.45">
      <c r="B22" s="20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5" spans="2:12" ht="15.75" thickBot="1" x14ac:dyDescent="0.3">
      <c r="B25" s="8" t="s">
        <v>0</v>
      </c>
      <c r="C25" s="8" t="s">
        <v>1</v>
      </c>
    </row>
    <row r="26" spans="2:12" x14ac:dyDescent="0.25">
      <c r="B26" s="1">
        <v>14</v>
      </c>
      <c r="C26">
        <f>'True Demand'!$C$9*(EXP(-('True Demand'!$C$7+'True Demand'!$C$8*B26)))/(1+EXP(-('True Demand'!$C$7+'True Demand'!$C$8*B26)))</f>
        <v>498.76368842168262</v>
      </c>
    </row>
    <row r="27" spans="2:12" x14ac:dyDescent="0.25">
      <c r="B27" s="1">
        <v>16</v>
      </c>
      <c r="C27">
        <f>'True Demand'!$C$9*(EXP(-('True Demand'!$C$7+'True Demand'!$C$8*B27)))/(1+EXP(-('True Demand'!$C$7+'True Demand'!$C$8*B27)))</f>
        <v>491.0068950189542</v>
      </c>
    </row>
    <row r="28" spans="2:12" x14ac:dyDescent="0.25">
      <c r="B28" s="5">
        <f>B16</f>
        <v>71.300241417573986</v>
      </c>
      <c r="C28">
        <f>'True Demand'!$C$9*(EXP(-('True Demand'!$C$7+'True Demand'!$C$8*B28)))/(1+EXP(-('True Demand'!$C$7+'True Demand'!$C$8*B28)))</f>
        <v>2.6275938479887679E-20</v>
      </c>
    </row>
    <row r="30" spans="2:12" x14ac:dyDescent="0.25">
      <c r="B30" s="11" t="s">
        <v>7</v>
      </c>
      <c r="C30" s="11"/>
    </row>
    <row r="31" spans="2:12" ht="15.75" thickBot="1" x14ac:dyDescent="0.3">
      <c r="B31" s="16" t="s">
        <v>12</v>
      </c>
      <c r="C31" s="16"/>
    </row>
    <row r="32" spans="2:12" x14ac:dyDescent="0.25">
      <c r="B32" s="2" t="s">
        <v>8</v>
      </c>
      <c r="C32">
        <f>INTERCEPT(C26:C28,B26:B28)</f>
        <v>626.5801116519491</v>
      </c>
    </row>
    <row r="33" spans="2:12" x14ac:dyDescent="0.25">
      <c r="B33" s="2" t="s">
        <v>9</v>
      </c>
      <c r="C33">
        <f>-LINEST(C26:C28,B26:B28)</f>
        <v>8.7854652571520404</v>
      </c>
    </row>
    <row r="35" spans="2:12" x14ac:dyDescent="0.25">
      <c r="B35" s="11" t="s">
        <v>10</v>
      </c>
      <c r="C35" s="11"/>
    </row>
    <row r="36" spans="2:12" ht="15.75" thickBot="1" x14ac:dyDescent="0.3">
      <c r="B36" s="18" t="s">
        <v>11</v>
      </c>
      <c r="C36" s="18"/>
    </row>
    <row r="37" spans="2:12" x14ac:dyDescent="0.25">
      <c r="B37" s="19">
        <f>C32/(2*C33)</f>
        <v>35.660041518112259</v>
      </c>
      <c r="C37" s="19"/>
      <c r="E37" s="14"/>
    </row>
    <row r="42" spans="2:12" ht="28.5" x14ac:dyDescent="0.45">
      <c r="B42" s="20" t="s">
        <v>15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5" spans="2:12" ht="15.75" thickBot="1" x14ac:dyDescent="0.3">
      <c r="B45" s="8" t="s">
        <v>0</v>
      </c>
      <c r="C45" s="8" t="s">
        <v>1</v>
      </c>
    </row>
    <row r="46" spans="2:12" x14ac:dyDescent="0.25">
      <c r="B46" s="1">
        <v>14</v>
      </c>
      <c r="C46">
        <f>'True Demand'!$C$9*(EXP(-('True Demand'!$C$7+'True Demand'!$C$8*B46)))/(1+EXP(-('True Demand'!$C$7+'True Demand'!$C$8*B46)))</f>
        <v>498.76368842168262</v>
      </c>
    </row>
    <row r="47" spans="2:12" x14ac:dyDescent="0.25">
      <c r="B47" s="1">
        <v>16</v>
      </c>
      <c r="C47">
        <f>'True Demand'!$C$9*(EXP(-('True Demand'!$C$7+'True Demand'!$C$8*B47)))/(1+EXP(-('True Demand'!$C$7+'True Demand'!$C$8*B47)))</f>
        <v>491.0068950189542</v>
      </c>
    </row>
    <row r="48" spans="2:12" x14ac:dyDescent="0.25">
      <c r="B48" s="5">
        <f>B28</f>
        <v>71.300241417573986</v>
      </c>
      <c r="C48">
        <f>'True Demand'!$C$9*(EXP(-('True Demand'!$C$7+'True Demand'!$C$8*B48)))/(1+EXP(-('True Demand'!$C$7+'True Demand'!$C$8*B48)))</f>
        <v>2.6275938479887679E-20</v>
      </c>
    </row>
    <row r="49" spans="1:17" x14ac:dyDescent="0.25">
      <c r="B49" s="5">
        <f>B37</f>
        <v>35.660041518112259</v>
      </c>
      <c r="C49">
        <f>'True Demand'!$C$9*(EXP(-('True Demand'!$C$7+'True Demand'!$C$8*B49)))/(1+EXP(-('True Demand'!$C$7+'True Demand'!$C$8*B49)))</f>
        <v>7.9049716726356672E-5</v>
      </c>
    </row>
    <row r="51" spans="1:17" x14ac:dyDescent="0.25">
      <c r="B51" s="11" t="s">
        <v>7</v>
      </c>
      <c r="C51" s="11"/>
    </row>
    <row r="52" spans="1:17" ht="15.75" thickBot="1" x14ac:dyDescent="0.3">
      <c r="B52" s="16" t="s">
        <v>12</v>
      </c>
      <c r="C52" s="16"/>
    </row>
    <row r="53" spans="1:17" x14ac:dyDescent="0.25">
      <c r="B53" s="2" t="s">
        <v>8</v>
      </c>
      <c r="C53">
        <f>INTERCEPT(C46:C49,B46:B49)</f>
        <v>555.44993424906556</v>
      </c>
    </row>
    <row r="54" spans="1:17" x14ac:dyDescent="0.25">
      <c r="B54" s="2" t="s">
        <v>9</v>
      </c>
      <c r="C54">
        <f>-LINEST(C46:C49,B46:B49)</f>
        <v>8.9955208042644337</v>
      </c>
    </row>
    <row r="56" spans="1:17" x14ac:dyDescent="0.25">
      <c r="B56" s="11" t="s">
        <v>10</v>
      </c>
      <c r="C56" s="11"/>
    </row>
    <row r="57" spans="1:17" ht="15.75" thickBot="1" x14ac:dyDescent="0.3">
      <c r="B57" s="18" t="s">
        <v>11</v>
      </c>
      <c r="C57" s="18"/>
    </row>
    <row r="58" spans="1:17" x14ac:dyDescent="0.25">
      <c r="B58" s="19">
        <f>C53/(2*C54)</f>
        <v>30.873695160915414</v>
      </c>
      <c r="C58" s="19"/>
      <c r="E58" s="14"/>
    </row>
    <row r="61" spans="1:17" ht="28.5" x14ac:dyDescent="0.45">
      <c r="B61" s="20" t="s">
        <v>16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</row>
    <row r="63" spans="1:17" ht="15.75" thickBot="1" x14ac:dyDescent="0.3">
      <c r="B63" s="8" t="s">
        <v>0</v>
      </c>
      <c r="C63" s="8" t="s">
        <v>1</v>
      </c>
      <c r="Q63" s="8" t="s">
        <v>17</v>
      </c>
    </row>
    <row r="64" spans="1:17" x14ac:dyDescent="0.25">
      <c r="A64">
        <v>1</v>
      </c>
      <c r="B64" s="1">
        <f>B46</f>
        <v>14</v>
      </c>
      <c r="C64">
        <f>'True Demand'!$C$9*(EXP(-('True Demand'!$C$7+'True Demand'!$C$8*B64)))/(1+EXP(-('True Demand'!$C$7+'True Demand'!$C$8*B64)))</f>
        <v>498.76368842168262</v>
      </c>
      <c r="Q64">
        <v>29.524086033297749</v>
      </c>
    </row>
    <row r="65" spans="1:17" x14ac:dyDescent="0.25">
      <c r="A65">
        <v>2</v>
      </c>
      <c r="B65" s="1">
        <f>B47</f>
        <v>16</v>
      </c>
      <c r="C65">
        <f>'True Demand'!$C$9*(EXP(-('True Demand'!$C$7+'True Demand'!$C$8*B65)))/(1+EXP(-('True Demand'!$C$7+'True Demand'!$C$8*B65)))</f>
        <v>491.0068950189542</v>
      </c>
      <c r="Q65">
        <v>14.695770002697504</v>
      </c>
    </row>
    <row r="66" spans="1:17" x14ac:dyDescent="0.25">
      <c r="A66">
        <v>3</v>
      </c>
      <c r="B66" s="5">
        <f>B48</f>
        <v>71.300241417573986</v>
      </c>
      <c r="C66">
        <f>'True Demand'!$C$9*(EXP(-('True Demand'!$C$7+'True Demand'!$C$8*B66)))/(1+EXP(-('True Demand'!$C$7+'True Demand'!$C$8*B66)))</f>
        <v>2.6275938479887679E-20</v>
      </c>
      <c r="Q66">
        <v>21.350930917674027</v>
      </c>
    </row>
    <row r="67" spans="1:17" x14ac:dyDescent="0.25">
      <c r="A67">
        <v>4</v>
      </c>
      <c r="B67" s="5">
        <f>B49</f>
        <v>35.660041518112259</v>
      </c>
      <c r="C67">
        <f>'True Demand'!$C$9*(EXP(-('True Demand'!$C$7+'True Demand'!$C$8*B67)))/(1+EXP(-('True Demand'!$C$7+'True Demand'!$C$8*B67)))</f>
        <v>7.9049716726356672E-5</v>
      </c>
      <c r="Q67">
        <v>15.508926042389302</v>
      </c>
    </row>
    <row r="68" spans="1:17" x14ac:dyDescent="0.25">
      <c r="A68">
        <v>5</v>
      </c>
      <c r="B68" s="5">
        <f>IF(ABS(B67-B66)&lt;0.1,Q68,INTERCEPT(C64:C67,B64:B67)/(-2*LINEST(C64:C67,B64:B67)))</f>
        <v>30.873695160915414</v>
      </c>
      <c r="C68">
        <f>'True Demand'!$C$9*(EXP(-('True Demand'!$C$7+'True Demand'!$C$8*B68)))/(1+EXP(-('True Demand'!$C$7+'True Demand'!$C$8*B68)))</f>
        <v>9.4749290844640139E-3</v>
      </c>
      <c r="Q68">
        <v>21.675180218888457</v>
      </c>
    </row>
    <row r="69" spans="1:17" x14ac:dyDescent="0.25">
      <c r="A69">
        <v>6</v>
      </c>
      <c r="B69" s="5">
        <f t="shared" ref="B69:B132" si="0">IF(ABS(B68-B67)&lt;0.1,Q69,INTERCEPT(C65:C68,B65:B68)/(-2*LINEST(C65:C68,B65:B68)))</f>
        <v>28.403649689683895</v>
      </c>
      <c r="C69">
        <f>'True Demand'!$C$9*(EXP(-('True Demand'!$C$7+'True Demand'!$C$8*B69)))/(1+EXP(-('True Demand'!$C$7+'True Demand'!$C$8*B69)))</f>
        <v>0.11199896886513486</v>
      </c>
      <c r="Q69">
        <v>19.345197649809606</v>
      </c>
    </row>
    <row r="70" spans="1:17" x14ac:dyDescent="0.25">
      <c r="A70">
        <v>7</v>
      </c>
      <c r="B70" s="5">
        <f t="shared" si="0"/>
        <v>32.418570547612198</v>
      </c>
      <c r="C70">
        <f>'True Demand'!$C$9*(EXP(-('True Demand'!$C$7+'True Demand'!$C$8*B70)))/(1+EXP(-('True Demand'!$C$7+'True Demand'!$C$8*B70)))</f>
        <v>2.0213968594175696E-3</v>
      </c>
      <c r="Q70">
        <v>22.776522207300271</v>
      </c>
    </row>
    <row r="71" spans="1:17" x14ac:dyDescent="0.25">
      <c r="A71">
        <v>8</v>
      </c>
      <c r="B71" s="5">
        <f t="shared" si="0"/>
        <v>17.008635413395677</v>
      </c>
      <c r="C71">
        <f>'True Demand'!$C$9*(EXP(-('True Demand'!$C$7+'True Demand'!$C$8*B71)))/(1+EXP(-('True Demand'!$C$7+'True Demand'!$C$8*B71)))</f>
        <v>476.09123975068269</v>
      </c>
      <c r="Q71">
        <v>15.939383695390097</v>
      </c>
    </row>
    <row r="72" spans="1:17" x14ac:dyDescent="0.25">
      <c r="A72">
        <v>9</v>
      </c>
      <c r="B72" s="5">
        <f t="shared" si="0"/>
        <v>15.384027749714337</v>
      </c>
      <c r="C72">
        <f>'True Demand'!$C$9*(EXP(-('True Demand'!$C$7+'True Demand'!$C$8*B72)))/(1+EXP(-('True Demand'!$C$7+'True Demand'!$C$8*B72)))</f>
        <v>495.10217172101108</v>
      </c>
      <c r="Q72">
        <v>29.393146506262514</v>
      </c>
    </row>
    <row r="73" spans="1:17" x14ac:dyDescent="0.25">
      <c r="A73">
        <v>10</v>
      </c>
      <c r="B73" s="5">
        <f t="shared" si="0"/>
        <v>15.362965953737969</v>
      </c>
      <c r="C73">
        <f>'True Demand'!$C$9*(EXP(-('True Demand'!$C$7+'True Demand'!$C$8*B73)))/(1+EXP(-('True Demand'!$C$7+'True Demand'!$C$8*B73)))</f>
        <v>495.20327074718489</v>
      </c>
      <c r="Q73">
        <v>12.734511951515369</v>
      </c>
    </row>
    <row r="74" spans="1:17" x14ac:dyDescent="0.25">
      <c r="A74">
        <v>11</v>
      </c>
      <c r="B74" s="5">
        <f t="shared" si="0"/>
        <v>11.132658837397589</v>
      </c>
      <c r="C74">
        <f>'True Demand'!$C$9*(EXP(-('True Demand'!$C$7+'True Demand'!$C$8*B74)))/(1+EXP(-('True Demand'!$C$7+'True Demand'!$C$8*B74)))</f>
        <v>499.92955154497827</v>
      </c>
      <c r="Q74">
        <v>11.132658837397589</v>
      </c>
    </row>
    <row r="75" spans="1:17" x14ac:dyDescent="0.25">
      <c r="A75">
        <v>12</v>
      </c>
      <c r="B75" s="5">
        <f t="shared" si="0"/>
        <v>84.099119291142472</v>
      </c>
      <c r="C75">
        <f>'True Demand'!$C$9*(EXP(-('True Demand'!$C$7+'True Demand'!$C$8*B75)))/(1+EXP(-('True Demand'!$C$7+'True Demand'!$C$8*B75)))</f>
        <v>7.2623337120554609E-26</v>
      </c>
      <c r="Q75">
        <v>17.632315226590521</v>
      </c>
    </row>
    <row r="76" spans="1:17" x14ac:dyDescent="0.25">
      <c r="A76">
        <v>13</v>
      </c>
      <c r="B76" s="5">
        <f t="shared" si="0"/>
        <v>42.121400805439272</v>
      </c>
      <c r="C76">
        <f>'True Demand'!$C$9*(EXP(-('True Demand'!$C$7+'True Demand'!$C$8*B76)))/(1+EXP(-('True Demand'!$C$7+'True Demand'!$C$8*B76)))</f>
        <v>1.2352865206449185E-7</v>
      </c>
      <c r="Q76">
        <v>28.636590257622402</v>
      </c>
    </row>
    <row r="77" spans="1:17" x14ac:dyDescent="0.25">
      <c r="A77">
        <v>14</v>
      </c>
      <c r="B77" s="5">
        <f t="shared" si="0"/>
        <v>36.010648850194535</v>
      </c>
      <c r="C77">
        <f>'True Demand'!$C$9*(EXP(-('True Demand'!$C$7+'True Demand'!$C$8*B77)))/(1+EXP(-('True Demand'!$C$7+'True Demand'!$C$8*B77)))</f>
        <v>5.5671575074293865E-5</v>
      </c>
      <c r="Q77">
        <v>19.103525492442763</v>
      </c>
    </row>
    <row r="78" spans="1:17" x14ac:dyDescent="0.25">
      <c r="A78">
        <v>15</v>
      </c>
      <c r="B78" s="5">
        <f t="shared" si="0"/>
        <v>32.35803182883479</v>
      </c>
      <c r="C78">
        <f>'True Demand'!$C$9*(EXP(-('True Demand'!$C$7+'True Demand'!$C$8*B78)))/(1+EXP(-('True Demand'!$C$7+'True Demand'!$C$8*B78)))</f>
        <v>2.1475491323249937E-3</v>
      </c>
      <c r="Q78">
        <v>18.774227262650964</v>
      </c>
    </row>
    <row r="79" spans="1:17" x14ac:dyDescent="0.25">
      <c r="A79">
        <v>16</v>
      </c>
      <c r="B79" s="5">
        <f t="shared" si="0"/>
        <v>37.632477801829324</v>
      </c>
      <c r="C79">
        <f>'True Demand'!$C$9*(EXP(-('True Demand'!$C$7+'True Demand'!$C$8*B79)))/(1+EXP(-('True Demand'!$C$7+'True Demand'!$C$8*B79)))</f>
        <v>1.0997201513446932E-5</v>
      </c>
      <c r="Q79">
        <v>12.622734826157686</v>
      </c>
    </row>
    <row r="80" spans="1:17" x14ac:dyDescent="0.25">
      <c r="A80">
        <v>17</v>
      </c>
      <c r="B80" s="5">
        <f t="shared" si="0"/>
        <v>19.864444482307903</v>
      </c>
      <c r="C80">
        <f>'True Demand'!$C$9*(EXP(-('True Demand'!$C$7+'True Demand'!$C$8*B80)))/(1+EXP(-('True Demand'!$C$7+'True Demand'!$C$8*B80)))</f>
        <v>266.91854070603944</v>
      </c>
      <c r="Q80">
        <v>17.591947213674903</v>
      </c>
    </row>
    <row r="81" spans="1:17" x14ac:dyDescent="0.25">
      <c r="A81">
        <v>18</v>
      </c>
      <c r="B81" s="5">
        <f t="shared" si="0"/>
        <v>17.824149925769568</v>
      </c>
      <c r="C81">
        <f>'True Demand'!$C$9*(EXP(-('True Demand'!$C$7+'True Demand'!$C$8*B81)))/(1+EXP(-('True Demand'!$C$7+'True Demand'!$C$8*B81)))</f>
        <v>449.02989004713947</v>
      </c>
      <c r="Q81">
        <v>16.555105263861694</v>
      </c>
    </row>
    <row r="82" spans="1:17" x14ac:dyDescent="0.25">
      <c r="A82">
        <v>19</v>
      </c>
      <c r="B82" s="5">
        <f t="shared" si="0"/>
        <v>17.611765481751892</v>
      </c>
      <c r="C82">
        <f>'True Demand'!$C$9*(EXP(-('True Demand'!$C$7+'True Demand'!$C$8*B82)))/(1+EXP(-('True Demand'!$C$7+'True Demand'!$C$8*B82)))</f>
        <v>457.96285778117311</v>
      </c>
      <c r="Q82">
        <v>15.790009716961633</v>
      </c>
    </row>
    <row r="83" spans="1:17" x14ac:dyDescent="0.25">
      <c r="A83">
        <v>20</v>
      </c>
      <c r="B83" s="5">
        <f t="shared" si="0"/>
        <v>18.566335946635085</v>
      </c>
      <c r="C83">
        <f>'True Demand'!$C$9*(EXP(-('True Demand'!$C$7+'True Demand'!$C$8*B83)))/(1+EXP(-('True Demand'!$C$7+'True Demand'!$C$8*B83)))</f>
        <v>403.73578791123867</v>
      </c>
      <c r="Q83">
        <v>24.249438485237846</v>
      </c>
    </row>
    <row r="84" spans="1:17" x14ac:dyDescent="0.25">
      <c r="A84">
        <v>21</v>
      </c>
      <c r="B84" s="5">
        <f t="shared" si="0"/>
        <v>11.531033781007459</v>
      </c>
      <c r="C84">
        <f>'True Demand'!$C$9*(EXP(-('True Demand'!$C$7+'True Demand'!$C$8*B84)))/(1+EXP(-('True Demand'!$C$7+'True Demand'!$C$8*B84)))</f>
        <v>499.89508113903975</v>
      </c>
      <c r="Q84">
        <v>18.101273150282253</v>
      </c>
    </row>
    <row r="85" spans="1:17" x14ac:dyDescent="0.25">
      <c r="A85">
        <v>22</v>
      </c>
      <c r="B85" s="5">
        <f t="shared" si="0"/>
        <v>29.758564530600655</v>
      </c>
      <c r="C85">
        <f>'True Demand'!$C$9*(EXP(-('True Demand'!$C$7+'True Demand'!$C$8*B85)))/(1+EXP(-('True Demand'!$C$7+'True Demand'!$C$8*B85)))</f>
        <v>2.8897094419452117E-2</v>
      </c>
      <c r="Q85">
        <v>21.029801199960563</v>
      </c>
    </row>
    <row r="86" spans="1:17" x14ac:dyDescent="0.25">
      <c r="A86">
        <v>23</v>
      </c>
      <c r="B86" s="5">
        <f t="shared" si="0"/>
        <v>15.524960109096442</v>
      </c>
      <c r="C86">
        <f>'True Demand'!$C$9*(EXP(-('True Demand'!$C$7+'True Demand'!$C$8*B86)))/(1+EXP(-('True Demand'!$C$7+'True Demand'!$C$8*B86)))</f>
        <v>494.36924906187903</v>
      </c>
      <c r="Q86">
        <v>24.047262204690092</v>
      </c>
    </row>
    <row r="87" spans="1:17" x14ac:dyDescent="0.25">
      <c r="A87">
        <v>24</v>
      </c>
      <c r="B87" s="5">
        <f t="shared" si="0"/>
        <v>15.356443070668778</v>
      </c>
      <c r="C87">
        <f>'True Demand'!$C$9*(EXP(-('True Demand'!$C$7+'True Demand'!$C$8*B87)))/(1+EXP(-('True Demand'!$C$7+'True Demand'!$C$8*B87)))</f>
        <v>495.23416016566199</v>
      </c>
      <c r="Q87">
        <v>13.875971727716783</v>
      </c>
    </row>
    <row r="88" spans="1:17" x14ac:dyDescent="0.25">
      <c r="A88">
        <v>25</v>
      </c>
      <c r="B88" s="5">
        <f t="shared" si="0"/>
        <v>15.192227581441159</v>
      </c>
      <c r="C88">
        <f>'True Demand'!$C$9*(EXP(-('True Demand'!$C$7+'True Demand'!$C$8*B88)))/(1+EXP(-('True Demand'!$C$7+'True Demand'!$C$8*B88)))</f>
        <v>495.95005698144575</v>
      </c>
      <c r="Q88">
        <v>19.580117556404954</v>
      </c>
    </row>
    <row r="89" spans="1:17" x14ac:dyDescent="0.25">
      <c r="A89">
        <v>26</v>
      </c>
      <c r="B89" s="5">
        <f t="shared" si="0"/>
        <v>14.881358928194835</v>
      </c>
      <c r="C89">
        <f>'True Demand'!$C$9*(EXP(-('True Demand'!$C$7+'True Demand'!$C$8*B89)))/(1+EXP(-('True Demand'!$C$7+'True Demand'!$C$8*B89)))</f>
        <v>497.02572381235314</v>
      </c>
      <c r="Q89">
        <v>21.495878424485699</v>
      </c>
    </row>
    <row r="90" spans="1:17" x14ac:dyDescent="0.25">
      <c r="A90">
        <v>27</v>
      </c>
      <c r="B90" s="5">
        <f t="shared" si="0"/>
        <v>68.331082510917895</v>
      </c>
      <c r="C90">
        <f>'True Demand'!$C$9*(EXP(-('True Demand'!$C$7+'True Demand'!$C$8*B90)))/(1+EXP(-('True Demand'!$C$7+'True Demand'!$C$8*B90)))</f>
        <v>5.117378797735527E-19</v>
      </c>
      <c r="Q90">
        <v>13.666412378170277</v>
      </c>
    </row>
    <row r="91" spans="1:17" x14ac:dyDescent="0.25">
      <c r="A91">
        <v>28</v>
      </c>
      <c r="B91" s="5">
        <f t="shared" si="0"/>
        <v>34.166198019493102</v>
      </c>
      <c r="C91">
        <f>'True Demand'!$C$9*(EXP(-('True Demand'!$C$7+'True Demand'!$C$8*B91)))/(1+EXP(-('True Demand'!$C$7+'True Demand'!$C$8*B91)))</f>
        <v>3.5210165717268851E-4</v>
      </c>
      <c r="Q91">
        <v>23.128207985982485</v>
      </c>
    </row>
    <row r="92" spans="1:17" x14ac:dyDescent="0.25">
      <c r="A92">
        <v>29</v>
      </c>
      <c r="B92" s="5">
        <f t="shared" si="0"/>
        <v>29.653740899649669</v>
      </c>
      <c r="C92">
        <f>'True Demand'!$C$9*(EXP(-('True Demand'!$C$7+'True Demand'!$C$8*B92)))/(1+EXP(-('True Demand'!$C$7+'True Demand'!$C$8*B92)))</f>
        <v>3.2090444118564085E-2</v>
      </c>
      <c r="Q92">
        <v>17.550977793309627</v>
      </c>
    </row>
    <row r="93" spans="1:17" x14ac:dyDescent="0.25">
      <c r="A93">
        <v>30</v>
      </c>
      <c r="B93" s="5">
        <f t="shared" si="0"/>
        <v>27.136653470267824</v>
      </c>
      <c r="C93">
        <f>'True Demand'!$C$9*(EXP(-('True Demand'!$C$7+'True Demand'!$C$8*B93)))/(1+EXP(-('True Demand'!$C$7+'True Demand'!$C$8*B93)))</f>
        <v>0.39738866777612231</v>
      </c>
      <c r="Q93">
        <v>13.293228238975381</v>
      </c>
    </row>
    <row r="94" spans="1:17" x14ac:dyDescent="0.25">
      <c r="A94">
        <v>31</v>
      </c>
      <c r="B94" s="5">
        <f t="shared" si="0"/>
        <v>31.009104028097425</v>
      </c>
      <c r="C94">
        <f>'True Demand'!$C$9*(EXP(-('True Demand'!$C$7+'True Demand'!$C$8*B94)))/(1+EXP(-('True Demand'!$C$7+'True Demand'!$C$8*B94)))</f>
        <v>8.275032089210101E-3</v>
      </c>
      <c r="Q94">
        <v>13.537816276842968</v>
      </c>
    </row>
    <row r="95" spans="1:17" x14ac:dyDescent="0.25">
      <c r="A95">
        <v>32</v>
      </c>
      <c r="B95" s="5">
        <f t="shared" si="0"/>
        <v>16.285954479983072</v>
      </c>
      <c r="C95">
        <f>'True Demand'!$C$9*(EXP(-('True Demand'!$C$7+'True Demand'!$C$8*B95)))/(1+EXP(-('True Demand'!$C$7+'True Demand'!$C$8*B95)))</f>
        <v>488.10073900510844</v>
      </c>
      <c r="Q95">
        <v>23.599176940256179</v>
      </c>
    </row>
    <row r="96" spans="1:17" x14ac:dyDescent="0.25">
      <c r="A96">
        <v>33</v>
      </c>
      <c r="B96" s="5">
        <f t="shared" si="0"/>
        <v>14.734171421820443</v>
      </c>
      <c r="C96">
        <f>'True Demand'!$C$9*(EXP(-('True Demand'!$C$7+'True Demand'!$C$8*B96)))/(1+EXP(-('True Demand'!$C$7+'True Demand'!$C$8*B96)))</f>
        <v>497.43071486630106</v>
      </c>
      <c r="Q96">
        <v>24.148345640314481</v>
      </c>
    </row>
    <row r="97" spans="1:17" x14ac:dyDescent="0.25">
      <c r="A97">
        <v>34</v>
      </c>
      <c r="B97" s="5">
        <f t="shared" si="0"/>
        <v>14.695518007525768</v>
      </c>
      <c r="C97">
        <f>'True Demand'!$C$9*(EXP(-('True Demand'!$C$7+'True Demand'!$C$8*B97)))/(1+EXP(-('True Demand'!$C$7+'True Demand'!$C$8*B97)))</f>
        <v>497.52764993816271</v>
      </c>
      <c r="Q97">
        <v>15.543671335341145</v>
      </c>
    </row>
    <row r="98" spans="1:17" x14ac:dyDescent="0.25">
      <c r="A98">
        <v>35</v>
      </c>
      <c r="B98" s="5">
        <f t="shared" si="0"/>
        <v>22.137446473731401</v>
      </c>
      <c r="C98">
        <f>'True Demand'!$C$9*(EXP(-('True Demand'!$C$7+'True Demand'!$C$8*B98)))/(1+EXP(-('True Demand'!$C$7+'True Demand'!$C$8*B98)))</f>
        <v>52.755071470862447</v>
      </c>
      <c r="Q98">
        <v>22.137446473731401</v>
      </c>
    </row>
    <row r="99" spans="1:17" x14ac:dyDescent="0.25">
      <c r="A99">
        <v>36</v>
      </c>
      <c r="B99" s="5">
        <f t="shared" si="0"/>
        <v>11.605699732340677</v>
      </c>
      <c r="C99">
        <f>'True Demand'!$C$9*(EXP(-('True Demand'!$C$7+'True Demand'!$C$8*B99)))/(1+EXP(-('True Demand'!$C$7+'True Demand'!$C$8*B99)))</f>
        <v>499.88694923307503</v>
      </c>
      <c r="Q99">
        <v>16.037844522863029</v>
      </c>
    </row>
    <row r="100" spans="1:17" x14ac:dyDescent="0.25">
      <c r="A100">
        <v>37</v>
      </c>
      <c r="B100" s="5">
        <f t="shared" si="0"/>
        <v>12.003405717627711</v>
      </c>
      <c r="C100">
        <f>'True Demand'!$C$9*(EXP(-('True Demand'!$C$7+'True Demand'!$C$8*B100)))/(1+EXP(-('True Demand'!$C$7+'True Demand'!$C$8*B100)))</f>
        <v>499.83175309979595</v>
      </c>
      <c r="Q100">
        <v>21.28686683302384</v>
      </c>
    </row>
    <row r="101" spans="1:17" x14ac:dyDescent="0.25">
      <c r="A101">
        <v>38</v>
      </c>
      <c r="B101" s="5">
        <f t="shared" si="0"/>
        <v>11.965193835834299</v>
      </c>
      <c r="C101">
        <f>'True Demand'!$C$9*(EXP(-('True Demand'!$C$7+'True Demand'!$C$8*B101)))/(1+EXP(-('True Demand'!$C$7+'True Demand'!$C$8*B101)))</f>
        <v>499.83805880453372</v>
      </c>
      <c r="Q101">
        <v>18.827993760671802</v>
      </c>
    </row>
    <row r="102" spans="1:17" x14ac:dyDescent="0.25">
      <c r="A102">
        <v>39</v>
      </c>
      <c r="B102" s="5">
        <f t="shared" si="0"/>
        <v>20.35122203545847</v>
      </c>
      <c r="C102">
        <f>'True Demand'!$C$9*(EXP(-('True Demand'!$C$7+'True Demand'!$C$8*B102)))/(1+EXP(-('True Demand'!$C$7+'True Demand'!$C$8*B102)))</f>
        <v>206.54305603423833</v>
      </c>
      <c r="Q102">
        <v>20.35122203545847</v>
      </c>
    </row>
    <row r="103" spans="1:17" x14ac:dyDescent="0.25">
      <c r="A103">
        <v>40</v>
      </c>
      <c r="B103" s="5">
        <f t="shared" si="0"/>
        <v>13.176909978994603</v>
      </c>
      <c r="C103">
        <f>'True Demand'!$C$9*(EXP(-('True Demand'!$C$7+'True Demand'!$C$8*B103)))/(1+EXP(-('True Demand'!$C$7+'True Demand'!$C$8*B103)))</f>
        <v>499.45641526773744</v>
      </c>
      <c r="Q103">
        <v>24.860318111610578</v>
      </c>
    </row>
    <row r="104" spans="1:17" x14ac:dyDescent="0.25">
      <c r="A104">
        <v>41</v>
      </c>
      <c r="B104" s="5">
        <f t="shared" si="0"/>
        <v>13.097381818783708</v>
      </c>
      <c r="C104">
        <f>'True Demand'!$C$9*(EXP(-('True Demand'!$C$7+'True Demand'!$C$8*B104)))/(1+EXP(-('True Demand'!$C$7+'True Demand'!$C$8*B104)))</f>
        <v>499.49792949868464</v>
      </c>
      <c r="Q104">
        <v>16.590222060703532</v>
      </c>
    </row>
    <row r="105" spans="1:17" x14ac:dyDescent="0.25">
      <c r="A105">
        <v>42</v>
      </c>
      <c r="B105" s="5">
        <f t="shared" si="0"/>
        <v>17.112441342201734</v>
      </c>
      <c r="C105">
        <f>'True Demand'!$C$9*(EXP(-('True Demand'!$C$7+'True Demand'!$C$8*B105)))/(1+EXP(-('True Demand'!$C$7+'True Demand'!$C$8*B105)))</f>
        <v>473.61398951060551</v>
      </c>
      <c r="Q105">
        <v>17.112441342201734</v>
      </c>
    </row>
    <row r="106" spans="1:17" x14ac:dyDescent="0.25">
      <c r="A106">
        <v>43</v>
      </c>
      <c r="B106" s="5">
        <f t="shared" si="0"/>
        <v>13.759928024259604</v>
      </c>
      <c r="C106">
        <f>'True Demand'!$C$9*(EXP(-('True Demand'!$C$7+'True Demand'!$C$8*B106)))/(1+EXP(-('True Demand'!$C$7+'True Demand'!$C$8*B106)))</f>
        <v>499.02703940325011</v>
      </c>
      <c r="Q106">
        <v>11.050667837465253</v>
      </c>
    </row>
    <row r="107" spans="1:17" x14ac:dyDescent="0.25">
      <c r="A107">
        <v>44</v>
      </c>
      <c r="B107" s="5">
        <f t="shared" si="0"/>
        <v>44.04713665695845</v>
      </c>
      <c r="C107">
        <f>'True Demand'!$C$9*(EXP(-('True Demand'!$C$7+'True Demand'!$C$8*B107)))/(1+EXP(-('True Demand'!$C$7+'True Demand'!$C$8*B107)))</f>
        <v>1.8006580571197044E-8</v>
      </c>
      <c r="Q107">
        <v>10.665593445543971</v>
      </c>
    </row>
    <row r="108" spans="1:17" x14ac:dyDescent="0.25">
      <c r="A108">
        <v>45</v>
      </c>
      <c r="B108" s="5">
        <f t="shared" si="0"/>
        <v>22.116328172524348</v>
      </c>
      <c r="C108">
        <f>'True Demand'!$C$9*(EXP(-('True Demand'!$C$7+'True Demand'!$C$8*B108)))/(1+EXP(-('True Demand'!$C$7+'True Demand'!$C$8*B108)))</f>
        <v>53.759954665891001</v>
      </c>
      <c r="Q108">
        <v>28.225377578999712</v>
      </c>
    </row>
    <row r="109" spans="1:17" x14ac:dyDescent="0.25">
      <c r="A109">
        <v>46</v>
      </c>
      <c r="B109" s="5">
        <f t="shared" si="0"/>
        <v>20.313641652092929</v>
      </c>
      <c r="C109">
        <f>'True Demand'!$C$9*(EXP(-('True Demand'!$C$7+'True Demand'!$C$8*B109)))/(1+EXP(-('True Demand'!$C$7+'True Demand'!$C$8*B109)))</f>
        <v>211.11305134572964</v>
      </c>
      <c r="Q109">
        <v>14.934846451084077</v>
      </c>
    </row>
    <row r="110" spans="1:17" x14ac:dyDescent="0.25">
      <c r="A110">
        <v>47</v>
      </c>
      <c r="B110" s="5">
        <f t="shared" si="0"/>
        <v>19.824481314046132</v>
      </c>
      <c r="C110">
        <f>'True Demand'!$C$9*(EXP(-('True Demand'!$C$7+'True Demand'!$C$8*B110)))/(1+EXP(-('True Demand'!$C$7+'True Demand'!$C$8*B110)))</f>
        <v>271.88368402908571</v>
      </c>
      <c r="Q110">
        <v>13.995603711221467</v>
      </c>
    </row>
    <row r="111" spans="1:17" x14ac:dyDescent="0.25">
      <c r="A111">
        <v>48</v>
      </c>
      <c r="B111" s="5">
        <f t="shared" si="0"/>
        <v>21.383978158650219</v>
      </c>
      <c r="C111">
        <f>'True Demand'!$C$9*(EXP(-('True Demand'!$C$7+'True Demand'!$C$8*B111)))/(1+EXP(-('True Demand'!$C$7+'True Demand'!$C$8*B111)))</f>
        <v>100.18542495920101</v>
      </c>
      <c r="Q111">
        <v>24.958271429874873</v>
      </c>
    </row>
    <row r="112" spans="1:17" x14ac:dyDescent="0.25">
      <c r="A112">
        <v>49</v>
      </c>
      <c r="B112" s="5">
        <f t="shared" si="0"/>
        <v>11.284387285598394</v>
      </c>
      <c r="C112">
        <f>'True Demand'!$C$9*(EXP(-('True Demand'!$C$7+'True Demand'!$C$8*B112)))/(1+EXP(-('True Demand'!$C$7+'True Demand'!$C$8*B112)))</f>
        <v>499.91801087050868</v>
      </c>
      <c r="Q112">
        <v>11.213803487153822</v>
      </c>
    </row>
    <row r="113" spans="1:17" x14ac:dyDescent="0.25">
      <c r="A113">
        <v>50</v>
      </c>
      <c r="B113" s="5">
        <f t="shared" si="0"/>
        <v>13.012520717865872</v>
      </c>
      <c r="C113">
        <f>'True Demand'!$C$9*(EXP(-('True Demand'!$C$7+'True Demand'!$C$8*B113)))/(1+EXP(-('True Demand'!$C$7+'True Demand'!$C$8*B113)))</f>
        <v>499.53874033449648</v>
      </c>
      <c r="Q113">
        <v>28.125417540076487</v>
      </c>
    </row>
    <row r="114" spans="1:17" x14ac:dyDescent="0.25">
      <c r="A114">
        <v>51</v>
      </c>
      <c r="B114" s="5">
        <f t="shared" si="0"/>
        <v>12.753555263984699</v>
      </c>
      <c r="C114">
        <f>'True Demand'!$C$9*(EXP(-('True Demand'!$C$7+'True Demand'!$C$8*B114)))/(1+EXP(-('True Demand'!$C$7+'True Demand'!$C$8*B114)))</f>
        <v>499.64390192250107</v>
      </c>
      <c r="Q114">
        <v>24.989066043155184</v>
      </c>
    </row>
    <row r="115" spans="1:17" x14ac:dyDescent="0.25">
      <c r="A115">
        <v>52</v>
      </c>
      <c r="B115" s="5">
        <f t="shared" si="0"/>
        <v>11.95237068821389</v>
      </c>
      <c r="C115">
        <f>'True Demand'!$C$9*(EXP(-('True Demand'!$C$7+'True Demand'!$C$8*B115)))/(1+EXP(-('True Demand'!$C$7+'True Demand'!$C$8*B115)))</f>
        <v>499.84012148310268</v>
      </c>
      <c r="Q115">
        <v>10.733811469975267</v>
      </c>
    </row>
    <row r="116" spans="1:17" x14ac:dyDescent="0.25">
      <c r="A116">
        <v>53</v>
      </c>
      <c r="B116" s="5">
        <f t="shared" si="0"/>
        <v>1155.3646531614254</v>
      </c>
      <c r="C116">
        <f>'True Demand'!$C$9*(EXP(-('True Demand'!$C$7+'True Demand'!$C$8*B116)))/(1+EXP(-('True Demand'!$C$7+'True Demand'!$C$8*B116)))</f>
        <v>0</v>
      </c>
      <c r="Q116">
        <v>22.943512923200117</v>
      </c>
    </row>
    <row r="117" spans="1:17" x14ac:dyDescent="0.25">
      <c r="A117">
        <v>54</v>
      </c>
      <c r="B117" s="5">
        <f t="shared" si="0"/>
        <v>577.68242579762102</v>
      </c>
      <c r="C117">
        <f>'True Demand'!$C$9*(EXP(-('True Demand'!$C$7+'True Demand'!$C$8*B117)))/(1+EXP(-('True Demand'!$C$7+'True Demand'!$C$8*B117)))</f>
        <v>3.1664295220869269E-240</v>
      </c>
      <c r="Q117">
        <v>13.334868895521936</v>
      </c>
    </row>
    <row r="118" spans="1:17" x14ac:dyDescent="0.25">
      <c r="A118">
        <v>55</v>
      </c>
      <c r="B118" s="5">
        <f t="shared" si="0"/>
        <v>482.09819022962103</v>
      </c>
      <c r="C118">
        <f>'True Demand'!$C$9*(EXP(-('True Demand'!$C$7+'True Demand'!$C$8*B118)))/(1+EXP(-('True Demand'!$C$7+'True Demand'!$C$8*B118)))</f>
        <v>1.0286695637554471E-198</v>
      </c>
      <c r="Q118">
        <v>13.998813958268318</v>
      </c>
    </row>
    <row r="119" spans="1:17" x14ac:dyDescent="0.25">
      <c r="A119">
        <v>56</v>
      </c>
      <c r="B119" s="5">
        <f t="shared" si="0"/>
        <v>430.07779589852862</v>
      </c>
      <c r="C119">
        <f>'True Demand'!$C$9*(EXP(-('True Demand'!$C$7+'True Demand'!$C$8*B119)))/(1+EXP(-('True Demand'!$C$7+'True Demand'!$C$8*B119)))</f>
        <v>4.0220373062145154E-176</v>
      </c>
      <c r="Q119">
        <v>17.041727805889618</v>
      </c>
    </row>
    <row r="120" spans="1:17" x14ac:dyDescent="0.25">
      <c r="A120">
        <v>57</v>
      </c>
      <c r="B120" s="5">
        <f t="shared" si="0"/>
        <v>512.65334345923793</v>
      </c>
      <c r="C120">
        <f>'True Demand'!$C$9*(EXP(-('True Demand'!$C$7+'True Demand'!$C$8*B120)))/(1+EXP(-('True Demand'!$C$7+'True Demand'!$C$8*B120)))</f>
        <v>5.5251166147433268E-212</v>
      </c>
      <c r="Q120">
        <v>12.149511507477824</v>
      </c>
    </row>
    <row r="121" spans="1:17" x14ac:dyDescent="0.25">
      <c r="A121">
        <v>58</v>
      </c>
      <c r="B121" s="5">
        <f t="shared" si="0"/>
        <v>270.51711518009796</v>
      </c>
      <c r="C121">
        <f>'True Demand'!$C$9*(EXP(-('True Demand'!$C$7+'True Demand'!$C$8*B121)))/(1+EXP(-('True Demand'!$C$7+'True Demand'!$C$8*B121)))</f>
        <v>7.9573646322436755E-107</v>
      </c>
      <c r="Q121">
        <v>21.984611592204143</v>
      </c>
    </row>
    <row r="122" spans="1:17" x14ac:dyDescent="0.25">
      <c r="A122">
        <v>59</v>
      </c>
      <c r="B122" s="5">
        <f t="shared" si="0"/>
        <v>240.3137842144844</v>
      </c>
      <c r="C122">
        <f>'True Demand'!$C$9*(EXP(-('True Demand'!$C$7+'True Demand'!$C$8*B122)))/(1+EXP(-('True Demand'!$C$7+'True Demand'!$C$8*B122)))</f>
        <v>1.0420996085537531E-93</v>
      </c>
      <c r="Q122">
        <v>25.70991945489471</v>
      </c>
    </row>
    <row r="123" spans="1:17" x14ac:dyDescent="0.25">
      <c r="A123">
        <v>60</v>
      </c>
      <c r="B123" s="5">
        <f t="shared" si="0"/>
        <v>232.98433412967256</v>
      </c>
      <c r="C123">
        <f>'True Demand'!$C$9*(EXP(-('True Demand'!$C$7+'True Demand'!$C$8*B123)))/(1+EXP(-('True Demand'!$C$7+'True Demand'!$C$8*B123)))</f>
        <v>1.5887258427509167E-90</v>
      </c>
      <c r="Q123">
        <v>25.583706397144638</v>
      </c>
    </row>
    <row r="124" spans="1:17" x14ac:dyDescent="0.25">
      <c r="A124">
        <v>61</v>
      </c>
      <c r="B124" s="5">
        <f t="shared" si="0"/>
        <v>239.25437699202479</v>
      </c>
      <c r="C124">
        <f>'True Demand'!$C$9*(EXP(-('True Demand'!$C$7+'True Demand'!$C$8*B124)))/(1+EXP(-('True Demand'!$C$7+'True Demand'!$C$8*B124)))</f>
        <v>3.0061035991048695E-93</v>
      </c>
      <c r="Q124">
        <v>28.369853517559211</v>
      </c>
    </row>
    <row r="125" spans="1:17" x14ac:dyDescent="0.25">
      <c r="A125">
        <v>62</v>
      </c>
      <c r="B125" s="5">
        <f t="shared" si="0"/>
        <v>131.18786254675354</v>
      </c>
      <c r="C125">
        <f>'True Demand'!$C$9*(EXP(-('True Demand'!$C$7+'True Demand'!$C$8*B125)))/(1+EXP(-('True Demand'!$C$7+'True Demand'!$C$8*B125)))</f>
        <v>2.5745115566750416E-46</v>
      </c>
      <c r="Q125">
        <v>24.86601000649933</v>
      </c>
    </row>
    <row r="126" spans="1:17" x14ac:dyDescent="0.25">
      <c r="A126">
        <v>63</v>
      </c>
      <c r="B126" s="5">
        <f t="shared" si="0"/>
        <v>118.80794456953234</v>
      </c>
      <c r="C126">
        <f>'True Demand'!$C$9*(EXP(-('True Demand'!$C$7+'True Demand'!$C$8*B126)))/(1+EXP(-('True Demand'!$C$7+'True Demand'!$C$8*B126)))</f>
        <v>6.1266759386870497E-41</v>
      </c>
      <c r="Q126">
        <v>18.380984126412454</v>
      </c>
    </row>
    <row r="127" spans="1:17" x14ac:dyDescent="0.25">
      <c r="A127">
        <v>64</v>
      </c>
      <c r="B127" s="5">
        <f t="shared" si="0"/>
        <v>115.46987639902487</v>
      </c>
      <c r="C127">
        <f>'True Demand'!$C$9*(EXP(-('True Demand'!$C$7+'True Demand'!$C$8*B127)))/(1+EXP(-('True Demand'!$C$7+'True Demand'!$C$8*B127)))</f>
        <v>1.7255577406982172E-39</v>
      </c>
      <c r="Q127">
        <v>13.410638359637701</v>
      </c>
    </row>
    <row r="128" spans="1:17" x14ac:dyDescent="0.25">
      <c r="A128">
        <v>65</v>
      </c>
      <c r="B128" s="5">
        <f t="shared" si="0"/>
        <v>112.39203021893603</v>
      </c>
      <c r="C128">
        <f>'True Demand'!$C$9*(EXP(-('True Demand'!$C$7+'True Demand'!$C$8*B128)))/(1+EXP(-('True Demand'!$C$7+'True Demand'!$C$8*B128)))</f>
        <v>3.7464600716555035E-38</v>
      </c>
      <c r="Q128">
        <v>19.136958760356674</v>
      </c>
    </row>
    <row r="129" spans="1:17" x14ac:dyDescent="0.25">
      <c r="A129">
        <v>66</v>
      </c>
      <c r="B129" s="5">
        <f t="shared" si="0"/>
        <v>63.410626457295209</v>
      </c>
      <c r="C129">
        <f>'True Demand'!$C$9*(EXP(-('True Demand'!$C$7+'True Demand'!$C$8*B129)))/(1+EXP(-('True Demand'!$C$7+'True Demand'!$C$8*B129)))</f>
        <v>7.0141407745514132E-17</v>
      </c>
      <c r="Q129">
        <v>29.717077723130661</v>
      </c>
    </row>
    <row r="130" spans="1:17" x14ac:dyDescent="0.25">
      <c r="A130">
        <v>67</v>
      </c>
      <c r="B130" s="5">
        <f t="shared" si="0"/>
        <v>57.844127795434346</v>
      </c>
      <c r="C130">
        <f>'True Demand'!$C$9*(EXP(-('True Demand'!$C$7+'True Demand'!$C$8*B130)))/(1+EXP(-('True Demand'!$C$7+'True Demand'!$C$8*B130)))</f>
        <v>1.8343158989857981E-14</v>
      </c>
      <c r="Q130">
        <v>23.637222345070704</v>
      </c>
    </row>
    <row r="131" spans="1:17" x14ac:dyDescent="0.25">
      <c r="A131">
        <v>68</v>
      </c>
      <c r="B131" s="5">
        <f t="shared" si="0"/>
        <v>55.800105639722283</v>
      </c>
      <c r="C131">
        <f>'True Demand'!$C$9*(EXP(-('True Demand'!$C$7+'True Demand'!$C$8*B131)))/(1+EXP(-('True Demand'!$C$7+'True Demand'!$C$8*B131)))</f>
        <v>1.4163861566937147E-13</v>
      </c>
      <c r="Q131">
        <v>27.853431827331331</v>
      </c>
    </row>
    <row r="132" spans="1:17" x14ac:dyDescent="0.25">
      <c r="A132">
        <v>69</v>
      </c>
      <c r="B132" s="5">
        <f t="shared" si="0"/>
        <v>52.779064391671298</v>
      </c>
      <c r="C132">
        <f>'True Demand'!$C$9*(EXP(-('True Demand'!$C$7+'True Demand'!$C$8*B132)))/(1+EXP(-('True Demand'!$C$7+'True Demand'!$C$8*B132)))</f>
        <v>2.9053818361432725E-12</v>
      </c>
      <c r="Q132">
        <v>23.875478171594764</v>
      </c>
    </row>
    <row r="133" spans="1:17" x14ac:dyDescent="0.25">
      <c r="A133">
        <v>70</v>
      </c>
      <c r="B133" s="5">
        <f t="shared" ref="B133:B163" si="1">IF(ABS(B132-B131)&lt;0.1,Q133,INTERCEPT(C129:C132,B129:B132)/(-2*LINEST(C129:C132,B129:B132)))</f>
        <v>30.39868510413368</v>
      </c>
      <c r="C133">
        <f>'True Demand'!$C$9*(EXP(-('True Demand'!$C$7+'True Demand'!$C$8*B133)))/(1+EXP(-('True Demand'!$C$7+'True Demand'!$C$8*B133)))</f>
        <v>1.5235798163854446E-2</v>
      </c>
      <c r="Q133">
        <v>21.859175211749271</v>
      </c>
    </row>
    <row r="134" spans="1:17" x14ac:dyDescent="0.25">
      <c r="A134">
        <v>71</v>
      </c>
      <c r="B134" s="5">
        <f t="shared" si="1"/>
        <v>27.823531631933616</v>
      </c>
      <c r="C134">
        <f>'True Demand'!$C$9*(EXP(-('True Demand'!$C$7+'True Demand'!$C$8*B134)))/(1+EXP(-('True Demand'!$C$7+'True Demand'!$C$8*B134)))</f>
        <v>0.20002285194126149</v>
      </c>
      <c r="Q134">
        <v>23.992117693650286</v>
      </c>
    </row>
    <row r="135" spans="1:17" x14ac:dyDescent="0.25">
      <c r="A135">
        <v>72</v>
      </c>
      <c r="B135" s="5">
        <f t="shared" si="1"/>
        <v>26.708661061468103</v>
      </c>
      <c r="C135">
        <f>'True Demand'!$C$9*(EXP(-('True Demand'!$C$7+'True Demand'!$C$8*B135)))/(1+EXP(-('True Demand'!$C$7+'True Demand'!$C$8*B135)))</f>
        <v>0.60940481208998698</v>
      </c>
      <c r="Q135">
        <v>10.79857969947504</v>
      </c>
    </row>
    <row r="136" spans="1:17" x14ac:dyDescent="0.25">
      <c r="A136">
        <v>73</v>
      </c>
      <c r="B136" s="5">
        <f t="shared" si="1"/>
        <v>24.940528634416303</v>
      </c>
      <c r="C136">
        <f>'True Demand'!$C$9*(EXP(-('True Demand'!$C$7+'True Demand'!$C$8*B136)))/(1+EXP(-('True Demand'!$C$7+'True Demand'!$C$8*B136)))</f>
        <v>3.5500230366397312</v>
      </c>
      <c r="Q136">
        <v>17.014566639907947</v>
      </c>
    </row>
    <row r="137" spans="1:17" x14ac:dyDescent="0.25">
      <c r="A137">
        <v>74</v>
      </c>
      <c r="B137" s="5">
        <f t="shared" si="1"/>
        <v>14.654033184778083</v>
      </c>
      <c r="C137">
        <f>'True Demand'!$C$9*(EXP(-('True Demand'!$C$7+'True Demand'!$C$8*B137)))/(1+EXP(-('True Demand'!$C$7+'True Demand'!$C$8*B137)))</f>
        <v>497.62763992678919</v>
      </c>
      <c r="Q137">
        <v>25.472250011198884</v>
      </c>
    </row>
    <row r="138" spans="1:17" x14ac:dyDescent="0.25">
      <c r="A138">
        <v>75</v>
      </c>
      <c r="B138" s="5">
        <f t="shared" si="1"/>
        <v>13.321198821361822</v>
      </c>
      <c r="C138">
        <f>'True Demand'!$C$9*(EXP(-('True Demand'!$C$7+'True Demand'!$C$8*B138)))/(1+EXP(-('True Demand'!$C$7+'True Demand'!$C$8*B138)))</f>
        <v>499.3721472250711</v>
      </c>
      <c r="Q138">
        <v>22.173133298344766</v>
      </c>
    </row>
    <row r="139" spans="1:17" x14ac:dyDescent="0.25">
      <c r="A139">
        <v>76</v>
      </c>
      <c r="B139" s="5">
        <f t="shared" si="1"/>
        <v>12.987357075226758</v>
      </c>
      <c r="C139">
        <f>'True Demand'!$C$9*(EXP(-('True Demand'!$C$7+'True Demand'!$C$8*B139)))/(1+EXP(-('True Demand'!$C$7+'True Demand'!$C$8*B139)))</f>
        <v>499.55019217675738</v>
      </c>
      <c r="Q139">
        <v>18.838642677091109</v>
      </c>
    </row>
    <row r="140" spans="1:17" x14ac:dyDescent="0.25">
      <c r="A140">
        <v>77</v>
      </c>
      <c r="B140" s="5">
        <f t="shared" si="1"/>
        <v>12.578340121091387</v>
      </c>
      <c r="C140">
        <f>'True Demand'!$C$9*(EXP(-('True Demand'!$C$7+'True Demand'!$C$8*B140)))/(1+EXP(-('True Demand'!$C$7+'True Demand'!$C$8*B140)))</f>
        <v>499.70110106032371</v>
      </c>
      <c r="Q140">
        <v>24.903425829709128</v>
      </c>
    </row>
    <row r="141" spans="1:17" x14ac:dyDescent="0.25">
      <c r="A141">
        <v>78</v>
      </c>
      <c r="B141" s="5">
        <f t="shared" si="1"/>
        <v>243.85688795066611</v>
      </c>
      <c r="C141">
        <f>'True Demand'!$C$9*(EXP(-('True Demand'!$C$7+'True Demand'!$C$8*B141)))/(1+EXP(-('True Demand'!$C$7+'True Demand'!$C$8*B141)))</f>
        <v>3.0141081502464822E-95</v>
      </c>
      <c r="Q141">
        <v>25.06703370985894</v>
      </c>
    </row>
    <row r="142" spans="1:17" x14ac:dyDescent="0.25">
      <c r="A142">
        <v>79</v>
      </c>
      <c r="B142" s="5">
        <f t="shared" si="1"/>
        <v>121.92892156033035</v>
      </c>
      <c r="C142">
        <f>'True Demand'!$C$9*(EXP(-('True Demand'!$C$7+'True Demand'!$C$8*B142)))/(1+EXP(-('True Demand'!$C$7+'True Demand'!$C$8*B142)))</f>
        <v>2.7027247852196498E-42</v>
      </c>
      <c r="Q142">
        <v>21.613701810457634</v>
      </c>
    </row>
    <row r="143" spans="1:17" x14ac:dyDescent="0.25">
      <c r="A143">
        <v>80</v>
      </c>
      <c r="B143" s="5">
        <f t="shared" si="1"/>
        <v>102.37068152447932</v>
      </c>
      <c r="C143">
        <f>'True Demand'!$C$9*(EXP(-('True Demand'!$C$7+'True Demand'!$C$8*B143)))/(1+EXP(-('True Demand'!$C$7+'True Demand'!$C$8*B143)))</f>
        <v>8.4301935864384474E-34</v>
      </c>
      <c r="Q143">
        <v>23.157764977934928</v>
      </c>
    </row>
    <row r="144" spans="1:17" x14ac:dyDescent="0.25">
      <c r="A144">
        <v>81</v>
      </c>
      <c r="B144" s="5">
        <f t="shared" si="1"/>
        <v>91.682192865793326</v>
      </c>
      <c r="C144">
        <f>'True Demand'!$C$9*(EXP(-('True Demand'!$C$7+'True Demand'!$C$8*B144)))/(1+EXP(-('True Demand'!$C$7+'True Demand'!$C$8*B144)))</f>
        <v>3.696487074992894E-29</v>
      </c>
      <c r="Q144">
        <v>19.399366846293184</v>
      </c>
    </row>
    <row r="145" spans="1:17" x14ac:dyDescent="0.25">
      <c r="A145">
        <v>82</v>
      </c>
      <c r="B145" s="5">
        <f t="shared" si="1"/>
        <v>108.46429622566819</v>
      </c>
      <c r="C145">
        <f>'True Demand'!$C$9*(EXP(-('True Demand'!$C$7+'True Demand'!$C$8*B145)))/(1+EXP(-('True Demand'!$C$7+'True Demand'!$C$8*B145)))</f>
        <v>1.9028927351485453E-36</v>
      </c>
      <c r="Q145">
        <v>21.090225588169467</v>
      </c>
    </row>
    <row r="146" spans="1:17" x14ac:dyDescent="0.25">
      <c r="A146">
        <v>83</v>
      </c>
      <c r="B146" s="5">
        <f t="shared" si="1"/>
        <v>57.196054233154058</v>
      </c>
      <c r="C146">
        <f>'True Demand'!$C$9*(EXP(-('True Demand'!$C$7+'True Demand'!$C$8*B146)))/(1+EXP(-('True Demand'!$C$7+'True Demand'!$C$8*B146)))</f>
        <v>3.5069445759037117E-14</v>
      </c>
      <c r="Q146">
        <v>23.008728572732149</v>
      </c>
    </row>
    <row r="147" spans="1:17" x14ac:dyDescent="0.25">
      <c r="A147">
        <v>84</v>
      </c>
      <c r="B147" s="5">
        <f t="shared" si="1"/>
        <v>50.970736720547883</v>
      </c>
      <c r="C147">
        <f>'True Demand'!$C$9*(EXP(-('True Demand'!$C$7+'True Demand'!$C$8*B147)))/(1+EXP(-('True Demand'!$C$7+'True Demand'!$C$8*B147)))</f>
        <v>1.7723518630948817E-11</v>
      </c>
      <c r="Q147">
        <v>24.930099225579589</v>
      </c>
    </row>
    <row r="148" spans="1:17" x14ac:dyDescent="0.25">
      <c r="A148">
        <v>85</v>
      </c>
      <c r="B148" s="5">
        <f t="shared" si="1"/>
        <v>49.43798043047434</v>
      </c>
      <c r="C148">
        <f>'True Demand'!$C$9*(EXP(-('True Demand'!$C$7+'True Demand'!$C$8*B148)))/(1+EXP(-('True Demand'!$C$7+'True Demand'!$C$8*B148)))</f>
        <v>8.2076257438732403E-11</v>
      </c>
      <c r="Q148">
        <v>29.857770389031252</v>
      </c>
    </row>
    <row r="149" spans="1:17" x14ac:dyDescent="0.25">
      <c r="A149">
        <v>86</v>
      </c>
      <c r="B149" s="5">
        <f t="shared" si="1"/>
        <v>50.961045641619826</v>
      </c>
      <c r="C149">
        <f>'True Demand'!$C$9*(EXP(-('True Demand'!$C$7+'True Demand'!$C$8*B149)))/(1+EXP(-('True Demand'!$C$7+'True Demand'!$C$8*B149)))</f>
        <v>1.7896113613887057E-11</v>
      </c>
      <c r="Q149">
        <v>28.950978796140184</v>
      </c>
    </row>
    <row r="150" spans="1:17" x14ac:dyDescent="0.25">
      <c r="A150">
        <v>87</v>
      </c>
      <c r="B150" s="5">
        <f t="shared" si="1"/>
        <v>28.059522604325476</v>
      </c>
      <c r="C150">
        <f>'True Demand'!$C$9*(EXP(-('True Demand'!$C$7+'True Demand'!$C$8*B150)))/(1+EXP(-('True Demand'!$C$7+'True Demand'!$C$8*B150)))</f>
        <v>0.15798889493849932</v>
      </c>
      <c r="Q150">
        <v>19.782239995430402</v>
      </c>
    </row>
    <row r="151" spans="1:17" x14ac:dyDescent="0.25">
      <c r="A151">
        <v>88</v>
      </c>
      <c r="B151" s="5">
        <f t="shared" si="1"/>
        <v>25.239875585391079</v>
      </c>
      <c r="C151">
        <f>'True Demand'!$C$9*(EXP(-('True Demand'!$C$7+'True Demand'!$C$8*B151)))/(1+EXP(-('True Demand'!$C$7+'True Demand'!$C$8*B151)))</f>
        <v>2.6364823806943924</v>
      </c>
      <c r="Q151">
        <v>13.06959656899023</v>
      </c>
    </row>
    <row r="152" spans="1:17" x14ac:dyDescent="0.25">
      <c r="A152">
        <v>89</v>
      </c>
      <c r="B152" s="5">
        <f t="shared" si="1"/>
        <v>24.583849381168275</v>
      </c>
      <c r="C152">
        <f>'True Demand'!$C$9*(EXP(-('True Demand'!$C$7+'True Demand'!$C$8*B152)))/(1+EXP(-('True Demand'!$C$7+'True Demand'!$C$8*B152)))</f>
        <v>5.0560980306160728</v>
      </c>
      <c r="Q152">
        <v>23.82702707740701</v>
      </c>
    </row>
    <row r="153" spans="1:17" x14ac:dyDescent="0.25">
      <c r="A153">
        <v>90</v>
      </c>
      <c r="B153" s="5">
        <f t="shared" si="1"/>
        <v>24.207816612212632</v>
      </c>
      <c r="C153">
        <f>'True Demand'!$C$9*(EXP(-('True Demand'!$C$7+'True Demand'!$C$8*B153)))/(1+EXP(-('True Demand'!$C$7+'True Demand'!$C$8*B153)))</f>
        <v>7.3303427218956712</v>
      </c>
      <c r="Q153">
        <v>19.048729785805811</v>
      </c>
    </row>
    <row r="154" spans="1:17" x14ac:dyDescent="0.25">
      <c r="A154">
        <v>91</v>
      </c>
      <c r="B154" s="5">
        <f t="shared" si="1"/>
        <v>13.936922897969565</v>
      </c>
      <c r="C154">
        <f>'True Demand'!$C$9*(EXP(-('True Demand'!$C$7+'True Demand'!$C$8*B154)))/(1+EXP(-('True Demand'!$C$7+'True Demand'!$C$8*B154)))</f>
        <v>498.8390873402069</v>
      </c>
      <c r="Q154">
        <v>16.569491611709019</v>
      </c>
    </row>
    <row r="155" spans="1:17" x14ac:dyDescent="0.25">
      <c r="A155">
        <v>92</v>
      </c>
      <c r="B155" s="5">
        <f t="shared" si="1"/>
        <v>12.400998199453369</v>
      </c>
      <c r="C155">
        <f>'True Demand'!$C$9*(EXP(-('True Demand'!$C$7+'True Demand'!$C$8*B155)))/(1+EXP(-('True Demand'!$C$7+'True Demand'!$C$8*B155)))</f>
        <v>499.74964979664492</v>
      </c>
      <c r="Q155">
        <v>26.371591408589907</v>
      </c>
    </row>
    <row r="156" spans="1:17" x14ac:dyDescent="0.25">
      <c r="A156">
        <v>93</v>
      </c>
      <c r="B156" s="5">
        <f t="shared" si="1"/>
        <v>12.296367929376268</v>
      </c>
      <c r="C156">
        <f>'True Demand'!$C$9*(EXP(-('True Demand'!$C$7+'True Demand'!$C$8*B156)))/(1+EXP(-('True Demand'!$C$7+'True Demand'!$C$8*B156)))</f>
        <v>499.77450900535985</v>
      </c>
      <c r="Q156">
        <v>10.529075719499343</v>
      </c>
    </row>
    <row r="157" spans="1:17" x14ac:dyDescent="0.25">
      <c r="A157">
        <v>94</v>
      </c>
      <c r="B157" s="5">
        <f t="shared" si="1"/>
        <v>12.263191963321502</v>
      </c>
      <c r="C157">
        <f>'True Demand'!$C$9*(EXP(-('True Demand'!$C$7+'True Demand'!$C$8*B157)))/(1+EXP(-('True Demand'!$C$7+'True Demand'!$C$8*B157)))</f>
        <v>499.78186394504348</v>
      </c>
      <c r="Q157">
        <v>15.68640475852963</v>
      </c>
    </row>
    <row r="158" spans="1:17" x14ac:dyDescent="0.25">
      <c r="A158">
        <v>95</v>
      </c>
      <c r="B158" s="5">
        <f t="shared" si="1"/>
        <v>23.907522947007962</v>
      </c>
      <c r="C158">
        <f>'True Demand'!$C$9*(EXP(-('True Demand'!$C$7+'True Demand'!$C$8*B158)))/(1+EXP(-('True Demand'!$C$7+'True Demand'!$C$8*B158)))</f>
        <v>9.8472683589280443</v>
      </c>
      <c r="Q158">
        <v>23.907522947007962</v>
      </c>
    </row>
    <row r="159" spans="1:17" x14ac:dyDescent="0.25">
      <c r="A159">
        <v>96</v>
      </c>
      <c r="B159" s="5">
        <f t="shared" si="1"/>
        <v>12.070668278664497</v>
      </c>
      <c r="C159">
        <f>'True Demand'!$C$9*(EXP(-('True Demand'!$C$7+'True Demand'!$C$8*B159)))/(1+EXP(-('True Demand'!$C$7+'True Demand'!$C$8*B159)))</f>
        <v>499.82005132093485</v>
      </c>
      <c r="Q159">
        <v>16.048599541714346</v>
      </c>
    </row>
    <row r="160" spans="1:17" x14ac:dyDescent="0.25">
      <c r="A160">
        <v>97</v>
      </c>
      <c r="B160" s="5">
        <f t="shared" si="1"/>
        <v>12.072610746612835</v>
      </c>
      <c r="C160">
        <f>'True Demand'!$C$9*(EXP(-('True Demand'!$C$7+'True Demand'!$C$8*B160)))/(1+EXP(-('True Demand'!$C$7+'True Demand'!$C$8*B160)))</f>
        <v>499.81970156285115</v>
      </c>
      <c r="Q160">
        <v>10.581807147425053</v>
      </c>
    </row>
    <row r="161" spans="1:17" x14ac:dyDescent="0.25">
      <c r="A161">
        <v>98</v>
      </c>
      <c r="B161" s="5">
        <f t="shared" si="1"/>
        <v>19.991605399765945</v>
      </c>
      <c r="C161">
        <f>'True Demand'!$C$9*(EXP(-('True Demand'!$C$7+'True Demand'!$C$8*B161)))/(1+EXP(-('True Demand'!$C$7+'True Demand'!$C$8*B161)))</f>
        <v>251.04931886719916</v>
      </c>
      <c r="Q161">
        <v>19.991605399765945</v>
      </c>
    </row>
    <row r="162" spans="1:17" x14ac:dyDescent="0.25">
      <c r="A162">
        <v>99</v>
      </c>
      <c r="B162" s="5">
        <f t="shared" si="1"/>
        <v>12.529299910035469</v>
      </c>
      <c r="C162">
        <f>'True Demand'!$C$9*(EXP(-('True Demand'!$C$7+'True Demand'!$C$8*B162)))/(1+EXP(-('True Demand'!$C$7+'True Demand'!$C$8*B162)))</f>
        <v>499.71539737185805</v>
      </c>
      <c r="Q162">
        <v>24.878038395301282</v>
      </c>
    </row>
    <row r="163" spans="1:17" ht="15.75" thickBot="1" x14ac:dyDescent="0.3">
      <c r="A163">
        <v>100</v>
      </c>
      <c r="B163" s="5">
        <f t="shared" si="1"/>
        <v>13.936567011010574</v>
      </c>
      <c r="C163" s="4">
        <f>'True Demand'!$C$9*(EXP(-('True Demand'!$C$7+'True Demand'!$C$8*B163)))/(1+EXP(-('True Demand'!$C$7+'True Demand'!$C$8*B163)))</f>
        <v>498.83949946161425</v>
      </c>
      <c r="Q163">
        <v>21.79806562305156</v>
      </c>
    </row>
    <row r="164" spans="1:17" x14ac:dyDescent="0.25">
      <c r="B164" s="5"/>
    </row>
    <row r="165" spans="1:17" x14ac:dyDescent="0.25">
      <c r="B165" s="5"/>
    </row>
    <row r="166" spans="1:17" x14ac:dyDescent="0.25">
      <c r="B166" s="5"/>
    </row>
    <row r="167" spans="1:17" x14ac:dyDescent="0.25">
      <c r="B167" s="5">
        <f>INTERCEPT($C$64:C162,$B$64:B162)</f>
        <v>248.94436637752634</v>
      </c>
    </row>
    <row r="168" spans="1:17" x14ac:dyDescent="0.25">
      <c r="B168" s="5">
        <f>LINEST($C$64:C162,$B$64:B162)</f>
        <v>-0.54370627122650061</v>
      </c>
    </row>
    <row r="169" spans="1:17" x14ac:dyDescent="0.25">
      <c r="B169" s="5"/>
    </row>
    <row r="170" spans="1:17" x14ac:dyDescent="0.25">
      <c r="B170" s="5">
        <v>70</v>
      </c>
    </row>
    <row r="171" spans="1:17" x14ac:dyDescent="0.25">
      <c r="B171" s="5"/>
    </row>
    <row r="172" spans="1:17" x14ac:dyDescent="0.25">
      <c r="B172" s="5">
        <f>B167+(B168*B170)</f>
        <v>210.88492739167128</v>
      </c>
    </row>
    <row r="173" spans="1:17" x14ac:dyDescent="0.25">
      <c r="B173" s="5"/>
    </row>
    <row r="174" spans="1:17" x14ac:dyDescent="0.25">
      <c r="B174" s="5"/>
    </row>
    <row r="175" spans="1:17" x14ac:dyDescent="0.25">
      <c r="B175" s="5"/>
    </row>
    <row r="176" spans="1:17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  <row r="2012" spans="2:2" x14ac:dyDescent="0.25">
      <c r="B2012" s="5"/>
    </row>
    <row r="2013" spans="2:2" x14ac:dyDescent="0.25">
      <c r="B2013" s="5"/>
    </row>
    <row r="2014" spans="2:2" x14ac:dyDescent="0.25">
      <c r="B2014" s="5"/>
    </row>
    <row r="2015" spans="2:2" x14ac:dyDescent="0.25">
      <c r="B2015" s="5"/>
    </row>
    <row r="2016" spans="2:2" x14ac:dyDescent="0.25">
      <c r="B2016" s="5"/>
    </row>
    <row r="2017" spans="2:2" x14ac:dyDescent="0.25">
      <c r="B2017" s="5"/>
    </row>
    <row r="2018" spans="2:2" x14ac:dyDescent="0.25">
      <c r="B2018" s="5"/>
    </row>
    <row r="2019" spans="2:2" x14ac:dyDescent="0.25">
      <c r="B2019" s="5"/>
    </row>
    <row r="2020" spans="2:2" x14ac:dyDescent="0.25">
      <c r="B2020" s="5"/>
    </row>
    <row r="2021" spans="2:2" x14ac:dyDescent="0.25">
      <c r="B2021" s="5"/>
    </row>
    <row r="2022" spans="2:2" x14ac:dyDescent="0.25">
      <c r="B2022" s="5"/>
    </row>
    <row r="2023" spans="2:2" x14ac:dyDescent="0.25">
      <c r="B2023" s="5"/>
    </row>
    <row r="2024" spans="2:2" x14ac:dyDescent="0.25">
      <c r="B2024" s="5"/>
    </row>
    <row r="2025" spans="2:2" x14ac:dyDescent="0.25">
      <c r="B2025" s="5"/>
    </row>
    <row r="2026" spans="2:2" x14ac:dyDescent="0.25">
      <c r="B2026" s="5"/>
    </row>
    <row r="2027" spans="2:2" x14ac:dyDescent="0.25">
      <c r="B2027" s="5"/>
    </row>
    <row r="2028" spans="2:2" x14ac:dyDescent="0.25">
      <c r="B2028" s="5"/>
    </row>
    <row r="2029" spans="2:2" x14ac:dyDescent="0.25">
      <c r="B2029" s="5"/>
    </row>
    <row r="2030" spans="2:2" x14ac:dyDescent="0.25">
      <c r="B2030" s="5"/>
    </row>
    <row r="2031" spans="2:2" x14ac:dyDescent="0.25">
      <c r="B2031" s="5"/>
    </row>
    <row r="2032" spans="2:2" x14ac:dyDescent="0.25">
      <c r="B2032" s="5"/>
    </row>
    <row r="2033" spans="2:2" x14ac:dyDescent="0.25">
      <c r="B2033" s="5"/>
    </row>
    <row r="2034" spans="2:2" x14ac:dyDescent="0.25">
      <c r="B2034" s="5"/>
    </row>
    <row r="2035" spans="2:2" x14ac:dyDescent="0.25">
      <c r="B2035" s="5"/>
    </row>
    <row r="2036" spans="2:2" x14ac:dyDescent="0.25">
      <c r="B2036" s="5"/>
    </row>
    <row r="2037" spans="2:2" x14ac:dyDescent="0.25">
      <c r="B2037" s="5"/>
    </row>
    <row r="2038" spans="2:2" x14ac:dyDescent="0.25">
      <c r="B2038" s="5"/>
    </row>
    <row r="2039" spans="2:2" x14ac:dyDescent="0.25">
      <c r="B2039" s="5"/>
    </row>
    <row r="2040" spans="2:2" x14ac:dyDescent="0.25">
      <c r="B2040" s="5"/>
    </row>
    <row r="2041" spans="2:2" x14ac:dyDescent="0.25">
      <c r="B2041" s="5"/>
    </row>
    <row r="2042" spans="2:2" x14ac:dyDescent="0.25">
      <c r="B2042" s="5"/>
    </row>
    <row r="2043" spans="2:2" x14ac:dyDescent="0.25">
      <c r="B2043" s="5"/>
    </row>
    <row r="2044" spans="2:2" x14ac:dyDescent="0.25">
      <c r="B2044" s="5"/>
    </row>
    <row r="2045" spans="2:2" x14ac:dyDescent="0.25">
      <c r="B2045" s="5"/>
    </row>
    <row r="2046" spans="2:2" x14ac:dyDescent="0.25">
      <c r="B2046" s="5"/>
    </row>
    <row r="2047" spans="2:2" x14ac:dyDescent="0.25">
      <c r="B2047" s="5"/>
    </row>
    <row r="2048" spans="2:2" x14ac:dyDescent="0.25">
      <c r="B2048" s="5"/>
    </row>
    <row r="2049" spans="2:2" x14ac:dyDescent="0.25">
      <c r="B2049" s="5"/>
    </row>
    <row r="2050" spans="2:2" x14ac:dyDescent="0.25">
      <c r="B2050" s="5"/>
    </row>
    <row r="2051" spans="2:2" x14ac:dyDescent="0.25">
      <c r="B2051" s="5"/>
    </row>
    <row r="2052" spans="2:2" x14ac:dyDescent="0.25">
      <c r="B2052" s="5"/>
    </row>
    <row r="2053" spans="2:2" x14ac:dyDescent="0.25">
      <c r="B2053" s="5"/>
    </row>
    <row r="2054" spans="2:2" x14ac:dyDescent="0.25">
      <c r="B2054" s="5"/>
    </row>
    <row r="2055" spans="2:2" x14ac:dyDescent="0.25">
      <c r="B2055" s="5"/>
    </row>
    <row r="2056" spans="2:2" x14ac:dyDescent="0.25">
      <c r="B2056" s="5"/>
    </row>
    <row r="2057" spans="2:2" x14ac:dyDescent="0.25">
      <c r="B2057" s="5"/>
    </row>
    <row r="2058" spans="2:2" x14ac:dyDescent="0.25">
      <c r="B2058" s="5"/>
    </row>
    <row r="2059" spans="2:2" x14ac:dyDescent="0.25">
      <c r="B2059" s="5"/>
    </row>
    <row r="2060" spans="2:2" x14ac:dyDescent="0.25">
      <c r="B2060" s="5"/>
    </row>
    <row r="2061" spans="2:2" x14ac:dyDescent="0.25">
      <c r="B2061" s="5"/>
    </row>
    <row r="2062" spans="2:2" x14ac:dyDescent="0.25">
      <c r="B2062" s="5"/>
    </row>
    <row r="2063" spans="2:2" x14ac:dyDescent="0.25">
      <c r="B2063" s="5"/>
    </row>
    <row r="2064" spans="2:2" x14ac:dyDescent="0.25">
      <c r="B2064" s="5"/>
    </row>
    <row r="2065" spans="2:2" x14ac:dyDescent="0.25">
      <c r="B2065" s="5"/>
    </row>
    <row r="2066" spans="2:2" x14ac:dyDescent="0.25">
      <c r="B2066" s="5"/>
    </row>
    <row r="2067" spans="2:2" x14ac:dyDescent="0.25">
      <c r="B2067" s="5"/>
    </row>
    <row r="2068" spans="2:2" x14ac:dyDescent="0.25">
      <c r="B2068" s="5"/>
    </row>
    <row r="2069" spans="2:2" x14ac:dyDescent="0.25">
      <c r="B2069" s="5"/>
    </row>
    <row r="2070" spans="2:2" x14ac:dyDescent="0.25">
      <c r="B2070" s="5"/>
    </row>
    <row r="2071" spans="2:2" x14ac:dyDescent="0.25">
      <c r="B2071" s="5"/>
    </row>
    <row r="2072" spans="2:2" x14ac:dyDescent="0.25">
      <c r="B2072" s="5"/>
    </row>
    <row r="2073" spans="2:2" x14ac:dyDescent="0.25">
      <c r="B2073" s="5"/>
    </row>
    <row r="2074" spans="2:2" x14ac:dyDescent="0.25">
      <c r="B2074" s="5"/>
    </row>
    <row r="2075" spans="2:2" x14ac:dyDescent="0.25">
      <c r="B2075" s="5"/>
    </row>
    <row r="2076" spans="2:2" x14ac:dyDescent="0.25">
      <c r="B2076" s="5"/>
    </row>
    <row r="2077" spans="2:2" x14ac:dyDescent="0.25">
      <c r="B2077" s="5"/>
    </row>
    <row r="2078" spans="2:2" x14ac:dyDescent="0.25">
      <c r="B2078" s="5"/>
    </row>
    <row r="2079" spans="2:2" x14ac:dyDescent="0.25">
      <c r="B2079" s="5"/>
    </row>
    <row r="2080" spans="2:2" x14ac:dyDescent="0.25">
      <c r="B2080" s="5"/>
    </row>
    <row r="2081" spans="2:2" x14ac:dyDescent="0.25">
      <c r="B2081" s="5"/>
    </row>
    <row r="2082" spans="2:2" x14ac:dyDescent="0.25">
      <c r="B2082" s="5"/>
    </row>
    <row r="2083" spans="2:2" x14ac:dyDescent="0.25">
      <c r="B2083" s="5"/>
    </row>
    <row r="2084" spans="2:2" x14ac:dyDescent="0.25">
      <c r="B2084" s="5"/>
    </row>
    <row r="2085" spans="2:2" x14ac:dyDescent="0.25">
      <c r="B2085" s="5"/>
    </row>
    <row r="2086" spans="2:2" x14ac:dyDescent="0.25">
      <c r="B2086" s="5"/>
    </row>
    <row r="2087" spans="2:2" x14ac:dyDescent="0.25">
      <c r="B2087" s="5"/>
    </row>
    <row r="2088" spans="2:2" x14ac:dyDescent="0.25">
      <c r="B2088" s="5"/>
    </row>
    <row r="2089" spans="2:2" x14ac:dyDescent="0.25">
      <c r="B2089" s="5"/>
    </row>
    <row r="2090" spans="2:2" x14ac:dyDescent="0.25">
      <c r="B2090" s="5"/>
    </row>
    <row r="2091" spans="2:2" x14ac:dyDescent="0.25">
      <c r="B2091" s="5"/>
    </row>
    <row r="2092" spans="2:2" x14ac:dyDescent="0.25">
      <c r="B2092" s="5"/>
    </row>
    <row r="2093" spans="2:2" x14ac:dyDescent="0.25">
      <c r="B2093" s="5"/>
    </row>
    <row r="2094" spans="2:2" x14ac:dyDescent="0.25">
      <c r="B2094" s="5"/>
    </row>
    <row r="2095" spans="2:2" x14ac:dyDescent="0.25">
      <c r="B2095" s="5"/>
    </row>
    <row r="2096" spans="2:2" x14ac:dyDescent="0.25">
      <c r="B2096" s="5"/>
    </row>
    <row r="2097" spans="2:2" x14ac:dyDescent="0.25">
      <c r="B2097" s="5"/>
    </row>
    <row r="2098" spans="2:2" x14ac:dyDescent="0.25">
      <c r="B2098" s="5"/>
    </row>
    <row r="2099" spans="2:2" x14ac:dyDescent="0.25">
      <c r="B2099" s="5"/>
    </row>
    <row r="2100" spans="2:2" x14ac:dyDescent="0.25">
      <c r="B2100" s="5"/>
    </row>
    <row r="2101" spans="2:2" x14ac:dyDescent="0.25">
      <c r="B2101" s="5"/>
    </row>
    <row r="2102" spans="2:2" x14ac:dyDescent="0.25">
      <c r="B2102" s="5"/>
    </row>
    <row r="2103" spans="2:2" x14ac:dyDescent="0.25">
      <c r="B2103" s="5"/>
    </row>
    <row r="2104" spans="2:2" x14ac:dyDescent="0.25">
      <c r="B2104" s="5"/>
    </row>
    <row r="2105" spans="2:2" x14ac:dyDescent="0.25">
      <c r="B2105" s="5"/>
    </row>
    <row r="2106" spans="2:2" x14ac:dyDescent="0.25">
      <c r="B2106" s="5"/>
    </row>
    <row r="2107" spans="2:2" x14ac:dyDescent="0.25">
      <c r="B2107" s="5"/>
    </row>
    <row r="2108" spans="2:2" x14ac:dyDescent="0.25">
      <c r="B2108" s="5"/>
    </row>
    <row r="2109" spans="2:2" x14ac:dyDescent="0.25">
      <c r="B2109" s="5"/>
    </row>
    <row r="2110" spans="2:2" x14ac:dyDescent="0.25">
      <c r="B2110" s="5"/>
    </row>
    <row r="2111" spans="2:2" x14ac:dyDescent="0.25">
      <c r="B2111" s="5"/>
    </row>
    <row r="2112" spans="2:2" x14ac:dyDescent="0.25">
      <c r="B2112" s="5"/>
    </row>
    <row r="2113" spans="2:2" x14ac:dyDescent="0.25">
      <c r="B2113" s="5"/>
    </row>
    <row r="2114" spans="2:2" x14ac:dyDescent="0.25">
      <c r="B2114" s="5"/>
    </row>
    <row r="2115" spans="2:2" x14ac:dyDescent="0.25">
      <c r="B2115" s="5"/>
    </row>
    <row r="2116" spans="2:2" x14ac:dyDescent="0.25">
      <c r="B2116" s="5"/>
    </row>
    <row r="2117" spans="2:2" x14ac:dyDescent="0.25">
      <c r="B2117" s="5"/>
    </row>
    <row r="2118" spans="2:2" x14ac:dyDescent="0.25">
      <c r="B2118" s="5"/>
    </row>
    <row r="2119" spans="2:2" x14ac:dyDescent="0.25">
      <c r="B2119" s="5"/>
    </row>
    <row r="2120" spans="2:2" x14ac:dyDescent="0.25">
      <c r="B2120" s="5"/>
    </row>
    <row r="2121" spans="2:2" x14ac:dyDescent="0.25">
      <c r="B2121" s="5"/>
    </row>
    <row r="2122" spans="2:2" x14ac:dyDescent="0.25">
      <c r="B2122" s="5"/>
    </row>
    <row r="2123" spans="2:2" x14ac:dyDescent="0.25">
      <c r="B2123" s="5"/>
    </row>
    <row r="2124" spans="2:2" x14ac:dyDescent="0.25">
      <c r="B2124" s="5"/>
    </row>
    <row r="2125" spans="2:2" x14ac:dyDescent="0.25">
      <c r="B2125" s="5"/>
    </row>
    <row r="2126" spans="2:2" x14ac:dyDescent="0.25">
      <c r="B2126" s="5"/>
    </row>
    <row r="2127" spans="2:2" x14ac:dyDescent="0.25">
      <c r="B2127" s="5"/>
    </row>
    <row r="2128" spans="2:2" x14ac:dyDescent="0.25">
      <c r="B2128" s="5"/>
    </row>
    <row r="2129" spans="2:2" x14ac:dyDescent="0.25">
      <c r="B2129" s="5"/>
    </row>
    <row r="2130" spans="2:2" x14ac:dyDescent="0.25">
      <c r="B2130" s="5"/>
    </row>
    <row r="2131" spans="2:2" x14ac:dyDescent="0.25">
      <c r="B2131" s="5"/>
    </row>
    <row r="2132" spans="2:2" x14ac:dyDescent="0.25">
      <c r="B2132" s="5"/>
    </row>
    <row r="2133" spans="2:2" x14ac:dyDescent="0.25">
      <c r="B2133" s="5"/>
    </row>
    <row r="2134" spans="2:2" x14ac:dyDescent="0.25">
      <c r="B2134" s="5"/>
    </row>
    <row r="2135" spans="2:2" x14ac:dyDescent="0.25">
      <c r="B2135" s="5"/>
    </row>
    <row r="2136" spans="2:2" x14ac:dyDescent="0.25">
      <c r="B2136" s="5"/>
    </row>
    <row r="2137" spans="2:2" x14ac:dyDescent="0.25">
      <c r="B2137" s="5"/>
    </row>
    <row r="2138" spans="2:2" x14ac:dyDescent="0.25">
      <c r="B2138" s="5"/>
    </row>
    <row r="2139" spans="2:2" x14ac:dyDescent="0.25">
      <c r="B2139" s="5"/>
    </row>
    <row r="2140" spans="2:2" x14ac:dyDescent="0.25">
      <c r="B2140" s="5"/>
    </row>
    <row r="2141" spans="2:2" x14ac:dyDescent="0.25">
      <c r="B2141" s="5"/>
    </row>
    <row r="2142" spans="2:2" x14ac:dyDescent="0.25">
      <c r="B2142" s="5"/>
    </row>
    <row r="2143" spans="2:2" x14ac:dyDescent="0.25">
      <c r="B2143" s="5"/>
    </row>
    <row r="2144" spans="2:2" x14ac:dyDescent="0.25">
      <c r="B2144" s="5"/>
    </row>
    <row r="2145" spans="2:2" x14ac:dyDescent="0.25">
      <c r="B2145" s="5"/>
    </row>
    <row r="2146" spans="2:2" x14ac:dyDescent="0.25">
      <c r="B2146" s="5"/>
    </row>
    <row r="2147" spans="2:2" x14ac:dyDescent="0.25">
      <c r="B2147" s="5"/>
    </row>
    <row r="2148" spans="2:2" x14ac:dyDescent="0.25">
      <c r="B2148" s="5"/>
    </row>
    <row r="2149" spans="2:2" x14ac:dyDescent="0.25">
      <c r="B2149" s="5"/>
    </row>
    <row r="2150" spans="2:2" x14ac:dyDescent="0.25">
      <c r="B2150" s="5"/>
    </row>
    <row r="2151" spans="2:2" x14ac:dyDescent="0.25">
      <c r="B2151" s="5"/>
    </row>
    <row r="2152" spans="2:2" x14ac:dyDescent="0.25">
      <c r="B2152" s="5"/>
    </row>
    <row r="2153" spans="2:2" x14ac:dyDescent="0.25">
      <c r="B2153" s="5"/>
    </row>
    <row r="2154" spans="2:2" x14ac:dyDescent="0.25">
      <c r="B2154" s="5"/>
    </row>
    <row r="2155" spans="2:2" x14ac:dyDescent="0.25">
      <c r="B2155" s="5"/>
    </row>
    <row r="2156" spans="2:2" x14ac:dyDescent="0.25">
      <c r="B2156" s="5"/>
    </row>
    <row r="2157" spans="2:2" x14ac:dyDescent="0.25">
      <c r="B2157" s="5"/>
    </row>
    <row r="2158" spans="2:2" x14ac:dyDescent="0.25">
      <c r="B2158" s="5"/>
    </row>
    <row r="2159" spans="2:2" x14ac:dyDescent="0.25">
      <c r="B2159" s="5"/>
    </row>
    <row r="2160" spans="2:2" x14ac:dyDescent="0.25">
      <c r="B2160" s="5"/>
    </row>
    <row r="2161" spans="2:2" x14ac:dyDescent="0.25">
      <c r="B2161" s="5"/>
    </row>
    <row r="2162" spans="2:2" x14ac:dyDescent="0.25">
      <c r="B2162" s="5"/>
    </row>
    <row r="2163" spans="2:2" x14ac:dyDescent="0.25">
      <c r="B2163" s="5"/>
    </row>
    <row r="2164" spans="2:2" x14ac:dyDescent="0.25">
      <c r="B2164" s="5"/>
    </row>
    <row r="2165" spans="2:2" x14ac:dyDescent="0.25">
      <c r="B2165" s="5"/>
    </row>
    <row r="2166" spans="2:2" x14ac:dyDescent="0.25">
      <c r="B2166" s="5"/>
    </row>
    <row r="2167" spans="2:2" x14ac:dyDescent="0.25">
      <c r="B2167" s="5"/>
    </row>
    <row r="2168" spans="2:2" x14ac:dyDescent="0.25">
      <c r="B2168" s="5"/>
    </row>
    <row r="2169" spans="2:2" x14ac:dyDescent="0.25">
      <c r="B2169" s="5"/>
    </row>
    <row r="2170" spans="2:2" x14ac:dyDescent="0.25">
      <c r="B2170" s="5"/>
    </row>
    <row r="2171" spans="2:2" x14ac:dyDescent="0.25">
      <c r="B2171" s="5"/>
    </row>
    <row r="2172" spans="2:2" x14ac:dyDescent="0.25">
      <c r="B2172" s="5"/>
    </row>
    <row r="2173" spans="2:2" x14ac:dyDescent="0.25">
      <c r="B2173" s="5"/>
    </row>
    <row r="2174" spans="2:2" x14ac:dyDescent="0.25">
      <c r="B2174" s="5"/>
    </row>
    <row r="2175" spans="2:2" x14ac:dyDescent="0.25">
      <c r="B2175" s="5"/>
    </row>
    <row r="2176" spans="2:2" x14ac:dyDescent="0.25">
      <c r="B2176" s="5"/>
    </row>
    <row r="2177" spans="2:2" x14ac:dyDescent="0.25">
      <c r="B2177" s="5"/>
    </row>
    <row r="2178" spans="2:2" x14ac:dyDescent="0.25">
      <c r="B2178" s="5"/>
    </row>
    <row r="2179" spans="2:2" x14ac:dyDescent="0.25">
      <c r="B2179" s="5"/>
    </row>
    <row r="2180" spans="2:2" x14ac:dyDescent="0.25">
      <c r="B2180" s="5"/>
    </row>
    <row r="2181" spans="2:2" x14ac:dyDescent="0.25">
      <c r="B2181" s="5"/>
    </row>
    <row r="2182" spans="2:2" x14ac:dyDescent="0.25">
      <c r="B2182" s="5"/>
    </row>
    <row r="2183" spans="2:2" x14ac:dyDescent="0.25">
      <c r="B2183" s="5"/>
    </row>
    <row r="2184" spans="2:2" x14ac:dyDescent="0.25">
      <c r="B2184" s="5"/>
    </row>
    <row r="2185" spans="2:2" x14ac:dyDescent="0.25">
      <c r="B2185" s="5"/>
    </row>
    <row r="2186" spans="2:2" x14ac:dyDescent="0.25">
      <c r="B2186" s="5"/>
    </row>
    <row r="2187" spans="2:2" x14ac:dyDescent="0.25">
      <c r="B2187" s="5"/>
    </row>
    <row r="2188" spans="2:2" x14ac:dyDescent="0.25">
      <c r="B2188" s="5"/>
    </row>
    <row r="2189" spans="2:2" x14ac:dyDescent="0.25">
      <c r="B2189" s="5"/>
    </row>
    <row r="2190" spans="2:2" x14ac:dyDescent="0.25">
      <c r="B2190" s="5"/>
    </row>
    <row r="2191" spans="2:2" x14ac:dyDescent="0.25">
      <c r="B2191" s="5"/>
    </row>
    <row r="2192" spans="2:2" x14ac:dyDescent="0.25">
      <c r="B2192" s="5"/>
    </row>
    <row r="2193" spans="2:2" x14ac:dyDescent="0.25">
      <c r="B2193" s="5"/>
    </row>
    <row r="2194" spans="2:2" x14ac:dyDescent="0.25">
      <c r="B2194" s="5"/>
    </row>
    <row r="2195" spans="2:2" x14ac:dyDescent="0.25">
      <c r="B2195" s="5"/>
    </row>
    <row r="2196" spans="2:2" x14ac:dyDescent="0.25">
      <c r="B2196" s="5"/>
    </row>
    <row r="2197" spans="2:2" x14ac:dyDescent="0.25">
      <c r="B2197" s="5"/>
    </row>
    <row r="2198" spans="2:2" x14ac:dyDescent="0.25">
      <c r="B2198" s="5"/>
    </row>
    <row r="2199" spans="2:2" x14ac:dyDescent="0.25">
      <c r="B2199" s="5"/>
    </row>
    <row r="2200" spans="2:2" x14ac:dyDescent="0.25">
      <c r="B2200" s="5"/>
    </row>
    <row r="2201" spans="2:2" x14ac:dyDescent="0.25">
      <c r="B2201" s="5"/>
    </row>
    <row r="2202" spans="2:2" x14ac:dyDescent="0.25">
      <c r="B2202" s="5"/>
    </row>
    <row r="2203" spans="2:2" x14ac:dyDescent="0.25">
      <c r="B2203" s="5"/>
    </row>
    <row r="2204" spans="2:2" x14ac:dyDescent="0.25">
      <c r="B2204" s="5"/>
    </row>
    <row r="2205" spans="2:2" x14ac:dyDescent="0.25">
      <c r="B2205" s="5"/>
    </row>
    <row r="2206" spans="2:2" x14ac:dyDescent="0.25">
      <c r="B2206" s="5"/>
    </row>
    <row r="2207" spans="2:2" x14ac:dyDescent="0.25">
      <c r="B2207" s="5"/>
    </row>
    <row r="2208" spans="2:2" x14ac:dyDescent="0.25">
      <c r="B2208" s="5"/>
    </row>
    <row r="2209" spans="2:2" x14ac:dyDescent="0.25">
      <c r="B2209" s="5"/>
    </row>
    <row r="2210" spans="2:2" x14ac:dyDescent="0.25">
      <c r="B2210" s="5"/>
    </row>
    <row r="2211" spans="2:2" x14ac:dyDescent="0.25">
      <c r="B2211" s="5"/>
    </row>
    <row r="2212" spans="2:2" x14ac:dyDescent="0.25">
      <c r="B2212" s="5"/>
    </row>
    <row r="2213" spans="2:2" x14ac:dyDescent="0.25">
      <c r="B2213" s="5"/>
    </row>
    <row r="2214" spans="2:2" x14ac:dyDescent="0.25">
      <c r="B2214" s="5"/>
    </row>
    <row r="2215" spans="2:2" x14ac:dyDescent="0.25">
      <c r="B2215" s="5"/>
    </row>
    <row r="2216" spans="2:2" x14ac:dyDescent="0.25">
      <c r="B2216" s="5"/>
    </row>
    <row r="2217" spans="2:2" x14ac:dyDescent="0.25">
      <c r="B2217" s="5"/>
    </row>
    <row r="2218" spans="2:2" x14ac:dyDescent="0.25">
      <c r="B2218" s="5"/>
    </row>
    <row r="2219" spans="2:2" x14ac:dyDescent="0.25">
      <c r="B2219" s="5"/>
    </row>
    <row r="2220" spans="2:2" x14ac:dyDescent="0.25">
      <c r="B2220" s="5"/>
    </row>
    <row r="2221" spans="2:2" x14ac:dyDescent="0.25">
      <c r="B2221" s="5"/>
    </row>
    <row r="2222" spans="2:2" x14ac:dyDescent="0.25">
      <c r="B2222" s="5"/>
    </row>
    <row r="2223" spans="2:2" x14ac:dyDescent="0.25">
      <c r="B2223" s="5"/>
    </row>
    <row r="2224" spans="2:2" x14ac:dyDescent="0.25">
      <c r="B2224" s="5"/>
    </row>
    <row r="2225" spans="2:2" x14ac:dyDescent="0.25">
      <c r="B2225" s="5"/>
    </row>
    <row r="2226" spans="2:2" x14ac:dyDescent="0.25">
      <c r="B2226" s="5"/>
    </row>
    <row r="2227" spans="2:2" x14ac:dyDescent="0.25">
      <c r="B2227" s="5"/>
    </row>
    <row r="2228" spans="2:2" x14ac:dyDescent="0.25">
      <c r="B2228" s="5"/>
    </row>
    <row r="2229" spans="2:2" x14ac:dyDescent="0.25">
      <c r="B2229" s="5"/>
    </row>
    <row r="2230" spans="2:2" x14ac:dyDescent="0.25">
      <c r="B2230" s="5"/>
    </row>
    <row r="2231" spans="2:2" x14ac:dyDescent="0.25">
      <c r="B2231" s="5"/>
    </row>
    <row r="2232" spans="2:2" x14ac:dyDescent="0.25">
      <c r="B2232" s="5"/>
    </row>
    <row r="2233" spans="2:2" x14ac:dyDescent="0.25">
      <c r="B2233" s="5"/>
    </row>
    <row r="2234" spans="2:2" x14ac:dyDescent="0.25">
      <c r="B2234" s="5"/>
    </row>
    <row r="2235" spans="2:2" x14ac:dyDescent="0.25">
      <c r="B2235" s="5"/>
    </row>
    <row r="2236" spans="2:2" x14ac:dyDescent="0.25">
      <c r="B2236" s="5"/>
    </row>
    <row r="2237" spans="2:2" x14ac:dyDescent="0.25">
      <c r="B2237" s="5"/>
    </row>
    <row r="2238" spans="2:2" x14ac:dyDescent="0.25">
      <c r="B2238" s="5"/>
    </row>
    <row r="2239" spans="2:2" x14ac:dyDescent="0.25">
      <c r="B2239" s="5"/>
    </row>
    <row r="2240" spans="2:2" x14ac:dyDescent="0.25">
      <c r="B2240" s="5"/>
    </row>
    <row r="2241" spans="2:2" x14ac:dyDescent="0.25">
      <c r="B2241" s="5"/>
    </row>
    <row r="2242" spans="2:2" x14ac:dyDescent="0.25">
      <c r="B2242" s="5"/>
    </row>
    <row r="2243" spans="2:2" x14ac:dyDescent="0.25">
      <c r="B2243" s="5"/>
    </row>
    <row r="2244" spans="2:2" x14ac:dyDescent="0.25">
      <c r="B2244" s="5"/>
    </row>
    <row r="2245" spans="2:2" x14ac:dyDescent="0.25">
      <c r="B2245" s="5"/>
    </row>
    <row r="2246" spans="2:2" x14ac:dyDescent="0.25">
      <c r="B2246" s="5"/>
    </row>
    <row r="2247" spans="2:2" x14ac:dyDescent="0.25">
      <c r="B2247" s="5"/>
    </row>
    <row r="2248" spans="2:2" x14ac:dyDescent="0.25">
      <c r="B2248" s="5"/>
    </row>
    <row r="2249" spans="2:2" x14ac:dyDescent="0.25">
      <c r="B2249" s="5"/>
    </row>
    <row r="2250" spans="2:2" x14ac:dyDescent="0.25">
      <c r="B2250" s="5"/>
    </row>
    <row r="2251" spans="2:2" x14ac:dyDescent="0.25">
      <c r="B2251" s="5"/>
    </row>
    <row r="2252" spans="2:2" x14ac:dyDescent="0.25">
      <c r="B2252" s="5"/>
    </row>
    <row r="2253" spans="2:2" x14ac:dyDescent="0.25">
      <c r="B2253" s="5"/>
    </row>
    <row r="2254" spans="2:2" x14ac:dyDescent="0.25">
      <c r="B2254" s="5"/>
    </row>
    <row r="2255" spans="2:2" x14ac:dyDescent="0.25">
      <c r="B2255" s="5"/>
    </row>
    <row r="2256" spans="2:2" x14ac:dyDescent="0.25">
      <c r="B2256" s="5"/>
    </row>
    <row r="2257" spans="2:2" x14ac:dyDescent="0.25">
      <c r="B2257" s="5"/>
    </row>
    <row r="2258" spans="2:2" x14ac:dyDescent="0.25">
      <c r="B2258" s="5"/>
    </row>
    <row r="2259" spans="2:2" x14ac:dyDescent="0.25">
      <c r="B2259" s="5"/>
    </row>
    <row r="2260" spans="2:2" x14ac:dyDescent="0.25">
      <c r="B2260" s="5"/>
    </row>
    <row r="2261" spans="2:2" x14ac:dyDescent="0.25">
      <c r="B2261" s="5"/>
    </row>
    <row r="2262" spans="2:2" x14ac:dyDescent="0.25">
      <c r="B2262" s="5"/>
    </row>
    <row r="2263" spans="2:2" x14ac:dyDescent="0.25">
      <c r="B2263" s="5"/>
    </row>
    <row r="2264" spans="2:2" x14ac:dyDescent="0.25">
      <c r="B2264" s="5"/>
    </row>
    <row r="2265" spans="2:2" x14ac:dyDescent="0.25">
      <c r="B2265" s="5"/>
    </row>
    <row r="2266" spans="2:2" x14ac:dyDescent="0.25">
      <c r="B2266" s="5"/>
    </row>
    <row r="2267" spans="2:2" x14ac:dyDescent="0.25">
      <c r="B2267" s="5"/>
    </row>
    <row r="2268" spans="2:2" x14ac:dyDescent="0.25">
      <c r="B2268" s="5"/>
    </row>
    <row r="2269" spans="2:2" x14ac:dyDescent="0.25">
      <c r="B2269" s="5"/>
    </row>
    <row r="2270" spans="2:2" x14ac:dyDescent="0.25">
      <c r="B2270" s="5"/>
    </row>
    <row r="2271" spans="2:2" x14ac:dyDescent="0.25">
      <c r="B2271" s="5"/>
    </row>
    <row r="2272" spans="2:2" x14ac:dyDescent="0.25">
      <c r="B2272" s="5"/>
    </row>
    <row r="2273" spans="2:2" x14ac:dyDescent="0.25">
      <c r="B2273" s="5"/>
    </row>
    <row r="2274" spans="2:2" x14ac:dyDescent="0.25">
      <c r="B2274" s="5"/>
    </row>
    <row r="2275" spans="2:2" x14ac:dyDescent="0.25">
      <c r="B2275" s="5"/>
    </row>
    <row r="2276" spans="2:2" x14ac:dyDescent="0.25">
      <c r="B2276" s="5"/>
    </row>
    <row r="2277" spans="2:2" x14ac:dyDescent="0.25">
      <c r="B2277" s="5"/>
    </row>
    <row r="2278" spans="2:2" x14ac:dyDescent="0.25">
      <c r="B2278" s="5"/>
    </row>
    <row r="2279" spans="2:2" x14ac:dyDescent="0.25">
      <c r="B2279" s="5"/>
    </row>
    <row r="2280" spans="2:2" x14ac:dyDescent="0.25">
      <c r="B2280" s="5"/>
    </row>
    <row r="2281" spans="2:2" x14ac:dyDescent="0.25">
      <c r="B2281" s="5"/>
    </row>
    <row r="2282" spans="2:2" x14ac:dyDescent="0.25">
      <c r="B2282" s="5"/>
    </row>
    <row r="2283" spans="2:2" x14ac:dyDescent="0.25">
      <c r="B2283" s="5"/>
    </row>
    <row r="2284" spans="2:2" x14ac:dyDescent="0.25">
      <c r="B2284" s="5"/>
    </row>
    <row r="2285" spans="2:2" x14ac:dyDescent="0.25">
      <c r="B2285" s="5"/>
    </row>
    <row r="2286" spans="2:2" x14ac:dyDescent="0.25">
      <c r="B2286" s="5"/>
    </row>
    <row r="2287" spans="2:2" x14ac:dyDescent="0.25">
      <c r="B2287" s="5"/>
    </row>
    <row r="2288" spans="2:2" x14ac:dyDescent="0.25">
      <c r="B2288" s="5"/>
    </row>
    <row r="2289" spans="2:2" x14ac:dyDescent="0.25">
      <c r="B2289" s="5"/>
    </row>
    <row r="2290" spans="2:2" x14ac:dyDescent="0.25">
      <c r="B2290" s="5"/>
    </row>
    <row r="2291" spans="2:2" x14ac:dyDescent="0.25">
      <c r="B2291" s="5"/>
    </row>
    <row r="2292" spans="2:2" x14ac:dyDescent="0.25">
      <c r="B2292" s="5"/>
    </row>
    <row r="2293" spans="2:2" x14ac:dyDescent="0.25">
      <c r="B2293" s="5"/>
    </row>
    <row r="2294" spans="2:2" x14ac:dyDescent="0.25">
      <c r="B2294" s="5"/>
    </row>
    <row r="2295" spans="2:2" x14ac:dyDescent="0.25">
      <c r="B2295" s="5"/>
    </row>
    <row r="2296" spans="2:2" x14ac:dyDescent="0.25">
      <c r="B2296" s="5"/>
    </row>
    <row r="2297" spans="2:2" x14ac:dyDescent="0.25">
      <c r="B2297" s="5"/>
    </row>
    <row r="2298" spans="2:2" x14ac:dyDescent="0.25">
      <c r="B2298" s="5"/>
    </row>
    <row r="2299" spans="2:2" x14ac:dyDescent="0.25">
      <c r="B2299" s="5"/>
    </row>
    <row r="2300" spans="2:2" x14ac:dyDescent="0.25">
      <c r="B2300" s="5"/>
    </row>
    <row r="2301" spans="2:2" x14ac:dyDescent="0.25">
      <c r="B2301" s="5"/>
    </row>
    <row r="2302" spans="2:2" x14ac:dyDescent="0.25">
      <c r="B2302" s="5"/>
    </row>
    <row r="2303" spans="2:2" x14ac:dyDescent="0.25">
      <c r="B2303" s="5"/>
    </row>
    <row r="2304" spans="2:2" x14ac:dyDescent="0.25">
      <c r="B2304" s="5"/>
    </row>
    <row r="2305" spans="2:2" x14ac:dyDescent="0.25">
      <c r="B2305" s="5"/>
    </row>
    <row r="2306" spans="2:2" x14ac:dyDescent="0.25">
      <c r="B2306" s="5"/>
    </row>
    <row r="2307" spans="2:2" x14ac:dyDescent="0.25">
      <c r="B2307" s="5"/>
    </row>
    <row r="2308" spans="2:2" x14ac:dyDescent="0.25">
      <c r="B2308" s="5"/>
    </row>
    <row r="2309" spans="2:2" x14ac:dyDescent="0.25">
      <c r="B2309" s="5"/>
    </row>
    <row r="2310" spans="2:2" x14ac:dyDescent="0.25">
      <c r="B2310" s="5"/>
    </row>
    <row r="2311" spans="2:2" x14ac:dyDescent="0.25">
      <c r="B2311" s="5"/>
    </row>
    <row r="2312" spans="2:2" x14ac:dyDescent="0.25">
      <c r="B2312" s="5"/>
    </row>
    <row r="2313" spans="2:2" x14ac:dyDescent="0.25">
      <c r="B2313" s="5"/>
    </row>
    <row r="2314" spans="2:2" x14ac:dyDescent="0.25">
      <c r="B2314" s="5"/>
    </row>
    <row r="2315" spans="2:2" x14ac:dyDescent="0.25">
      <c r="B2315" s="5"/>
    </row>
    <row r="2316" spans="2:2" x14ac:dyDescent="0.25">
      <c r="B2316" s="5"/>
    </row>
    <row r="2317" spans="2:2" x14ac:dyDescent="0.25">
      <c r="B2317" s="5"/>
    </row>
    <row r="2318" spans="2:2" x14ac:dyDescent="0.25">
      <c r="B2318" s="5"/>
    </row>
    <row r="2319" spans="2:2" x14ac:dyDescent="0.25">
      <c r="B2319" s="5"/>
    </row>
    <row r="2320" spans="2:2" x14ac:dyDescent="0.25">
      <c r="B2320" s="5"/>
    </row>
    <row r="2321" spans="2:2" x14ac:dyDescent="0.25">
      <c r="B2321" s="5"/>
    </row>
    <row r="2322" spans="2:2" x14ac:dyDescent="0.25">
      <c r="B2322" s="5"/>
    </row>
    <row r="2323" spans="2:2" x14ac:dyDescent="0.25">
      <c r="B2323" s="5"/>
    </row>
    <row r="2324" spans="2:2" x14ac:dyDescent="0.25">
      <c r="B2324" s="5"/>
    </row>
    <row r="2325" spans="2:2" x14ac:dyDescent="0.25">
      <c r="B2325" s="5"/>
    </row>
    <row r="2326" spans="2:2" x14ac:dyDescent="0.25">
      <c r="B2326" s="5"/>
    </row>
    <row r="2327" spans="2:2" x14ac:dyDescent="0.25">
      <c r="B2327" s="5"/>
    </row>
    <row r="2328" spans="2:2" x14ac:dyDescent="0.25">
      <c r="B2328" s="5"/>
    </row>
    <row r="2329" spans="2:2" x14ac:dyDescent="0.25">
      <c r="B2329" s="5"/>
    </row>
    <row r="2330" spans="2:2" x14ac:dyDescent="0.25">
      <c r="B2330" s="5"/>
    </row>
    <row r="2331" spans="2:2" x14ac:dyDescent="0.25">
      <c r="B2331" s="5"/>
    </row>
    <row r="2332" spans="2:2" x14ac:dyDescent="0.25">
      <c r="B2332" s="5"/>
    </row>
    <row r="2333" spans="2:2" x14ac:dyDescent="0.25">
      <c r="B2333" s="5"/>
    </row>
    <row r="2334" spans="2:2" x14ac:dyDescent="0.25">
      <c r="B2334" s="5"/>
    </row>
    <row r="2335" spans="2:2" x14ac:dyDescent="0.25">
      <c r="B2335" s="5"/>
    </row>
    <row r="2336" spans="2:2" x14ac:dyDescent="0.25">
      <c r="B2336" s="5"/>
    </row>
    <row r="2337" spans="2:2" x14ac:dyDescent="0.25">
      <c r="B2337" s="5"/>
    </row>
    <row r="2338" spans="2:2" x14ac:dyDescent="0.25">
      <c r="B2338" s="5"/>
    </row>
    <row r="2339" spans="2:2" x14ac:dyDescent="0.25">
      <c r="B2339" s="5"/>
    </row>
    <row r="2340" spans="2:2" x14ac:dyDescent="0.25">
      <c r="B2340" s="5"/>
    </row>
    <row r="2341" spans="2:2" x14ac:dyDescent="0.25">
      <c r="B2341" s="5"/>
    </row>
    <row r="2342" spans="2:2" x14ac:dyDescent="0.25">
      <c r="B2342" s="5"/>
    </row>
    <row r="2343" spans="2:2" x14ac:dyDescent="0.25">
      <c r="B2343" s="5"/>
    </row>
    <row r="2344" spans="2:2" x14ac:dyDescent="0.25">
      <c r="B2344" s="5"/>
    </row>
    <row r="2345" spans="2:2" x14ac:dyDescent="0.25">
      <c r="B2345" s="5"/>
    </row>
    <row r="2346" spans="2:2" x14ac:dyDescent="0.25">
      <c r="B2346" s="5"/>
    </row>
    <row r="2347" spans="2:2" x14ac:dyDescent="0.25">
      <c r="B2347" s="5"/>
    </row>
    <row r="2348" spans="2:2" x14ac:dyDescent="0.25">
      <c r="B2348" s="5"/>
    </row>
    <row r="2349" spans="2:2" x14ac:dyDescent="0.25">
      <c r="B2349" s="5"/>
    </row>
    <row r="2350" spans="2:2" x14ac:dyDescent="0.25">
      <c r="B2350" s="5"/>
    </row>
    <row r="2351" spans="2:2" x14ac:dyDescent="0.25">
      <c r="B2351" s="5"/>
    </row>
    <row r="2352" spans="2:2" x14ac:dyDescent="0.25">
      <c r="B2352" s="5"/>
    </row>
    <row r="2353" spans="2:2" x14ac:dyDescent="0.25">
      <c r="B2353" s="5"/>
    </row>
    <row r="2354" spans="2:2" x14ac:dyDescent="0.25">
      <c r="B2354" s="5"/>
    </row>
    <row r="2355" spans="2:2" x14ac:dyDescent="0.25">
      <c r="B2355" s="5"/>
    </row>
    <row r="2356" spans="2:2" x14ac:dyDescent="0.25">
      <c r="B2356" s="5"/>
    </row>
    <row r="2357" spans="2:2" x14ac:dyDescent="0.25">
      <c r="B2357" s="5"/>
    </row>
    <row r="2358" spans="2:2" x14ac:dyDescent="0.25">
      <c r="B2358" s="5"/>
    </row>
    <row r="2359" spans="2:2" x14ac:dyDescent="0.25">
      <c r="B2359" s="5"/>
    </row>
    <row r="2360" spans="2:2" x14ac:dyDescent="0.25">
      <c r="B2360" s="5"/>
    </row>
    <row r="2361" spans="2:2" x14ac:dyDescent="0.25">
      <c r="B2361" s="5"/>
    </row>
    <row r="2362" spans="2:2" x14ac:dyDescent="0.25">
      <c r="B2362" s="5"/>
    </row>
    <row r="2363" spans="2:2" x14ac:dyDescent="0.25">
      <c r="B2363" s="5"/>
    </row>
    <row r="2364" spans="2:2" x14ac:dyDescent="0.25">
      <c r="B2364" s="5"/>
    </row>
    <row r="2365" spans="2:2" x14ac:dyDescent="0.25">
      <c r="B2365" s="5"/>
    </row>
    <row r="2366" spans="2:2" x14ac:dyDescent="0.25">
      <c r="B2366" s="5"/>
    </row>
    <row r="2367" spans="2:2" x14ac:dyDescent="0.25">
      <c r="B2367" s="5"/>
    </row>
    <row r="2368" spans="2:2" x14ac:dyDescent="0.25">
      <c r="B2368" s="5"/>
    </row>
    <row r="2369" spans="2:2" x14ac:dyDescent="0.25">
      <c r="B2369" s="5"/>
    </row>
    <row r="2370" spans="2:2" x14ac:dyDescent="0.25">
      <c r="B2370" s="5"/>
    </row>
    <row r="2371" spans="2:2" x14ac:dyDescent="0.25">
      <c r="B2371" s="5"/>
    </row>
    <row r="2372" spans="2:2" x14ac:dyDescent="0.25">
      <c r="B2372" s="5"/>
    </row>
    <row r="2373" spans="2:2" x14ac:dyDescent="0.25">
      <c r="B2373" s="5"/>
    </row>
    <row r="2374" spans="2:2" x14ac:dyDescent="0.25">
      <c r="B2374" s="5"/>
    </row>
    <row r="2375" spans="2:2" x14ac:dyDescent="0.25">
      <c r="B2375" s="5"/>
    </row>
    <row r="2376" spans="2:2" x14ac:dyDescent="0.25">
      <c r="B2376" s="5"/>
    </row>
    <row r="2377" spans="2:2" x14ac:dyDescent="0.25">
      <c r="B2377" s="5"/>
    </row>
    <row r="2378" spans="2:2" x14ac:dyDescent="0.25">
      <c r="B2378" s="5"/>
    </row>
    <row r="2379" spans="2:2" x14ac:dyDescent="0.25">
      <c r="B2379" s="5"/>
    </row>
    <row r="2380" spans="2:2" x14ac:dyDescent="0.25">
      <c r="B2380" s="5"/>
    </row>
    <row r="2381" spans="2:2" x14ac:dyDescent="0.25">
      <c r="B2381" s="5"/>
    </row>
    <row r="2382" spans="2:2" x14ac:dyDescent="0.25">
      <c r="B2382" s="5"/>
    </row>
    <row r="2383" spans="2:2" x14ac:dyDescent="0.25">
      <c r="B2383" s="5"/>
    </row>
    <row r="2384" spans="2:2" x14ac:dyDescent="0.25">
      <c r="B2384" s="5"/>
    </row>
    <row r="2385" spans="2:2" x14ac:dyDescent="0.25">
      <c r="B2385" s="5"/>
    </row>
    <row r="2386" spans="2:2" x14ac:dyDescent="0.25">
      <c r="B2386" s="5"/>
    </row>
    <row r="2387" spans="2:2" x14ac:dyDescent="0.25">
      <c r="B2387" s="5"/>
    </row>
    <row r="2388" spans="2:2" x14ac:dyDescent="0.25">
      <c r="B2388" s="5"/>
    </row>
    <row r="2389" spans="2:2" x14ac:dyDescent="0.25">
      <c r="B2389" s="5"/>
    </row>
    <row r="2390" spans="2:2" x14ac:dyDescent="0.25">
      <c r="B2390" s="5"/>
    </row>
    <row r="2391" spans="2:2" x14ac:dyDescent="0.25">
      <c r="B2391" s="5"/>
    </row>
    <row r="2392" spans="2:2" x14ac:dyDescent="0.25">
      <c r="B2392" s="5"/>
    </row>
    <row r="2393" spans="2:2" x14ac:dyDescent="0.25">
      <c r="B2393" s="5"/>
    </row>
    <row r="2394" spans="2:2" x14ac:dyDescent="0.25">
      <c r="B2394" s="5"/>
    </row>
    <row r="2395" spans="2:2" x14ac:dyDescent="0.25">
      <c r="B2395" s="5"/>
    </row>
    <row r="2396" spans="2:2" x14ac:dyDescent="0.25">
      <c r="B2396" s="5"/>
    </row>
    <row r="2397" spans="2:2" x14ac:dyDescent="0.25">
      <c r="B2397" s="5"/>
    </row>
    <row r="2398" spans="2:2" x14ac:dyDescent="0.25">
      <c r="B2398" s="5"/>
    </row>
    <row r="2399" spans="2:2" x14ac:dyDescent="0.25">
      <c r="B2399" s="5"/>
    </row>
    <row r="2400" spans="2:2" x14ac:dyDescent="0.25">
      <c r="B2400" s="5"/>
    </row>
    <row r="2401" spans="2:2" x14ac:dyDescent="0.25">
      <c r="B2401" s="5"/>
    </row>
    <row r="2402" spans="2:2" x14ac:dyDescent="0.25">
      <c r="B2402" s="5"/>
    </row>
    <row r="2403" spans="2:2" x14ac:dyDescent="0.25">
      <c r="B2403" s="5"/>
    </row>
    <row r="2404" spans="2:2" x14ac:dyDescent="0.25">
      <c r="B2404" s="5"/>
    </row>
    <row r="2405" spans="2:2" x14ac:dyDescent="0.25">
      <c r="B2405" s="5"/>
    </row>
    <row r="2406" spans="2:2" x14ac:dyDescent="0.25">
      <c r="B2406" s="5"/>
    </row>
    <row r="2407" spans="2:2" x14ac:dyDescent="0.25">
      <c r="B2407" s="5"/>
    </row>
    <row r="2408" spans="2:2" x14ac:dyDescent="0.25">
      <c r="B2408" s="5"/>
    </row>
    <row r="2409" spans="2:2" x14ac:dyDescent="0.25">
      <c r="B2409" s="5"/>
    </row>
    <row r="2410" spans="2:2" x14ac:dyDescent="0.25">
      <c r="B2410" s="5"/>
    </row>
    <row r="2411" spans="2:2" x14ac:dyDescent="0.25">
      <c r="B2411" s="5"/>
    </row>
    <row r="2412" spans="2:2" x14ac:dyDescent="0.25">
      <c r="B2412" s="5"/>
    </row>
    <row r="2413" spans="2:2" x14ac:dyDescent="0.25">
      <c r="B2413" s="5"/>
    </row>
    <row r="2414" spans="2:2" x14ac:dyDescent="0.25">
      <c r="B2414" s="5"/>
    </row>
    <row r="2415" spans="2:2" x14ac:dyDescent="0.25">
      <c r="B2415" s="5"/>
    </row>
    <row r="2416" spans="2:2" x14ac:dyDescent="0.25">
      <c r="B2416" s="5"/>
    </row>
    <row r="2417" spans="2:2" x14ac:dyDescent="0.25">
      <c r="B2417" s="5"/>
    </row>
    <row r="2418" spans="2:2" x14ac:dyDescent="0.25">
      <c r="B2418" s="5"/>
    </row>
    <row r="2419" spans="2:2" x14ac:dyDescent="0.25">
      <c r="B2419" s="5"/>
    </row>
    <row r="2420" spans="2:2" x14ac:dyDescent="0.25">
      <c r="B2420" s="5"/>
    </row>
    <row r="2421" spans="2:2" x14ac:dyDescent="0.25">
      <c r="B2421" s="5"/>
    </row>
    <row r="2422" spans="2:2" x14ac:dyDescent="0.25">
      <c r="B2422" s="5"/>
    </row>
    <row r="2423" spans="2:2" x14ac:dyDescent="0.25">
      <c r="B2423" s="5"/>
    </row>
    <row r="2424" spans="2:2" x14ac:dyDescent="0.25">
      <c r="B2424" s="5"/>
    </row>
    <row r="2425" spans="2:2" x14ac:dyDescent="0.25">
      <c r="B2425" s="5"/>
    </row>
    <row r="2426" spans="2:2" x14ac:dyDescent="0.25">
      <c r="B2426" s="5"/>
    </row>
    <row r="2427" spans="2:2" x14ac:dyDescent="0.25">
      <c r="B2427" s="5"/>
    </row>
    <row r="2428" spans="2:2" x14ac:dyDescent="0.25">
      <c r="B2428" s="5"/>
    </row>
    <row r="2429" spans="2:2" x14ac:dyDescent="0.25">
      <c r="B2429" s="5"/>
    </row>
    <row r="2430" spans="2:2" x14ac:dyDescent="0.25">
      <c r="B2430" s="5"/>
    </row>
    <row r="2431" spans="2:2" x14ac:dyDescent="0.25">
      <c r="B2431" s="5"/>
    </row>
    <row r="2432" spans="2:2" x14ac:dyDescent="0.25">
      <c r="B2432" s="5"/>
    </row>
    <row r="2433" spans="2:2" x14ac:dyDescent="0.25">
      <c r="B2433" s="5"/>
    </row>
    <row r="2434" spans="2:2" x14ac:dyDescent="0.25">
      <c r="B2434" s="5"/>
    </row>
    <row r="2435" spans="2:2" x14ac:dyDescent="0.25">
      <c r="B2435" s="5"/>
    </row>
    <row r="2436" spans="2:2" x14ac:dyDescent="0.25">
      <c r="B2436" s="5"/>
    </row>
    <row r="2437" spans="2:2" x14ac:dyDescent="0.25">
      <c r="B2437" s="5"/>
    </row>
    <row r="2438" spans="2:2" x14ac:dyDescent="0.25">
      <c r="B2438" s="5"/>
    </row>
    <row r="2439" spans="2:2" x14ac:dyDescent="0.25">
      <c r="B2439" s="5"/>
    </row>
    <row r="2440" spans="2:2" x14ac:dyDescent="0.25">
      <c r="B2440" s="5"/>
    </row>
    <row r="2441" spans="2:2" x14ac:dyDescent="0.25">
      <c r="B2441" s="5"/>
    </row>
    <row r="2442" spans="2:2" x14ac:dyDescent="0.25">
      <c r="B2442" s="5"/>
    </row>
    <row r="2443" spans="2:2" x14ac:dyDescent="0.25">
      <c r="B2443" s="5"/>
    </row>
    <row r="2444" spans="2:2" x14ac:dyDescent="0.25">
      <c r="B2444" s="5"/>
    </row>
    <row r="2445" spans="2:2" x14ac:dyDescent="0.25">
      <c r="B2445" s="5"/>
    </row>
    <row r="2446" spans="2:2" x14ac:dyDescent="0.25">
      <c r="B2446" s="5"/>
    </row>
    <row r="2447" spans="2:2" x14ac:dyDescent="0.25">
      <c r="B2447" s="5"/>
    </row>
    <row r="2448" spans="2:2" x14ac:dyDescent="0.25">
      <c r="B2448" s="5"/>
    </row>
    <row r="2449" spans="2:2" x14ac:dyDescent="0.25">
      <c r="B2449" s="5"/>
    </row>
    <row r="2450" spans="2:2" x14ac:dyDescent="0.25">
      <c r="B2450" s="5"/>
    </row>
    <row r="2451" spans="2:2" x14ac:dyDescent="0.25">
      <c r="B2451" s="5"/>
    </row>
    <row r="2452" spans="2:2" x14ac:dyDescent="0.25">
      <c r="B2452" s="5"/>
    </row>
    <row r="2453" spans="2:2" x14ac:dyDescent="0.25">
      <c r="B2453" s="5"/>
    </row>
    <row r="2454" spans="2:2" x14ac:dyDescent="0.25">
      <c r="B2454" s="5"/>
    </row>
    <row r="2455" spans="2:2" x14ac:dyDescent="0.25">
      <c r="B2455" s="5"/>
    </row>
    <row r="2456" spans="2:2" x14ac:dyDescent="0.25">
      <c r="B2456" s="5"/>
    </row>
    <row r="2457" spans="2:2" x14ac:dyDescent="0.25">
      <c r="B2457" s="5"/>
    </row>
    <row r="2458" spans="2:2" x14ac:dyDescent="0.25">
      <c r="B2458" s="5"/>
    </row>
    <row r="2459" spans="2:2" x14ac:dyDescent="0.25">
      <c r="B2459" s="5"/>
    </row>
    <row r="2460" spans="2:2" x14ac:dyDescent="0.25">
      <c r="B2460" s="5"/>
    </row>
    <row r="2461" spans="2:2" x14ac:dyDescent="0.25">
      <c r="B2461" s="5"/>
    </row>
    <row r="2462" spans="2:2" x14ac:dyDescent="0.25">
      <c r="B2462" s="5"/>
    </row>
    <row r="2463" spans="2:2" x14ac:dyDescent="0.25">
      <c r="B2463" s="5"/>
    </row>
    <row r="2464" spans="2:2" x14ac:dyDescent="0.25">
      <c r="B2464" s="5"/>
    </row>
    <row r="2465" spans="2:2" x14ac:dyDescent="0.25">
      <c r="B2465" s="5"/>
    </row>
    <row r="2466" spans="2:2" x14ac:dyDescent="0.25">
      <c r="B2466" s="5"/>
    </row>
    <row r="2467" spans="2:2" x14ac:dyDescent="0.25">
      <c r="B2467" s="5"/>
    </row>
    <row r="2468" spans="2:2" x14ac:dyDescent="0.25">
      <c r="B2468" s="5"/>
    </row>
    <row r="2469" spans="2:2" x14ac:dyDescent="0.25">
      <c r="B2469" s="5"/>
    </row>
    <row r="2470" spans="2:2" x14ac:dyDescent="0.25">
      <c r="B2470" s="5"/>
    </row>
    <row r="2471" spans="2:2" x14ac:dyDescent="0.25">
      <c r="B2471" s="5"/>
    </row>
    <row r="2472" spans="2:2" x14ac:dyDescent="0.25">
      <c r="B2472" s="5"/>
    </row>
    <row r="2473" spans="2:2" x14ac:dyDescent="0.25">
      <c r="B2473" s="5"/>
    </row>
    <row r="2474" spans="2:2" x14ac:dyDescent="0.25">
      <c r="B2474" s="5"/>
    </row>
    <row r="2475" spans="2:2" x14ac:dyDescent="0.25">
      <c r="B2475" s="5"/>
    </row>
    <row r="2476" spans="2:2" x14ac:dyDescent="0.25">
      <c r="B2476" s="5"/>
    </row>
    <row r="2477" spans="2:2" x14ac:dyDescent="0.25">
      <c r="B2477" s="5"/>
    </row>
    <row r="2478" spans="2:2" x14ac:dyDescent="0.25">
      <c r="B2478" s="5"/>
    </row>
    <row r="2479" spans="2:2" x14ac:dyDescent="0.25">
      <c r="B2479" s="5"/>
    </row>
    <row r="2480" spans="2:2" x14ac:dyDescent="0.25">
      <c r="B2480" s="5"/>
    </row>
    <row r="2481" spans="2:2" x14ac:dyDescent="0.25">
      <c r="B2481" s="5"/>
    </row>
    <row r="2482" spans="2:2" x14ac:dyDescent="0.25">
      <c r="B2482" s="5"/>
    </row>
    <row r="2483" spans="2:2" x14ac:dyDescent="0.25">
      <c r="B2483" s="5"/>
    </row>
    <row r="2484" spans="2:2" x14ac:dyDescent="0.25">
      <c r="B2484" s="5"/>
    </row>
    <row r="2485" spans="2:2" x14ac:dyDescent="0.25">
      <c r="B2485" s="5"/>
    </row>
    <row r="2486" spans="2:2" x14ac:dyDescent="0.25">
      <c r="B2486" s="5"/>
    </row>
    <row r="2487" spans="2:2" x14ac:dyDescent="0.25">
      <c r="B2487" s="5"/>
    </row>
    <row r="2488" spans="2:2" x14ac:dyDescent="0.25">
      <c r="B2488" s="5"/>
    </row>
    <row r="2489" spans="2:2" x14ac:dyDescent="0.25">
      <c r="B2489" s="5"/>
    </row>
    <row r="2490" spans="2:2" x14ac:dyDescent="0.25">
      <c r="B2490" s="5"/>
    </row>
    <row r="2491" spans="2:2" x14ac:dyDescent="0.25">
      <c r="B2491" s="5"/>
    </row>
    <row r="2492" spans="2:2" x14ac:dyDescent="0.25">
      <c r="B2492" s="5"/>
    </row>
    <row r="2493" spans="2:2" x14ac:dyDescent="0.25">
      <c r="B2493" s="5"/>
    </row>
    <row r="2494" spans="2:2" x14ac:dyDescent="0.25">
      <c r="B2494" s="5"/>
    </row>
    <row r="2495" spans="2:2" x14ac:dyDescent="0.25">
      <c r="B2495" s="5"/>
    </row>
    <row r="2496" spans="2:2" x14ac:dyDescent="0.25">
      <c r="B2496" s="5"/>
    </row>
    <row r="2497" spans="2:2" x14ac:dyDescent="0.25">
      <c r="B2497" s="5"/>
    </row>
    <row r="2498" spans="2:2" x14ac:dyDescent="0.25">
      <c r="B2498" s="5"/>
    </row>
    <row r="2499" spans="2:2" x14ac:dyDescent="0.25">
      <c r="B2499" s="5"/>
    </row>
    <row r="2500" spans="2:2" x14ac:dyDescent="0.25">
      <c r="B2500" s="5"/>
    </row>
    <row r="2501" spans="2:2" x14ac:dyDescent="0.25">
      <c r="B2501" s="5"/>
    </row>
    <row r="2502" spans="2:2" x14ac:dyDescent="0.25">
      <c r="B2502" s="5"/>
    </row>
    <row r="2503" spans="2:2" x14ac:dyDescent="0.25">
      <c r="B2503" s="5"/>
    </row>
    <row r="2504" spans="2:2" x14ac:dyDescent="0.25">
      <c r="B2504" s="5"/>
    </row>
    <row r="2505" spans="2:2" x14ac:dyDescent="0.25">
      <c r="B2505" s="5"/>
    </row>
    <row r="2506" spans="2:2" x14ac:dyDescent="0.25">
      <c r="B2506" s="5"/>
    </row>
    <row r="2507" spans="2:2" x14ac:dyDescent="0.25">
      <c r="B2507" s="5"/>
    </row>
    <row r="2508" spans="2:2" x14ac:dyDescent="0.25">
      <c r="B2508" s="5"/>
    </row>
    <row r="2509" spans="2:2" x14ac:dyDescent="0.25">
      <c r="B2509" s="5"/>
    </row>
    <row r="2510" spans="2:2" x14ac:dyDescent="0.25">
      <c r="B2510" s="5"/>
    </row>
    <row r="2511" spans="2:2" x14ac:dyDescent="0.25">
      <c r="B2511" s="5"/>
    </row>
    <row r="2512" spans="2:2" x14ac:dyDescent="0.25">
      <c r="B2512" s="5"/>
    </row>
    <row r="2513" spans="2:2" x14ac:dyDescent="0.25">
      <c r="B2513" s="5"/>
    </row>
    <row r="2514" spans="2:2" x14ac:dyDescent="0.25">
      <c r="B2514" s="5"/>
    </row>
    <row r="2515" spans="2:2" x14ac:dyDescent="0.25">
      <c r="B2515" s="5"/>
    </row>
    <row r="2516" spans="2:2" x14ac:dyDescent="0.25">
      <c r="B2516" s="5"/>
    </row>
    <row r="2517" spans="2:2" x14ac:dyDescent="0.25">
      <c r="B2517" s="5"/>
    </row>
    <row r="2518" spans="2:2" x14ac:dyDescent="0.25">
      <c r="B2518" s="5"/>
    </row>
    <row r="2519" spans="2:2" x14ac:dyDescent="0.25">
      <c r="B2519" s="5"/>
    </row>
    <row r="2520" spans="2:2" x14ac:dyDescent="0.25">
      <c r="B2520" s="5"/>
    </row>
    <row r="2521" spans="2:2" x14ac:dyDescent="0.25">
      <c r="B2521" s="5"/>
    </row>
    <row r="2522" spans="2:2" x14ac:dyDescent="0.25">
      <c r="B2522" s="5"/>
    </row>
    <row r="2523" spans="2:2" x14ac:dyDescent="0.25">
      <c r="B2523" s="5"/>
    </row>
    <row r="2524" spans="2:2" x14ac:dyDescent="0.25">
      <c r="B2524" s="5"/>
    </row>
    <row r="2525" spans="2:2" x14ac:dyDescent="0.25">
      <c r="B2525" s="5"/>
    </row>
    <row r="2526" spans="2:2" x14ac:dyDescent="0.25">
      <c r="B2526" s="5"/>
    </row>
    <row r="2527" spans="2:2" x14ac:dyDescent="0.25">
      <c r="B2527" s="5"/>
    </row>
    <row r="2528" spans="2:2" x14ac:dyDescent="0.25">
      <c r="B2528" s="5"/>
    </row>
    <row r="2529" spans="2:2" x14ac:dyDescent="0.25">
      <c r="B2529" s="5"/>
    </row>
    <row r="2530" spans="2:2" x14ac:dyDescent="0.25">
      <c r="B2530" s="5"/>
    </row>
    <row r="2531" spans="2:2" x14ac:dyDescent="0.25">
      <c r="B2531" s="5"/>
    </row>
    <row r="2532" spans="2:2" x14ac:dyDescent="0.25">
      <c r="B2532" s="5"/>
    </row>
    <row r="2533" spans="2:2" x14ac:dyDescent="0.25">
      <c r="B2533" s="5"/>
    </row>
    <row r="2534" spans="2:2" x14ac:dyDescent="0.25">
      <c r="B2534" s="5"/>
    </row>
    <row r="2535" spans="2:2" x14ac:dyDescent="0.25">
      <c r="B2535" s="5"/>
    </row>
    <row r="2536" spans="2:2" x14ac:dyDescent="0.25">
      <c r="B2536" s="5"/>
    </row>
    <row r="2537" spans="2:2" x14ac:dyDescent="0.25">
      <c r="B2537" s="5"/>
    </row>
    <row r="2538" spans="2:2" x14ac:dyDescent="0.25">
      <c r="B2538" s="5"/>
    </row>
    <row r="2539" spans="2:2" x14ac:dyDescent="0.25">
      <c r="B2539" s="5"/>
    </row>
    <row r="2540" spans="2:2" x14ac:dyDescent="0.25">
      <c r="B2540" s="5"/>
    </row>
    <row r="2541" spans="2:2" x14ac:dyDescent="0.25">
      <c r="B2541" s="5"/>
    </row>
    <row r="2542" spans="2:2" x14ac:dyDescent="0.25">
      <c r="B2542" s="5"/>
    </row>
    <row r="2543" spans="2:2" x14ac:dyDescent="0.25">
      <c r="B2543" s="5"/>
    </row>
    <row r="2544" spans="2:2" x14ac:dyDescent="0.25">
      <c r="B2544" s="5"/>
    </row>
    <row r="2545" spans="2:2" x14ac:dyDescent="0.25">
      <c r="B2545" s="5"/>
    </row>
    <row r="2546" spans="2:2" x14ac:dyDescent="0.25">
      <c r="B2546" s="5"/>
    </row>
    <row r="2547" spans="2:2" x14ac:dyDescent="0.25">
      <c r="B2547" s="5"/>
    </row>
    <row r="2548" spans="2:2" x14ac:dyDescent="0.25">
      <c r="B2548" s="5"/>
    </row>
    <row r="2549" spans="2:2" x14ac:dyDescent="0.25">
      <c r="B2549" s="5"/>
    </row>
    <row r="2550" spans="2:2" x14ac:dyDescent="0.25">
      <c r="B2550" s="5"/>
    </row>
    <row r="2551" spans="2:2" x14ac:dyDescent="0.25">
      <c r="B2551" s="5"/>
    </row>
    <row r="2552" spans="2:2" x14ac:dyDescent="0.25">
      <c r="B2552" s="5"/>
    </row>
    <row r="2553" spans="2:2" x14ac:dyDescent="0.25">
      <c r="B2553" s="5"/>
    </row>
    <row r="2554" spans="2:2" x14ac:dyDescent="0.25">
      <c r="B2554" s="5"/>
    </row>
    <row r="2555" spans="2:2" x14ac:dyDescent="0.25">
      <c r="B2555" s="5"/>
    </row>
    <row r="2556" spans="2:2" x14ac:dyDescent="0.25">
      <c r="B2556" s="5"/>
    </row>
    <row r="2557" spans="2:2" x14ac:dyDescent="0.25">
      <c r="B2557" s="5"/>
    </row>
    <row r="2558" spans="2:2" x14ac:dyDescent="0.25">
      <c r="B2558" s="5"/>
    </row>
    <row r="2559" spans="2:2" x14ac:dyDescent="0.25">
      <c r="B2559" s="5"/>
    </row>
    <row r="2560" spans="2:2" x14ac:dyDescent="0.25">
      <c r="B2560" s="5"/>
    </row>
    <row r="2561" spans="2:2" x14ac:dyDescent="0.25">
      <c r="B2561" s="5"/>
    </row>
    <row r="2562" spans="2:2" x14ac:dyDescent="0.25">
      <c r="B2562" s="5"/>
    </row>
    <row r="2563" spans="2:2" x14ac:dyDescent="0.25">
      <c r="B2563" s="5"/>
    </row>
    <row r="2564" spans="2:2" x14ac:dyDescent="0.25">
      <c r="B2564" s="5"/>
    </row>
    <row r="2565" spans="2:2" x14ac:dyDescent="0.25">
      <c r="B2565" s="5"/>
    </row>
    <row r="2566" spans="2:2" x14ac:dyDescent="0.25">
      <c r="B2566" s="5"/>
    </row>
    <row r="2567" spans="2:2" x14ac:dyDescent="0.25">
      <c r="B2567" s="5"/>
    </row>
    <row r="2568" spans="2:2" x14ac:dyDescent="0.25">
      <c r="B2568" s="5"/>
    </row>
    <row r="2569" spans="2:2" x14ac:dyDescent="0.25">
      <c r="B2569" s="5"/>
    </row>
    <row r="2570" spans="2:2" x14ac:dyDescent="0.25">
      <c r="B2570" s="5"/>
    </row>
    <row r="2571" spans="2:2" x14ac:dyDescent="0.25">
      <c r="B2571" s="5"/>
    </row>
    <row r="2572" spans="2:2" x14ac:dyDescent="0.25">
      <c r="B2572" s="5"/>
    </row>
    <row r="2573" spans="2:2" x14ac:dyDescent="0.25">
      <c r="B2573" s="5"/>
    </row>
    <row r="2574" spans="2:2" x14ac:dyDescent="0.25">
      <c r="B2574" s="5"/>
    </row>
    <row r="2575" spans="2:2" x14ac:dyDescent="0.25">
      <c r="B2575" s="5"/>
    </row>
    <row r="2576" spans="2:2" x14ac:dyDescent="0.25">
      <c r="B2576" s="5"/>
    </row>
    <row r="2577" spans="2:2" x14ac:dyDescent="0.25">
      <c r="B2577" s="5"/>
    </row>
    <row r="2578" spans="2:2" x14ac:dyDescent="0.25">
      <c r="B2578" s="5"/>
    </row>
    <row r="2579" spans="2:2" x14ac:dyDescent="0.25">
      <c r="B2579" s="5"/>
    </row>
    <row r="2580" spans="2:2" x14ac:dyDescent="0.25">
      <c r="B2580" s="5"/>
    </row>
    <row r="2581" spans="2:2" x14ac:dyDescent="0.25">
      <c r="B2581" s="5"/>
    </row>
    <row r="2582" spans="2:2" x14ac:dyDescent="0.25">
      <c r="B2582" s="5"/>
    </row>
    <row r="2583" spans="2:2" x14ac:dyDescent="0.25">
      <c r="B2583" s="5"/>
    </row>
    <row r="2584" spans="2:2" x14ac:dyDescent="0.25">
      <c r="B2584" s="5"/>
    </row>
    <row r="2585" spans="2:2" x14ac:dyDescent="0.25">
      <c r="B2585" s="5"/>
    </row>
    <row r="2586" spans="2:2" x14ac:dyDescent="0.25">
      <c r="B2586" s="5"/>
    </row>
    <row r="2587" spans="2:2" x14ac:dyDescent="0.25">
      <c r="B2587" s="5"/>
    </row>
    <row r="2588" spans="2:2" x14ac:dyDescent="0.25">
      <c r="B2588" s="5"/>
    </row>
    <row r="2589" spans="2:2" x14ac:dyDescent="0.25">
      <c r="B2589" s="5"/>
    </row>
    <row r="2590" spans="2:2" x14ac:dyDescent="0.25">
      <c r="B2590" s="5"/>
    </row>
    <row r="2591" spans="2:2" x14ac:dyDescent="0.25">
      <c r="B2591" s="5"/>
    </row>
    <row r="2592" spans="2:2" x14ac:dyDescent="0.25">
      <c r="B2592" s="5"/>
    </row>
    <row r="2593" spans="2:2" x14ac:dyDescent="0.25">
      <c r="B2593" s="5"/>
    </row>
    <row r="2594" spans="2:2" x14ac:dyDescent="0.25">
      <c r="B2594" s="5"/>
    </row>
    <row r="2595" spans="2:2" x14ac:dyDescent="0.25">
      <c r="B2595" s="5"/>
    </row>
    <row r="2596" spans="2:2" x14ac:dyDescent="0.25">
      <c r="B2596" s="5"/>
    </row>
    <row r="2597" spans="2:2" x14ac:dyDescent="0.25">
      <c r="B2597" s="5"/>
    </row>
    <row r="2598" spans="2:2" x14ac:dyDescent="0.25">
      <c r="B2598" s="5"/>
    </row>
    <row r="2599" spans="2:2" x14ac:dyDescent="0.25">
      <c r="B2599" s="5"/>
    </row>
    <row r="2600" spans="2:2" x14ac:dyDescent="0.25">
      <c r="B2600" s="5"/>
    </row>
    <row r="2601" spans="2:2" x14ac:dyDescent="0.25">
      <c r="B2601" s="5"/>
    </row>
    <row r="2602" spans="2:2" x14ac:dyDescent="0.25">
      <c r="B2602" s="5"/>
    </row>
    <row r="2603" spans="2:2" x14ac:dyDescent="0.25">
      <c r="B2603" s="5"/>
    </row>
    <row r="2604" spans="2:2" x14ac:dyDescent="0.25">
      <c r="B2604" s="5"/>
    </row>
    <row r="2605" spans="2:2" x14ac:dyDescent="0.25">
      <c r="B2605" s="5"/>
    </row>
    <row r="2606" spans="2:2" x14ac:dyDescent="0.25">
      <c r="B2606" s="5"/>
    </row>
    <row r="2607" spans="2:2" x14ac:dyDescent="0.25">
      <c r="B2607" s="5"/>
    </row>
    <row r="2608" spans="2:2" x14ac:dyDescent="0.25">
      <c r="B2608" s="5"/>
    </row>
    <row r="2609" spans="2:2" x14ac:dyDescent="0.25">
      <c r="B2609" s="5"/>
    </row>
    <row r="2610" spans="2:2" x14ac:dyDescent="0.25">
      <c r="B2610" s="5"/>
    </row>
    <row r="2611" spans="2:2" x14ac:dyDescent="0.25">
      <c r="B2611" s="5"/>
    </row>
    <row r="2612" spans="2:2" x14ac:dyDescent="0.25">
      <c r="B2612" s="5"/>
    </row>
    <row r="2613" spans="2:2" x14ac:dyDescent="0.25">
      <c r="B2613" s="5"/>
    </row>
    <row r="2614" spans="2:2" x14ac:dyDescent="0.25">
      <c r="B2614" s="5"/>
    </row>
    <row r="2615" spans="2:2" x14ac:dyDescent="0.25">
      <c r="B2615" s="5"/>
    </row>
    <row r="2616" spans="2:2" x14ac:dyDescent="0.25">
      <c r="B2616" s="5"/>
    </row>
    <row r="2617" spans="2:2" x14ac:dyDescent="0.25">
      <c r="B2617" s="5"/>
    </row>
    <row r="2618" spans="2:2" x14ac:dyDescent="0.25">
      <c r="B2618" s="5"/>
    </row>
    <row r="2619" spans="2:2" x14ac:dyDescent="0.25">
      <c r="B2619" s="5"/>
    </row>
    <row r="2620" spans="2:2" x14ac:dyDescent="0.25">
      <c r="B2620" s="5"/>
    </row>
    <row r="2621" spans="2:2" x14ac:dyDescent="0.25">
      <c r="B2621" s="5"/>
    </row>
    <row r="2622" spans="2:2" x14ac:dyDescent="0.25">
      <c r="B2622" s="5"/>
    </row>
    <row r="2623" spans="2:2" x14ac:dyDescent="0.25">
      <c r="B2623" s="5"/>
    </row>
    <row r="2624" spans="2:2" x14ac:dyDescent="0.25">
      <c r="B2624" s="5"/>
    </row>
    <row r="2625" spans="2:2" x14ac:dyDescent="0.25">
      <c r="B2625" s="5"/>
    </row>
    <row r="2626" spans="2:2" x14ac:dyDescent="0.25">
      <c r="B2626" s="5"/>
    </row>
    <row r="2627" spans="2:2" x14ac:dyDescent="0.25">
      <c r="B2627" s="5"/>
    </row>
    <row r="2628" spans="2:2" x14ac:dyDescent="0.25">
      <c r="B2628" s="5"/>
    </row>
    <row r="2629" spans="2:2" x14ac:dyDescent="0.25">
      <c r="B2629" s="5"/>
    </row>
    <row r="2630" spans="2:2" x14ac:dyDescent="0.25">
      <c r="B2630" s="5"/>
    </row>
    <row r="2631" spans="2:2" x14ac:dyDescent="0.25">
      <c r="B2631" s="5"/>
    </row>
    <row r="2632" spans="2:2" x14ac:dyDescent="0.25">
      <c r="B2632" s="5"/>
    </row>
    <row r="2633" spans="2:2" x14ac:dyDescent="0.25">
      <c r="B2633" s="5"/>
    </row>
    <row r="2634" spans="2:2" x14ac:dyDescent="0.25">
      <c r="B2634" s="5"/>
    </row>
    <row r="2635" spans="2:2" x14ac:dyDescent="0.25">
      <c r="B2635" s="5"/>
    </row>
    <row r="2636" spans="2:2" x14ac:dyDescent="0.25">
      <c r="B2636" s="5"/>
    </row>
    <row r="2637" spans="2:2" x14ac:dyDescent="0.25">
      <c r="B2637" s="5"/>
    </row>
    <row r="2638" spans="2:2" x14ac:dyDescent="0.25">
      <c r="B2638" s="5"/>
    </row>
    <row r="2639" spans="2:2" x14ac:dyDescent="0.25">
      <c r="B2639" s="5"/>
    </row>
    <row r="2640" spans="2:2" x14ac:dyDescent="0.25">
      <c r="B2640" s="5"/>
    </row>
    <row r="2641" spans="2:2" x14ac:dyDescent="0.25">
      <c r="B2641" s="5"/>
    </row>
    <row r="2642" spans="2:2" x14ac:dyDescent="0.25">
      <c r="B2642" s="5"/>
    </row>
    <row r="2643" spans="2:2" x14ac:dyDescent="0.25">
      <c r="B2643" s="5"/>
    </row>
    <row r="2644" spans="2:2" x14ac:dyDescent="0.25">
      <c r="B2644" s="5"/>
    </row>
    <row r="2645" spans="2:2" x14ac:dyDescent="0.25">
      <c r="B2645" s="5"/>
    </row>
    <row r="2646" spans="2:2" x14ac:dyDescent="0.25">
      <c r="B2646" s="5"/>
    </row>
    <row r="2647" spans="2:2" x14ac:dyDescent="0.25">
      <c r="B2647" s="5"/>
    </row>
    <row r="2648" spans="2:2" x14ac:dyDescent="0.25">
      <c r="B2648" s="5"/>
    </row>
    <row r="2649" spans="2:2" x14ac:dyDescent="0.25">
      <c r="B2649" s="5"/>
    </row>
    <row r="2650" spans="2:2" x14ac:dyDescent="0.25">
      <c r="B2650" s="5"/>
    </row>
    <row r="2651" spans="2:2" x14ac:dyDescent="0.25">
      <c r="B2651" s="5"/>
    </row>
    <row r="2652" spans="2:2" x14ac:dyDescent="0.25">
      <c r="B2652" s="5"/>
    </row>
    <row r="2653" spans="2:2" x14ac:dyDescent="0.25">
      <c r="B2653" s="5"/>
    </row>
    <row r="2654" spans="2:2" x14ac:dyDescent="0.25">
      <c r="B2654" s="5"/>
    </row>
    <row r="2655" spans="2:2" x14ac:dyDescent="0.25">
      <c r="B2655" s="5"/>
    </row>
    <row r="2656" spans="2:2" x14ac:dyDescent="0.25">
      <c r="B2656" s="5"/>
    </row>
    <row r="2657" spans="2:2" x14ac:dyDescent="0.25">
      <c r="B2657" s="5"/>
    </row>
    <row r="2658" spans="2:2" x14ac:dyDescent="0.25">
      <c r="B2658" s="5"/>
    </row>
    <row r="2659" spans="2:2" x14ac:dyDescent="0.25">
      <c r="B2659" s="5"/>
    </row>
    <row r="2660" spans="2:2" x14ac:dyDescent="0.25">
      <c r="B2660" s="5"/>
    </row>
    <row r="2661" spans="2:2" x14ac:dyDescent="0.25">
      <c r="B2661" s="5"/>
    </row>
    <row r="2662" spans="2:2" x14ac:dyDescent="0.25">
      <c r="B2662" s="5"/>
    </row>
    <row r="2663" spans="2:2" x14ac:dyDescent="0.25">
      <c r="B2663" s="5"/>
    </row>
    <row r="2664" spans="2:2" x14ac:dyDescent="0.25">
      <c r="B2664" s="5"/>
    </row>
    <row r="2665" spans="2:2" x14ac:dyDescent="0.25">
      <c r="B2665" s="5"/>
    </row>
    <row r="2666" spans="2:2" x14ac:dyDescent="0.25">
      <c r="B2666" s="5"/>
    </row>
    <row r="2667" spans="2:2" x14ac:dyDescent="0.25">
      <c r="B2667" s="5"/>
    </row>
    <row r="2668" spans="2:2" x14ac:dyDescent="0.25">
      <c r="B2668" s="5"/>
    </row>
    <row r="2669" spans="2:2" x14ac:dyDescent="0.25">
      <c r="B2669" s="5"/>
    </row>
    <row r="2670" spans="2:2" x14ac:dyDescent="0.25">
      <c r="B2670" s="5"/>
    </row>
    <row r="2671" spans="2:2" x14ac:dyDescent="0.25">
      <c r="B2671" s="5"/>
    </row>
    <row r="2672" spans="2:2" x14ac:dyDescent="0.25">
      <c r="B2672" s="5"/>
    </row>
    <row r="2673" spans="2:2" x14ac:dyDescent="0.25">
      <c r="B2673" s="5"/>
    </row>
    <row r="2674" spans="2:2" x14ac:dyDescent="0.25">
      <c r="B2674" s="5"/>
    </row>
    <row r="2675" spans="2:2" x14ac:dyDescent="0.25">
      <c r="B2675" s="5"/>
    </row>
    <row r="2676" spans="2:2" x14ac:dyDescent="0.25">
      <c r="B2676" s="5"/>
    </row>
    <row r="2677" spans="2:2" x14ac:dyDescent="0.25">
      <c r="B2677" s="5"/>
    </row>
    <row r="2678" spans="2:2" x14ac:dyDescent="0.25">
      <c r="B2678" s="5"/>
    </row>
    <row r="2679" spans="2:2" x14ac:dyDescent="0.25">
      <c r="B2679" s="5"/>
    </row>
    <row r="2680" spans="2:2" x14ac:dyDescent="0.25">
      <c r="B2680" s="5"/>
    </row>
    <row r="2681" spans="2:2" x14ac:dyDescent="0.25">
      <c r="B2681" s="5"/>
    </row>
    <row r="2682" spans="2:2" x14ac:dyDescent="0.25">
      <c r="B2682" s="5"/>
    </row>
    <row r="2683" spans="2:2" x14ac:dyDescent="0.25">
      <c r="B2683" s="5"/>
    </row>
    <row r="2684" spans="2:2" x14ac:dyDescent="0.25">
      <c r="B2684" s="5"/>
    </row>
    <row r="2685" spans="2:2" x14ac:dyDescent="0.25">
      <c r="B2685" s="5"/>
    </row>
    <row r="2686" spans="2:2" x14ac:dyDescent="0.25">
      <c r="B2686" s="5"/>
    </row>
    <row r="2687" spans="2:2" x14ac:dyDescent="0.25">
      <c r="B2687" s="5"/>
    </row>
    <row r="2688" spans="2:2" x14ac:dyDescent="0.25">
      <c r="B2688" s="5"/>
    </row>
    <row r="2689" spans="2:2" x14ac:dyDescent="0.25">
      <c r="B2689" s="5"/>
    </row>
    <row r="2690" spans="2:2" x14ac:dyDescent="0.25">
      <c r="B2690" s="5"/>
    </row>
    <row r="2691" spans="2:2" x14ac:dyDescent="0.25">
      <c r="B2691" s="5"/>
    </row>
    <row r="2692" spans="2:2" x14ac:dyDescent="0.25">
      <c r="B2692" s="5"/>
    </row>
    <row r="2693" spans="2:2" x14ac:dyDescent="0.25">
      <c r="B2693" s="5"/>
    </row>
    <row r="2694" spans="2:2" x14ac:dyDescent="0.25">
      <c r="B2694" s="5"/>
    </row>
    <row r="2695" spans="2:2" x14ac:dyDescent="0.25">
      <c r="B2695" s="5"/>
    </row>
    <row r="2696" spans="2:2" x14ac:dyDescent="0.25">
      <c r="B2696" s="5"/>
    </row>
    <row r="2697" spans="2:2" x14ac:dyDescent="0.25">
      <c r="B2697" s="5"/>
    </row>
    <row r="2698" spans="2:2" x14ac:dyDescent="0.25">
      <c r="B2698" s="5"/>
    </row>
    <row r="2699" spans="2:2" x14ac:dyDescent="0.25">
      <c r="B2699" s="5"/>
    </row>
    <row r="2700" spans="2:2" x14ac:dyDescent="0.25">
      <c r="B2700" s="5"/>
    </row>
    <row r="2701" spans="2:2" x14ac:dyDescent="0.25">
      <c r="B2701" s="5"/>
    </row>
    <row r="2702" spans="2:2" x14ac:dyDescent="0.25">
      <c r="B2702" s="5"/>
    </row>
    <row r="2703" spans="2:2" x14ac:dyDescent="0.25">
      <c r="B2703" s="5"/>
    </row>
    <row r="2704" spans="2:2" x14ac:dyDescent="0.25">
      <c r="B2704" s="5"/>
    </row>
    <row r="2705" spans="2:2" x14ac:dyDescent="0.25">
      <c r="B2705" s="5"/>
    </row>
    <row r="2706" spans="2:2" x14ac:dyDescent="0.25">
      <c r="B2706" s="5"/>
    </row>
    <row r="2707" spans="2:2" x14ac:dyDescent="0.25">
      <c r="B2707" s="5"/>
    </row>
    <row r="2708" spans="2:2" x14ac:dyDescent="0.25">
      <c r="B2708" s="5"/>
    </row>
    <row r="2709" spans="2:2" x14ac:dyDescent="0.25">
      <c r="B2709" s="5"/>
    </row>
    <row r="2710" spans="2:2" x14ac:dyDescent="0.25">
      <c r="B2710" s="5"/>
    </row>
    <row r="2711" spans="2:2" x14ac:dyDescent="0.25">
      <c r="B2711" s="5"/>
    </row>
    <row r="2712" spans="2:2" x14ac:dyDescent="0.25">
      <c r="B2712" s="5"/>
    </row>
    <row r="2713" spans="2:2" x14ac:dyDescent="0.25">
      <c r="B2713" s="5"/>
    </row>
    <row r="2714" spans="2:2" x14ac:dyDescent="0.25">
      <c r="B2714" s="5"/>
    </row>
    <row r="2715" spans="2:2" x14ac:dyDescent="0.25">
      <c r="B2715" s="5"/>
    </row>
    <row r="2716" spans="2:2" x14ac:dyDescent="0.25">
      <c r="B2716" s="5"/>
    </row>
    <row r="2717" spans="2:2" x14ac:dyDescent="0.25">
      <c r="B2717" s="5"/>
    </row>
    <row r="2718" spans="2:2" x14ac:dyDescent="0.25">
      <c r="B2718" s="5"/>
    </row>
    <row r="2719" spans="2:2" x14ac:dyDescent="0.25">
      <c r="B2719" s="5"/>
    </row>
    <row r="2720" spans="2:2" x14ac:dyDescent="0.25">
      <c r="B2720" s="5"/>
    </row>
    <row r="2721" spans="2:2" x14ac:dyDescent="0.25">
      <c r="B2721" s="5"/>
    </row>
    <row r="2722" spans="2:2" x14ac:dyDescent="0.25">
      <c r="B2722" s="5"/>
    </row>
    <row r="2723" spans="2:2" x14ac:dyDescent="0.25">
      <c r="B2723" s="5"/>
    </row>
    <row r="2724" spans="2:2" x14ac:dyDescent="0.25">
      <c r="B2724" s="5"/>
    </row>
    <row r="2725" spans="2:2" x14ac:dyDescent="0.25">
      <c r="B2725" s="5"/>
    </row>
    <row r="2726" spans="2:2" x14ac:dyDescent="0.25">
      <c r="B2726" s="5"/>
    </row>
    <row r="2727" spans="2:2" x14ac:dyDescent="0.25">
      <c r="B2727" s="5"/>
    </row>
    <row r="2728" spans="2:2" x14ac:dyDescent="0.25">
      <c r="B2728" s="5"/>
    </row>
    <row r="2729" spans="2:2" x14ac:dyDescent="0.25">
      <c r="B2729" s="5"/>
    </row>
    <row r="2730" spans="2:2" x14ac:dyDescent="0.25">
      <c r="B2730" s="5"/>
    </row>
    <row r="2731" spans="2:2" x14ac:dyDescent="0.25">
      <c r="B2731" s="5"/>
    </row>
    <row r="2732" spans="2:2" x14ac:dyDescent="0.25">
      <c r="B2732" s="5"/>
    </row>
    <row r="2733" spans="2:2" x14ac:dyDescent="0.25">
      <c r="B2733" s="5"/>
    </row>
    <row r="2734" spans="2:2" x14ac:dyDescent="0.25">
      <c r="B2734" s="5"/>
    </row>
    <row r="2735" spans="2:2" x14ac:dyDescent="0.25">
      <c r="B2735" s="5"/>
    </row>
    <row r="2736" spans="2:2" x14ac:dyDescent="0.25">
      <c r="B2736" s="5"/>
    </row>
    <row r="2737" spans="2:2" x14ac:dyDescent="0.25">
      <c r="B2737" s="5"/>
    </row>
    <row r="2738" spans="2:2" x14ac:dyDescent="0.25">
      <c r="B2738" s="5"/>
    </row>
    <row r="2739" spans="2:2" x14ac:dyDescent="0.25">
      <c r="B2739" s="5"/>
    </row>
    <row r="2740" spans="2:2" x14ac:dyDescent="0.25">
      <c r="B2740" s="5"/>
    </row>
    <row r="2741" spans="2:2" x14ac:dyDescent="0.25">
      <c r="B2741" s="5"/>
    </row>
    <row r="2742" spans="2:2" x14ac:dyDescent="0.25">
      <c r="B2742" s="5"/>
    </row>
    <row r="2743" spans="2:2" x14ac:dyDescent="0.25">
      <c r="B2743" s="5"/>
    </row>
    <row r="2744" spans="2:2" x14ac:dyDescent="0.25">
      <c r="B2744" s="5"/>
    </row>
    <row r="2745" spans="2:2" x14ac:dyDescent="0.25">
      <c r="B2745" s="5"/>
    </row>
    <row r="2746" spans="2:2" x14ac:dyDescent="0.25">
      <c r="B2746" s="5"/>
    </row>
    <row r="2747" spans="2:2" x14ac:dyDescent="0.25">
      <c r="B2747" s="5"/>
    </row>
    <row r="2748" spans="2:2" x14ac:dyDescent="0.25">
      <c r="B2748" s="5"/>
    </row>
    <row r="2749" spans="2:2" x14ac:dyDescent="0.25">
      <c r="B2749" s="5"/>
    </row>
    <row r="2750" spans="2:2" x14ac:dyDescent="0.25">
      <c r="B2750" s="5"/>
    </row>
    <row r="2751" spans="2:2" x14ac:dyDescent="0.25">
      <c r="B2751" s="5"/>
    </row>
    <row r="2752" spans="2:2" x14ac:dyDescent="0.25">
      <c r="B2752" s="5"/>
    </row>
    <row r="2753" spans="2:2" x14ac:dyDescent="0.25">
      <c r="B2753" s="5"/>
    </row>
    <row r="2754" spans="2:2" x14ac:dyDescent="0.25">
      <c r="B2754" s="5"/>
    </row>
    <row r="2755" spans="2:2" x14ac:dyDescent="0.25">
      <c r="B2755" s="5"/>
    </row>
    <row r="2756" spans="2:2" x14ac:dyDescent="0.25">
      <c r="B2756" s="5"/>
    </row>
    <row r="2757" spans="2:2" x14ac:dyDescent="0.25">
      <c r="B2757" s="5"/>
    </row>
    <row r="2758" spans="2:2" x14ac:dyDescent="0.25">
      <c r="B2758" s="5"/>
    </row>
    <row r="2759" spans="2:2" x14ac:dyDescent="0.25">
      <c r="B2759" s="5"/>
    </row>
    <row r="2760" spans="2:2" x14ac:dyDescent="0.25">
      <c r="B2760" s="5"/>
    </row>
    <row r="2761" spans="2:2" x14ac:dyDescent="0.25">
      <c r="B2761" s="5"/>
    </row>
    <row r="2762" spans="2:2" x14ac:dyDescent="0.25">
      <c r="B2762" s="5"/>
    </row>
    <row r="2763" spans="2:2" x14ac:dyDescent="0.25">
      <c r="B2763" s="5"/>
    </row>
    <row r="2764" spans="2:2" x14ac:dyDescent="0.25">
      <c r="B2764" s="5"/>
    </row>
    <row r="2765" spans="2:2" x14ac:dyDescent="0.25">
      <c r="B2765" s="5"/>
    </row>
    <row r="2766" spans="2:2" x14ac:dyDescent="0.25">
      <c r="B2766" s="5"/>
    </row>
    <row r="2767" spans="2:2" x14ac:dyDescent="0.25">
      <c r="B2767" s="5"/>
    </row>
    <row r="2768" spans="2:2" x14ac:dyDescent="0.25">
      <c r="B2768" s="5"/>
    </row>
    <row r="2769" spans="2:2" x14ac:dyDescent="0.25">
      <c r="B2769" s="5"/>
    </row>
    <row r="2770" spans="2:2" x14ac:dyDescent="0.25">
      <c r="B2770" s="5"/>
    </row>
    <row r="2771" spans="2:2" x14ac:dyDescent="0.25">
      <c r="B2771" s="5"/>
    </row>
    <row r="2772" spans="2:2" x14ac:dyDescent="0.25">
      <c r="B2772" s="5"/>
    </row>
    <row r="2773" spans="2:2" x14ac:dyDescent="0.25">
      <c r="B2773" s="5"/>
    </row>
    <row r="2774" spans="2:2" x14ac:dyDescent="0.25">
      <c r="B2774" s="5"/>
    </row>
    <row r="2775" spans="2:2" x14ac:dyDescent="0.25">
      <c r="B2775" s="5"/>
    </row>
    <row r="2776" spans="2:2" x14ac:dyDescent="0.25">
      <c r="B2776" s="5"/>
    </row>
    <row r="2777" spans="2:2" x14ac:dyDescent="0.25">
      <c r="B2777" s="5"/>
    </row>
    <row r="2778" spans="2:2" x14ac:dyDescent="0.25">
      <c r="B2778" s="5"/>
    </row>
    <row r="2779" spans="2:2" x14ac:dyDescent="0.25">
      <c r="B2779" s="5"/>
    </row>
    <row r="2780" spans="2:2" x14ac:dyDescent="0.25">
      <c r="B2780" s="5"/>
    </row>
    <row r="2781" spans="2:2" x14ac:dyDescent="0.25">
      <c r="B2781" s="5"/>
    </row>
    <row r="2782" spans="2:2" x14ac:dyDescent="0.25">
      <c r="B2782" s="5"/>
    </row>
    <row r="2783" spans="2:2" x14ac:dyDescent="0.25">
      <c r="B2783" s="5"/>
    </row>
    <row r="2784" spans="2:2" x14ac:dyDescent="0.25">
      <c r="B2784" s="5"/>
    </row>
    <row r="2785" spans="2:2" x14ac:dyDescent="0.25">
      <c r="B2785" s="5"/>
    </row>
    <row r="2786" spans="2:2" x14ac:dyDescent="0.25">
      <c r="B2786" s="5"/>
    </row>
    <row r="2787" spans="2:2" x14ac:dyDescent="0.25">
      <c r="B2787" s="5"/>
    </row>
    <row r="2788" spans="2:2" x14ac:dyDescent="0.25">
      <c r="B2788" s="5"/>
    </row>
    <row r="2789" spans="2:2" x14ac:dyDescent="0.25">
      <c r="B2789" s="5"/>
    </row>
    <row r="2790" spans="2:2" x14ac:dyDescent="0.25">
      <c r="B2790" s="5"/>
    </row>
    <row r="2791" spans="2:2" x14ac:dyDescent="0.25">
      <c r="B2791" s="5"/>
    </row>
    <row r="2792" spans="2:2" x14ac:dyDescent="0.25">
      <c r="B2792" s="5"/>
    </row>
    <row r="2793" spans="2:2" x14ac:dyDescent="0.25">
      <c r="B2793" s="5"/>
    </row>
    <row r="2794" spans="2:2" x14ac:dyDescent="0.25">
      <c r="B2794" s="5"/>
    </row>
    <row r="2795" spans="2:2" x14ac:dyDescent="0.25">
      <c r="B2795" s="5"/>
    </row>
    <row r="2796" spans="2:2" x14ac:dyDescent="0.25">
      <c r="B2796" s="5"/>
    </row>
    <row r="2797" spans="2:2" x14ac:dyDescent="0.25">
      <c r="B2797" s="5"/>
    </row>
    <row r="2798" spans="2:2" x14ac:dyDescent="0.25">
      <c r="B2798" s="5"/>
    </row>
    <row r="2799" spans="2:2" x14ac:dyDescent="0.25">
      <c r="B2799" s="5"/>
    </row>
    <row r="2800" spans="2:2" x14ac:dyDescent="0.25">
      <c r="B2800" s="5"/>
    </row>
    <row r="2801" spans="2:2" x14ac:dyDescent="0.25">
      <c r="B2801" s="5"/>
    </row>
    <row r="2802" spans="2:2" x14ac:dyDescent="0.25">
      <c r="B2802" s="5"/>
    </row>
    <row r="2803" spans="2:2" x14ac:dyDescent="0.25">
      <c r="B2803" s="5"/>
    </row>
    <row r="2804" spans="2:2" x14ac:dyDescent="0.25">
      <c r="B2804" s="5"/>
    </row>
    <row r="2805" spans="2:2" x14ac:dyDescent="0.25">
      <c r="B2805" s="5"/>
    </row>
    <row r="2806" spans="2:2" x14ac:dyDescent="0.25">
      <c r="B2806" s="5"/>
    </row>
    <row r="2807" spans="2:2" x14ac:dyDescent="0.25">
      <c r="B2807" s="5"/>
    </row>
    <row r="2808" spans="2:2" x14ac:dyDescent="0.25">
      <c r="B2808" s="5"/>
    </row>
    <row r="2809" spans="2:2" x14ac:dyDescent="0.25">
      <c r="B2809" s="5"/>
    </row>
    <row r="2810" spans="2:2" x14ac:dyDescent="0.25">
      <c r="B2810" s="5"/>
    </row>
    <row r="2811" spans="2:2" x14ac:dyDescent="0.25">
      <c r="B2811" s="5"/>
    </row>
    <row r="2812" spans="2:2" x14ac:dyDescent="0.25">
      <c r="B2812" s="5"/>
    </row>
    <row r="2813" spans="2:2" x14ac:dyDescent="0.25">
      <c r="B2813" s="5"/>
    </row>
    <row r="2814" spans="2:2" x14ac:dyDescent="0.25">
      <c r="B2814" s="5"/>
    </row>
    <row r="2815" spans="2:2" x14ac:dyDescent="0.25">
      <c r="B2815" s="5"/>
    </row>
    <row r="2816" spans="2:2" x14ac:dyDescent="0.25">
      <c r="B2816" s="5"/>
    </row>
    <row r="2817" spans="2:2" x14ac:dyDescent="0.25">
      <c r="B2817" s="5"/>
    </row>
    <row r="2818" spans="2:2" x14ac:dyDescent="0.25">
      <c r="B2818" s="5"/>
    </row>
    <row r="2819" spans="2:2" x14ac:dyDescent="0.25">
      <c r="B2819" s="5"/>
    </row>
    <row r="2820" spans="2:2" x14ac:dyDescent="0.25">
      <c r="B2820" s="5"/>
    </row>
    <row r="2821" spans="2:2" x14ac:dyDescent="0.25">
      <c r="B2821" s="5"/>
    </row>
    <row r="2822" spans="2:2" x14ac:dyDescent="0.25">
      <c r="B2822" s="5"/>
    </row>
    <row r="2823" spans="2:2" x14ac:dyDescent="0.25">
      <c r="B2823" s="5"/>
    </row>
    <row r="2824" spans="2:2" x14ac:dyDescent="0.25">
      <c r="B2824" s="5"/>
    </row>
    <row r="2825" spans="2:2" x14ac:dyDescent="0.25">
      <c r="B2825" s="5"/>
    </row>
    <row r="2826" spans="2:2" x14ac:dyDescent="0.25">
      <c r="B2826" s="5"/>
    </row>
    <row r="2827" spans="2:2" x14ac:dyDescent="0.25">
      <c r="B2827" s="5"/>
    </row>
    <row r="2828" spans="2:2" x14ac:dyDescent="0.25">
      <c r="B2828" s="5"/>
    </row>
    <row r="2829" spans="2:2" x14ac:dyDescent="0.25">
      <c r="B2829" s="5"/>
    </row>
    <row r="2830" spans="2:2" x14ac:dyDescent="0.25">
      <c r="B2830" s="5"/>
    </row>
    <row r="2831" spans="2:2" x14ac:dyDescent="0.25">
      <c r="B2831" s="5"/>
    </row>
    <row r="2832" spans="2:2" x14ac:dyDescent="0.25">
      <c r="B2832" s="5"/>
    </row>
    <row r="2833" spans="2:2" x14ac:dyDescent="0.25">
      <c r="B2833" s="5"/>
    </row>
    <row r="2834" spans="2:2" x14ac:dyDescent="0.25">
      <c r="B2834" s="5"/>
    </row>
    <row r="2835" spans="2:2" x14ac:dyDescent="0.25">
      <c r="B2835" s="5"/>
    </row>
    <row r="2836" spans="2:2" x14ac:dyDescent="0.25">
      <c r="B2836" s="5"/>
    </row>
    <row r="2837" spans="2:2" x14ac:dyDescent="0.25">
      <c r="B2837" s="5"/>
    </row>
    <row r="2838" spans="2:2" x14ac:dyDescent="0.25">
      <c r="B2838" s="5"/>
    </row>
    <row r="2839" spans="2:2" x14ac:dyDescent="0.25">
      <c r="B2839" s="5"/>
    </row>
    <row r="2840" spans="2:2" x14ac:dyDescent="0.25">
      <c r="B2840" s="5"/>
    </row>
    <row r="2841" spans="2:2" x14ac:dyDescent="0.25">
      <c r="B2841" s="5"/>
    </row>
    <row r="2842" spans="2:2" x14ac:dyDescent="0.25">
      <c r="B2842" s="5"/>
    </row>
    <row r="2843" spans="2:2" x14ac:dyDescent="0.25">
      <c r="B2843" s="5"/>
    </row>
    <row r="2844" spans="2:2" x14ac:dyDescent="0.25">
      <c r="B2844" s="5"/>
    </row>
    <row r="2845" spans="2:2" x14ac:dyDescent="0.25">
      <c r="B2845" s="5"/>
    </row>
    <row r="2846" spans="2:2" x14ac:dyDescent="0.25">
      <c r="B2846" s="5"/>
    </row>
    <row r="2847" spans="2:2" x14ac:dyDescent="0.25">
      <c r="B2847" s="5"/>
    </row>
    <row r="2848" spans="2:2" x14ac:dyDescent="0.25">
      <c r="B2848" s="5"/>
    </row>
    <row r="2849" spans="2:2" x14ac:dyDescent="0.25">
      <c r="B2849" s="5"/>
    </row>
    <row r="2850" spans="2:2" x14ac:dyDescent="0.25">
      <c r="B2850" s="5"/>
    </row>
    <row r="2851" spans="2:2" x14ac:dyDescent="0.25">
      <c r="B2851" s="5"/>
    </row>
    <row r="2852" spans="2:2" x14ac:dyDescent="0.25">
      <c r="B2852" s="5"/>
    </row>
    <row r="2853" spans="2:2" x14ac:dyDescent="0.25">
      <c r="B2853" s="5"/>
    </row>
    <row r="2854" spans="2:2" x14ac:dyDescent="0.25">
      <c r="B2854" s="5"/>
    </row>
    <row r="2855" spans="2:2" x14ac:dyDescent="0.25">
      <c r="B2855" s="5"/>
    </row>
    <row r="2856" spans="2:2" x14ac:dyDescent="0.25">
      <c r="B2856" s="5"/>
    </row>
    <row r="2857" spans="2:2" x14ac:dyDescent="0.25">
      <c r="B2857" s="5"/>
    </row>
    <row r="2858" spans="2:2" x14ac:dyDescent="0.25">
      <c r="B2858" s="5"/>
    </row>
    <row r="2859" spans="2:2" x14ac:dyDescent="0.25">
      <c r="B2859" s="5"/>
    </row>
    <row r="2860" spans="2:2" x14ac:dyDescent="0.25">
      <c r="B2860" s="5"/>
    </row>
    <row r="2861" spans="2:2" x14ac:dyDescent="0.25">
      <c r="B2861" s="5"/>
    </row>
    <row r="2862" spans="2:2" x14ac:dyDescent="0.25">
      <c r="B2862" s="5"/>
    </row>
    <row r="2863" spans="2:2" x14ac:dyDescent="0.25">
      <c r="B2863" s="5"/>
    </row>
    <row r="2864" spans="2:2" x14ac:dyDescent="0.25">
      <c r="B2864" s="5"/>
    </row>
    <row r="2865" spans="2:2" x14ac:dyDescent="0.25">
      <c r="B2865" s="5"/>
    </row>
    <row r="2866" spans="2:2" x14ac:dyDescent="0.25">
      <c r="B2866" s="5"/>
    </row>
    <row r="2867" spans="2:2" x14ac:dyDescent="0.25">
      <c r="B2867" s="5"/>
    </row>
    <row r="2868" spans="2:2" x14ac:dyDescent="0.25">
      <c r="B2868" s="5"/>
    </row>
    <row r="2869" spans="2:2" x14ac:dyDescent="0.25">
      <c r="B2869" s="5"/>
    </row>
    <row r="2870" spans="2:2" x14ac:dyDescent="0.25">
      <c r="B2870" s="5"/>
    </row>
    <row r="2871" spans="2:2" x14ac:dyDescent="0.25">
      <c r="B2871" s="5"/>
    </row>
    <row r="2872" spans="2:2" x14ac:dyDescent="0.25">
      <c r="B2872" s="5"/>
    </row>
    <row r="2873" spans="2:2" x14ac:dyDescent="0.25">
      <c r="B2873" s="5"/>
    </row>
    <row r="2874" spans="2:2" x14ac:dyDescent="0.25">
      <c r="B2874" s="5"/>
    </row>
    <row r="2875" spans="2:2" x14ac:dyDescent="0.25">
      <c r="B2875" s="5"/>
    </row>
    <row r="2876" spans="2:2" x14ac:dyDescent="0.25">
      <c r="B2876" s="5"/>
    </row>
    <row r="2877" spans="2:2" x14ac:dyDescent="0.25">
      <c r="B2877" s="5"/>
    </row>
    <row r="2878" spans="2:2" x14ac:dyDescent="0.25">
      <c r="B2878" s="5"/>
    </row>
    <row r="2879" spans="2:2" x14ac:dyDescent="0.25">
      <c r="B2879" s="5"/>
    </row>
    <row r="2880" spans="2:2" x14ac:dyDescent="0.25">
      <c r="B2880" s="5"/>
    </row>
    <row r="2881" spans="2:2" x14ac:dyDescent="0.25">
      <c r="B2881" s="5"/>
    </row>
    <row r="2882" spans="2:2" x14ac:dyDescent="0.25">
      <c r="B2882" s="5"/>
    </row>
    <row r="2883" spans="2:2" x14ac:dyDescent="0.25">
      <c r="B2883" s="5"/>
    </row>
    <row r="2884" spans="2:2" x14ac:dyDescent="0.25">
      <c r="B2884" s="5"/>
    </row>
    <row r="2885" spans="2:2" x14ac:dyDescent="0.25">
      <c r="B2885" s="5"/>
    </row>
    <row r="2886" spans="2:2" x14ac:dyDescent="0.25">
      <c r="B2886" s="5"/>
    </row>
    <row r="2887" spans="2:2" x14ac:dyDescent="0.25">
      <c r="B2887" s="5"/>
    </row>
    <row r="2888" spans="2:2" x14ac:dyDescent="0.25">
      <c r="B2888" s="5"/>
    </row>
    <row r="2889" spans="2:2" x14ac:dyDescent="0.25">
      <c r="B2889" s="5"/>
    </row>
    <row r="2890" spans="2:2" x14ac:dyDescent="0.25">
      <c r="B2890" s="5"/>
    </row>
    <row r="2891" spans="2:2" x14ac:dyDescent="0.25">
      <c r="B2891" s="5"/>
    </row>
    <row r="2892" spans="2:2" x14ac:dyDescent="0.25">
      <c r="B2892" s="5"/>
    </row>
    <row r="2893" spans="2:2" x14ac:dyDescent="0.25">
      <c r="B2893" s="5"/>
    </row>
    <row r="2894" spans="2:2" x14ac:dyDescent="0.25">
      <c r="B2894" s="5"/>
    </row>
    <row r="2895" spans="2:2" x14ac:dyDescent="0.25">
      <c r="B2895" s="5"/>
    </row>
    <row r="2896" spans="2:2" x14ac:dyDescent="0.25">
      <c r="B2896" s="5"/>
    </row>
    <row r="2897" spans="2:2" x14ac:dyDescent="0.25">
      <c r="B2897" s="5"/>
    </row>
    <row r="2898" spans="2:2" x14ac:dyDescent="0.25">
      <c r="B2898" s="5"/>
    </row>
    <row r="2899" spans="2:2" x14ac:dyDescent="0.25">
      <c r="B2899" s="5"/>
    </row>
    <row r="2900" spans="2:2" x14ac:dyDescent="0.25">
      <c r="B2900" s="5"/>
    </row>
    <row r="2901" spans="2:2" x14ac:dyDescent="0.25">
      <c r="B2901" s="5"/>
    </row>
    <row r="2902" spans="2:2" x14ac:dyDescent="0.25">
      <c r="B2902" s="5"/>
    </row>
    <row r="2903" spans="2:2" x14ac:dyDescent="0.25">
      <c r="B2903" s="5"/>
    </row>
    <row r="2904" spans="2:2" x14ac:dyDescent="0.25">
      <c r="B2904" s="5"/>
    </row>
    <row r="2905" spans="2:2" x14ac:dyDescent="0.25">
      <c r="B2905" s="5"/>
    </row>
    <row r="2906" spans="2:2" x14ac:dyDescent="0.25">
      <c r="B2906" s="5"/>
    </row>
    <row r="2907" spans="2:2" x14ac:dyDescent="0.25">
      <c r="B2907" s="5"/>
    </row>
    <row r="2908" spans="2:2" x14ac:dyDescent="0.25">
      <c r="B2908" s="5"/>
    </row>
    <row r="2909" spans="2:2" x14ac:dyDescent="0.25">
      <c r="B2909" s="5"/>
    </row>
    <row r="2910" spans="2:2" x14ac:dyDescent="0.25">
      <c r="B2910" s="5"/>
    </row>
    <row r="2911" spans="2:2" x14ac:dyDescent="0.25">
      <c r="B2911" s="5"/>
    </row>
    <row r="2912" spans="2:2" x14ac:dyDescent="0.25">
      <c r="B2912" s="5"/>
    </row>
    <row r="2913" spans="2:2" x14ac:dyDescent="0.25">
      <c r="B2913" s="5"/>
    </row>
    <row r="2914" spans="2:2" x14ac:dyDescent="0.25">
      <c r="B2914" s="5"/>
    </row>
    <row r="2915" spans="2:2" x14ac:dyDescent="0.25">
      <c r="B2915" s="5"/>
    </row>
    <row r="2916" spans="2:2" x14ac:dyDescent="0.25">
      <c r="B2916" s="5"/>
    </row>
    <row r="2917" spans="2:2" x14ac:dyDescent="0.25">
      <c r="B2917" s="5"/>
    </row>
    <row r="2918" spans="2:2" x14ac:dyDescent="0.25">
      <c r="B2918" s="5"/>
    </row>
    <row r="2919" spans="2:2" x14ac:dyDescent="0.25">
      <c r="B2919" s="5"/>
    </row>
    <row r="2920" spans="2:2" x14ac:dyDescent="0.25">
      <c r="B2920" s="5"/>
    </row>
    <row r="2921" spans="2:2" x14ac:dyDescent="0.25">
      <c r="B2921" s="5"/>
    </row>
    <row r="2922" spans="2:2" x14ac:dyDescent="0.25">
      <c r="B2922" s="5"/>
    </row>
    <row r="2923" spans="2:2" x14ac:dyDescent="0.25">
      <c r="B2923" s="5"/>
    </row>
    <row r="2924" spans="2:2" x14ac:dyDescent="0.25">
      <c r="B2924" s="5"/>
    </row>
    <row r="2925" spans="2:2" x14ac:dyDescent="0.25">
      <c r="B2925" s="5"/>
    </row>
    <row r="2926" spans="2:2" x14ac:dyDescent="0.25">
      <c r="B2926" s="5"/>
    </row>
    <row r="2927" spans="2:2" x14ac:dyDescent="0.25">
      <c r="B2927" s="5"/>
    </row>
    <row r="2928" spans="2:2" x14ac:dyDescent="0.25">
      <c r="B2928" s="5"/>
    </row>
    <row r="2929" spans="2:2" x14ac:dyDescent="0.25">
      <c r="B2929" s="5"/>
    </row>
    <row r="2930" spans="2:2" x14ac:dyDescent="0.25">
      <c r="B2930" s="5"/>
    </row>
    <row r="2931" spans="2:2" x14ac:dyDescent="0.25">
      <c r="B2931" s="5"/>
    </row>
    <row r="2932" spans="2:2" x14ac:dyDescent="0.25">
      <c r="B2932" s="5"/>
    </row>
    <row r="2933" spans="2:2" x14ac:dyDescent="0.25">
      <c r="B2933" s="5"/>
    </row>
    <row r="2934" spans="2:2" x14ac:dyDescent="0.25">
      <c r="B2934" s="5"/>
    </row>
    <row r="2935" spans="2:2" x14ac:dyDescent="0.25">
      <c r="B2935" s="5"/>
    </row>
    <row r="2936" spans="2:2" x14ac:dyDescent="0.25">
      <c r="B2936" s="5"/>
    </row>
    <row r="2937" spans="2:2" x14ac:dyDescent="0.25">
      <c r="B2937" s="5"/>
    </row>
    <row r="2938" spans="2:2" x14ac:dyDescent="0.25">
      <c r="B2938" s="5"/>
    </row>
    <row r="2939" spans="2:2" x14ac:dyDescent="0.25">
      <c r="B2939" s="5"/>
    </row>
    <row r="2940" spans="2:2" x14ac:dyDescent="0.25">
      <c r="B2940" s="5"/>
    </row>
    <row r="2941" spans="2:2" x14ac:dyDescent="0.25">
      <c r="B2941" s="5"/>
    </row>
    <row r="2942" spans="2:2" x14ac:dyDescent="0.25">
      <c r="B2942" s="5"/>
    </row>
    <row r="2943" spans="2:2" x14ac:dyDescent="0.25">
      <c r="B2943" s="5"/>
    </row>
    <row r="2944" spans="2:2" x14ac:dyDescent="0.25">
      <c r="B2944" s="5"/>
    </row>
    <row r="2945" spans="2:2" x14ac:dyDescent="0.25">
      <c r="B2945" s="5"/>
    </row>
    <row r="2946" spans="2:2" x14ac:dyDescent="0.25">
      <c r="B2946" s="5"/>
    </row>
    <row r="2947" spans="2:2" x14ac:dyDescent="0.25">
      <c r="B2947" s="5"/>
    </row>
    <row r="2948" spans="2:2" x14ac:dyDescent="0.25">
      <c r="B2948" s="5"/>
    </row>
    <row r="2949" spans="2:2" x14ac:dyDescent="0.25">
      <c r="B2949" s="5"/>
    </row>
    <row r="2950" spans="2:2" x14ac:dyDescent="0.25">
      <c r="B2950" s="5"/>
    </row>
    <row r="2951" spans="2:2" x14ac:dyDescent="0.25">
      <c r="B2951" s="5"/>
    </row>
    <row r="2952" spans="2:2" x14ac:dyDescent="0.25">
      <c r="B2952" s="5"/>
    </row>
    <row r="2953" spans="2:2" x14ac:dyDescent="0.25">
      <c r="B2953" s="5"/>
    </row>
    <row r="2954" spans="2:2" x14ac:dyDescent="0.25">
      <c r="B2954" s="5"/>
    </row>
    <row r="2955" spans="2:2" x14ac:dyDescent="0.25">
      <c r="B2955" s="5"/>
    </row>
    <row r="2956" spans="2:2" x14ac:dyDescent="0.25">
      <c r="B2956" s="5"/>
    </row>
    <row r="2957" spans="2:2" x14ac:dyDescent="0.25">
      <c r="B2957" s="5"/>
    </row>
    <row r="2958" spans="2:2" x14ac:dyDescent="0.25">
      <c r="B2958" s="5"/>
    </row>
    <row r="2959" spans="2:2" x14ac:dyDescent="0.25">
      <c r="B2959" s="5"/>
    </row>
    <row r="2960" spans="2:2" x14ac:dyDescent="0.25">
      <c r="B2960" s="5"/>
    </row>
    <row r="2961" spans="2:2" x14ac:dyDescent="0.25">
      <c r="B2961" s="5"/>
    </row>
    <row r="2962" spans="2:2" x14ac:dyDescent="0.25">
      <c r="B2962" s="5"/>
    </row>
    <row r="2963" spans="2:2" x14ac:dyDescent="0.25">
      <c r="B2963" s="5"/>
    </row>
    <row r="2964" spans="2:2" x14ac:dyDescent="0.25">
      <c r="B2964" s="5"/>
    </row>
    <row r="2965" spans="2:2" x14ac:dyDescent="0.25">
      <c r="B2965" s="5"/>
    </row>
    <row r="2966" spans="2:2" x14ac:dyDescent="0.25">
      <c r="B2966" s="5"/>
    </row>
    <row r="2967" spans="2:2" x14ac:dyDescent="0.25">
      <c r="B2967" s="5"/>
    </row>
    <row r="2968" spans="2:2" x14ac:dyDescent="0.25">
      <c r="B2968" s="5"/>
    </row>
    <row r="2969" spans="2:2" x14ac:dyDescent="0.25">
      <c r="B2969" s="5"/>
    </row>
    <row r="2970" spans="2:2" x14ac:dyDescent="0.25">
      <c r="B2970" s="5"/>
    </row>
    <row r="2971" spans="2:2" x14ac:dyDescent="0.25">
      <c r="B2971" s="5"/>
    </row>
    <row r="2972" spans="2:2" x14ac:dyDescent="0.25">
      <c r="B2972" s="5"/>
    </row>
    <row r="2973" spans="2:2" x14ac:dyDescent="0.25">
      <c r="B2973" s="5"/>
    </row>
    <row r="2974" spans="2:2" x14ac:dyDescent="0.25">
      <c r="B2974" s="5"/>
    </row>
    <row r="2975" spans="2:2" x14ac:dyDescent="0.25">
      <c r="B2975" s="5"/>
    </row>
    <row r="2976" spans="2:2" x14ac:dyDescent="0.25">
      <c r="B2976" s="5"/>
    </row>
    <row r="2977" spans="2:2" x14ac:dyDescent="0.25">
      <c r="B2977" s="5"/>
    </row>
    <row r="2978" spans="2:2" x14ac:dyDescent="0.25">
      <c r="B2978" s="5"/>
    </row>
    <row r="2979" spans="2:2" x14ac:dyDescent="0.25">
      <c r="B2979" s="5"/>
    </row>
    <row r="2980" spans="2:2" x14ac:dyDescent="0.25">
      <c r="B2980" s="5"/>
    </row>
    <row r="2981" spans="2:2" x14ac:dyDescent="0.25">
      <c r="B2981" s="5"/>
    </row>
    <row r="2982" spans="2:2" x14ac:dyDescent="0.25">
      <c r="B2982" s="5"/>
    </row>
    <row r="2983" spans="2:2" x14ac:dyDescent="0.25">
      <c r="B2983" s="5"/>
    </row>
    <row r="2984" spans="2:2" x14ac:dyDescent="0.25">
      <c r="B2984" s="5"/>
    </row>
    <row r="2985" spans="2:2" x14ac:dyDescent="0.25">
      <c r="B2985" s="5"/>
    </row>
    <row r="2986" spans="2:2" x14ac:dyDescent="0.25">
      <c r="B2986" s="5"/>
    </row>
    <row r="2987" spans="2:2" x14ac:dyDescent="0.25">
      <c r="B2987" s="5"/>
    </row>
    <row r="2988" spans="2:2" x14ac:dyDescent="0.25">
      <c r="B2988" s="5"/>
    </row>
    <row r="2989" spans="2:2" x14ac:dyDescent="0.25">
      <c r="B2989" s="5"/>
    </row>
    <row r="2990" spans="2:2" x14ac:dyDescent="0.25">
      <c r="B2990" s="5"/>
    </row>
    <row r="2991" spans="2:2" x14ac:dyDescent="0.25">
      <c r="B2991" s="5"/>
    </row>
    <row r="2992" spans="2:2" x14ac:dyDescent="0.25">
      <c r="B2992" s="5"/>
    </row>
    <row r="2993" spans="2:2" x14ac:dyDescent="0.25">
      <c r="B2993" s="5"/>
    </row>
    <row r="2994" spans="2:2" x14ac:dyDescent="0.25">
      <c r="B2994" s="5"/>
    </row>
    <row r="2995" spans="2:2" x14ac:dyDescent="0.25">
      <c r="B2995" s="5"/>
    </row>
    <row r="2996" spans="2:2" x14ac:dyDescent="0.25">
      <c r="B2996" s="5"/>
    </row>
    <row r="2997" spans="2:2" x14ac:dyDescent="0.25">
      <c r="B2997" s="5"/>
    </row>
    <row r="2998" spans="2:2" x14ac:dyDescent="0.25">
      <c r="B2998" s="5"/>
    </row>
    <row r="2999" spans="2:2" x14ac:dyDescent="0.25">
      <c r="B2999" s="5"/>
    </row>
    <row r="3000" spans="2:2" x14ac:dyDescent="0.25">
      <c r="B3000" s="5"/>
    </row>
    <row r="3001" spans="2:2" x14ac:dyDescent="0.25">
      <c r="B3001" s="5"/>
    </row>
    <row r="3002" spans="2:2" x14ac:dyDescent="0.25">
      <c r="B3002" s="5"/>
    </row>
    <row r="3003" spans="2:2" x14ac:dyDescent="0.25">
      <c r="B3003" s="5"/>
    </row>
    <row r="3004" spans="2:2" x14ac:dyDescent="0.25">
      <c r="B3004" s="5"/>
    </row>
    <row r="3005" spans="2:2" x14ac:dyDescent="0.25">
      <c r="B3005" s="5"/>
    </row>
    <row r="3006" spans="2:2" x14ac:dyDescent="0.25">
      <c r="B3006" s="5"/>
    </row>
    <row r="3007" spans="2:2" x14ac:dyDescent="0.25">
      <c r="B3007" s="5"/>
    </row>
    <row r="3008" spans="2:2" x14ac:dyDescent="0.25">
      <c r="B3008" s="5"/>
    </row>
    <row r="3009" spans="2:2" x14ac:dyDescent="0.25">
      <c r="B3009" s="5"/>
    </row>
    <row r="3010" spans="2:2" x14ac:dyDescent="0.25">
      <c r="B3010" s="5"/>
    </row>
    <row r="3011" spans="2:2" x14ac:dyDescent="0.25">
      <c r="B3011" s="5"/>
    </row>
    <row r="3012" spans="2:2" x14ac:dyDescent="0.25">
      <c r="B3012" s="5"/>
    </row>
    <row r="3013" spans="2:2" x14ac:dyDescent="0.25">
      <c r="B3013" s="5"/>
    </row>
    <row r="3014" spans="2:2" x14ac:dyDescent="0.25">
      <c r="B3014" s="5"/>
    </row>
    <row r="3015" spans="2:2" x14ac:dyDescent="0.25">
      <c r="B3015" s="5"/>
    </row>
    <row r="3016" spans="2:2" x14ac:dyDescent="0.25">
      <c r="B3016" s="5"/>
    </row>
    <row r="3017" spans="2:2" x14ac:dyDescent="0.25">
      <c r="B3017" s="5"/>
    </row>
    <row r="3018" spans="2:2" x14ac:dyDescent="0.25">
      <c r="B3018" s="5"/>
    </row>
    <row r="3019" spans="2:2" x14ac:dyDescent="0.25">
      <c r="B3019" s="5"/>
    </row>
    <row r="3020" spans="2:2" x14ac:dyDescent="0.25">
      <c r="B3020" s="5"/>
    </row>
    <row r="3021" spans="2:2" x14ac:dyDescent="0.25">
      <c r="B3021" s="5"/>
    </row>
    <row r="3022" spans="2:2" x14ac:dyDescent="0.25">
      <c r="B3022" s="5"/>
    </row>
    <row r="3023" spans="2:2" x14ac:dyDescent="0.25">
      <c r="B3023" s="5"/>
    </row>
    <row r="3024" spans="2:2" x14ac:dyDescent="0.25">
      <c r="B3024" s="5"/>
    </row>
    <row r="3025" spans="2:2" x14ac:dyDescent="0.25">
      <c r="B3025" s="5"/>
    </row>
    <row r="3026" spans="2:2" x14ac:dyDescent="0.25">
      <c r="B3026" s="5"/>
    </row>
    <row r="3027" spans="2:2" x14ac:dyDescent="0.25">
      <c r="B3027" s="5"/>
    </row>
    <row r="3028" spans="2:2" x14ac:dyDescent="0.25">
      <c r="B3028" s="5"/>
    </row>
    <row r="3029" spans="2:2" x14ac:dyDescent="0.25">
      <c r="B3029" s="5"/>
    </row>
    <row r="3030" spans="2:2" x14ac:dyDescent="0.25">
      <c r="B3030" s="5"/>
    </row>
    <row r="3031" spans="2:2" x14ac:dyDescent="0.25">
      <c r="B3031" s="5"/>
    </row>
    <row r="3032" spans="2:2" x14ac:dyDescent="0.25">
      <c r="B3032" s="5"/>
    </row>
    <row r="3033" spans="2:2" x14ac:dyDescent="0.25">
      <c r="B3033" s="5"/>
    </row>
    <row r="3034" spans="2:2" x14ac:dyDescent="0.25">
      <c r="B3034" s="5"/>
    </row>
    <row r="3035" spans="2:2" x14ac:dyDescent="0.25">
      <c r="B3035" s="5"/>
    </row>
    <row r="3036" spans="2:2" x14ac:dyDescent="0.25">
      <c r="B3036" s="5"/>
    </row>
    <row r="3037" spans="2:2" x14ac:dyDescent="0.25">
      <c r="B3037" s="5"/>
    </row>
    <row r="3038" spans="2:2" x14ac:dyDescent="0.25">
      <c r="B3038" s="5"/>
    </row>
    <row r="3039" spans="2:2" x14ac:dyDescent="0.25">
      <c r="B3039" s="5"/>
    </row>
    <row r="3040" spans="2:2" x14ac:dyDescent="0.25">
      <c r="B3040" s="5"/>
    </row>
    <row r="3041" spans="2:2" x14ac:dyDescent="0.25">
      <c r="B3041" s="5"/>
    </row>
    <row r="3042" spans="2:2" x14ac:dyDescent="0.25">
      <c r="B3042" s="5"/>
    </row>
    <row r="3043" spans="2:2" x14ac:dyDescent="0.25">
      <c r="B3043" s="5"/>
    </row>
    <row r="3044" spans="2:2" x14ac:dyDescent="0.25">
      <c r="B3044" s="5"/>
    </row>
    <row r="3045" spans="2:2" x14ac:dyDescent="0.25">
      <c r="B3045" s="5"/>
    </row>
    <row r="3046" spans="2:2" x14ac:dyDescent="0.25">
      <c r="B3046" s="5"/>
    </row>
    <row r="3047" spans="2:2" x14ac:dyDescent="0.25">
      <c r="B3047" s="5"/>
    </row>
    <row r="3048" spans="2:2" x14ac:dyDescent="0.25">
      <c r="B3048" s="5"/>
    </row>
    <row r="3049" spans="2:2" x14ac:dyDescent="0.25">
      <c r="B3049" s="5"/>
    </row>
    <row r="3050" spans="2:2" x14ac:dyDescent="0.25">
      <c r="B3050" s="5"/>
    </row>
    <row r="3051" spans="2:2" x14ac:dyDescent="0.25">
      <c r="B3051" s="5"/>
    </row>
    <row r="3052" spans="2:2" x14ac:dyDescent="0.25">
      <c r="B3052" s="5"/>
    </row>
    <row r="3053" spans="2:2" x14ac:dyDescent="0.25">
      <c r="B3053" s="5"/>
    </row>
    <row r="3054" spans="2:2" x14ac:dyDescent="0.25">
      <c r="B3054" s="5"/>
    </row>
    <row r="3055" spans="2:2" x14ac:dyDescent="0.25">
      <c r="B3055" s="5"/>
    </row>
    <row r="3056" spans="2:2" x14ac:dyDescent="0.25">
      <c r="B3056" s="5"/>
    </row>
    <row r="3057" spans="2:2" x14ac:dyDescent="0.25">
      <c r="B3057" s="5"/>
    </row>
    <row r="3058" spans="2:2" x14ac:dyDescent="0.25">
      <c r="B3058" s="5"/>
    </row>
    <row r="3059" spans="2:2" x14ac:dyDescent="0.25">
      <c r="B3059" s="5"/>
    </row>
    <row r="3060" spans="2:2" x14ac:dyDescent="0.25">
      <c r="B3060" s="5"/>
    </row>
    <row r="3061" spans="2:2" x14ac:dyDescent="0.25">
      <c r="B3061" s="5"/>
    </row>
    <row r="3062" spans="2:2" x14ac:dyDescent="0.25">
      <c r="B3062" s="5"/>
    </row>
    <row r="3063" spans="2:2" x14ac:dyDescent="0.25">
      <c r="B3063" s="5"/>
    </row>
  </sheetData>
  <mergeCells count="19">
    <mergeCell ref="B61:L61"/>
    <mergeCell ref="B42:L42"/>
    <mergeCell ref="B51:C51"/>
    <mergeCell ref="B52:C52"/>
    <mergeCell ref="B56:C56"/>
    <mergeCell ref="B57:C57"/>
    <mergeCell ref="B58:C58"/>
    <mergeCell ref="B22:L22"/>
    <mergeCell ref="B30:C30"/>
    <mergeCell ref="B31:C31"/>
    <mergeCell ref="B35:C35"/>
    <mergeCell ref="B36:C36"/>
    <mergeCell ref="B37:C37"/>
    <mergeCell ref="B2:L2"/>
    <mergeCell ref="B9:C9"/>
    <mergeCell ref="B10:C10"/>
    <mergeCell ref="B14:C14"/>
    <mergeCell ref="B15:C15"/>
    <mergeCell ref="B16:C16"/>
  </mergeCells>
  <conditionalFormatting sqref="B64:B163">
    <cfRule type="expression" dxfId="0" priority="1">
      <formula>(B64=Q64)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3063"/>
  <sheetViews>
    <sheetView showGridLines="0" topLeftCell="B50" workbookViewId="0">
      <selection activeCell="B68" sqref="B68:B163"/>
    </sheetView>
  </sheetViews>
  <sheetFormatPr defaultRowHeight="15" x14ac:dyDescent="0.25"/>
  <cols>
    <col min="2" max="2" width="13" customWidth="1"/>
    <col min="3" max="3" width="11.5703125" customWidth="1"/>
  </cols>
  <sheetData>
    <row r="2" spans="2:12" ht="28.5" x14ac:dyDescent="0.45">
      <c r="B2" s="20" t="s">
        <v>13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5" spans="2:12" ht="15.75" thickBot="1" x14ac:dyDescent="0.3">
      <c r="B5" s="8" t="s">
        <v>0</v>
      </c>
      <c r="C5" s="8" t="s">
        <v>1</v>
      </c>
    </row>
    <row r="6" spans="2:12" x14ac:dyDescent="0.25">
      <c r="B6" s="1">
        <v>14</v>
      </c>
      <c r="C6">
        <f>'True Demand'!$C$9*(EXP(-('True Demand'!$C$7+'True Demand'!$C$8*B6)))/(1+EXP(-('True Demand'!$C$7+'True Demand'!$C$8*B6)))</f>
        <v>498.76368842168262</v>
      </c>
    </row>
    <row r="7" spans="2:12" x14ac:dyDescent="0.25">
      <c r="B7" s="1">
        <v>16</v>
      </c>
      <c r="C7">
        <f>'True Demand'!$C$9*(EXP(-('True Demand'!$C$7+'True Demand'!$C$8*B7)))/(1+EXP(-('True Demand'!$C$7+'True Demand'!$C$8*B7)))</f>
        <v>491.0068950189542</v>
      </c>
    </row>
    <row r="9" spans="2:12" x14ac:dyDescent="0.25">
      <c r="B9" s="11" t="s">
        <v>7</v>
      </c>
      <c r="C9" s="11"/>
    </row>
    <row r="10" spans="2:12" ht="15.75" thickBot="1" x14ac:dyDescent="0.3">
      <c r="B10" s="16" t="s">
        <v>12</v>
      </c>
      <c r="C10" s="16"/>
    </row>
    <row r="11" spans="2:12" x14ac:dyDescent="0.25">
      <c r="B11" s="2" t="s">
        <v>8</v>
      </c>
      <c r="C11">
        <f>INTERCEPT(C6:C7,B6:B7)</f>
        <v>553.06124224078155</v>
      </c>
    </row>
    <row r="12" spans="2:12" x14ac:dyDescent="0.25">
      <c r="B12" s="2" t="s">
        <v>9</v>
      </c>
      <c r="C12">
        <f>-LINEST(C6:C7,B6:B7)</f>
        <v>3.8783967013642102</v>
      </c>
    </row>
    <row r="14" spans="2:12" x14ac:dyDescent="0.25">
      <c r="B14" s="11" t="s">
        <v>10</v>
      </c>
      <c r="C14" s="11"/>
    </row>
    <row r="15" spans="2:12" ht="15.75" thickBot="1" x14ac:dyDescent="0.3">
      <c r="B15" s="18" t="s">
        <v>11</v>
      </c>
      <c r="C15" s="18"/>
    </row>
    <row r="16" spans="2:12" x14ac:dyDescent="0.25">
      <c r="B16" s="19">
        <f>C11/(2*C12)</f>
        <v>71.300241417573986</v>
      </c>
      <c r="C16" s="19"/>
      <c r="E16" s="14"/>
    </row>
    <row r="22" spans="2:12" ht="28.5" x14ac:dyDescent="0.45">
      <c r="B22" s="20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5" spans="2:12" ht="15.75" thickBot="1" x14ac:dyDescent="0.3">
      <c r="B25" s="8" t="s">
        <v>0</v>
      </c>
      <c r="C25" s="8" t="s">
        <v>1</v>
      </c>
    </row>
    <row r="26" spans="2:12" x14ac:dyDescent="0.25">
      <c r="B26" s="1">
        <v>14</v>
      </c>
      <c r="C26">
        <f>'True Demand'!$C$9*(EXP(-('True Demand'!$C$7+'True Demand'!$C$8*B26)))/(1+EXP(-('True Demand'!$C$7+'True Demand'!$C$8*B26)))</f>
        <v>498.76368842168262</v>
      </c>
    </row>
    <row r="27" spans="2:12" x14ac:dyDescent="0.25">
      <c r="B27" s="1">
        <v>16</v>
      </c>
      <c r="C27">
        <f>'True Demand'!$C$9*(EXP(-('True Demand'!$C$7+'True Demand'!$C$8*B27)))/(1+EXP(-('True Demand'!$C$7+'True Demand'!$C$8*B27)))</f>
        <v>491.0068950189542</v>
      </c>
    </row>
    <row r="28" spans="2:12" x14ac:dyDescent="0.25">
      <c r="B28" s="5">
        <f>B16</f>
        <v>71.300241417573986</v>
      </c>
      <c r="C28">
        <f>'True Demand'!$C$9*(EXP(-('True Demand'!$C$7+'True Demand'!$C$8*B28)))/(1+EXP(-('True Demand'!$C$7+'True Demand'!$C$8*B28)))</f>
        <v>2.6275938479887679E-20</v>
      </c>
    </row>
    <row r="30" spans="2:12" x14ac:dyDescent="0.25">
      <c r="B30" s="11" t="s">
        <v>7</v>
      </c>
      <c r="C30" s="11"/>
    </row>
    <row r="31" spans="2:12" ht="15.75" thickBot="1" x14ac:dyDescent="0.3">
      <c r="B31" s="16" t="s">
        <v>12</v>
      </c>
      <c r="C31" s="16"/>
    </row>
    <row r="32" spans="2:12" x14ac:dyDescent="0.25">
      <c r="B32" s="2" t="s">
        <v>8</v>
      </c>
      <c r="C32">
        <f>INTERCEPT(C26:C28,B26:B28)</f>
        <v>626.5801116519491</v>
      </c>
    </row>
    <row r="33" spans="2:12" x14ac:dyDescent="0.25">
      <c r="B33" s="2" t="s">
        <v>9</v>
      </c>
      <c r="C33">
        <f>-LINEST(C26:C28,B26:B28)</f>
        <v>8.7854652571520404</v>
      </c>
    </row>
    <row r="35" spans="2:12" x14ac:dyDescent="0.25">
      <c r="B35" s="11" t="s">
        <v>10</v>
      </c>
      <c r="C35" s="11"/>
    </row>
    <row r="36" spans="2:12" ht="15.75" thickBot="1" x14ac:dyDescent="0.3">
      <c r="B36" s="18" t="s">
        <v>11</v>
      </c>
      <c r="C36" s="18"/>
    </row>
    <row r="37" spans="2:12" x14ac:dyDescent="0.25">
      <c r="B37" s="19">
        <f>C32/(2*C33)</f>
        <v>35.660041518112259</v>
      </c>
      <c r="C37" s="19"/>
      <c r="E37" s="14"/>
    </row>
    <row r="42" spans="2:12" ht="28.5" x14ac:dyDescent="0.45">
      <c r="B42" s="20" t="s">
        <v>15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5" spans="2:12" ht="15.75" thickBot="1" x14ac:dyDescent="0.3">
      <c r="B45" s="8" t="s">
        <v>0</v>
      </c>
      <c r="C45" s="8" t="s">
        <v>1</v>
      </c>
    </row>
    <row r="46" spans="2:12" x14ac:dyDescent="0.25">
      <c r="B46" s="1">
        <v>14</v>
      </c>
      <c r="C46">
        <f>'True Demand'!$C$9*(EXP(-('True Demand'!$C$7+'True Demand'!$C$8*B46)))/(1+EXP(-('True Demand'!$C$7+'True Demand'!$C$8*B46)))</f>
        <v>498.76368842168262</v>
      </c>
    </row>
    <row r="47" spans="2:12" x14ac:dyDescent="0.25">
      <c r="B47" s="1">
        <v>16</v>
      </c>
      <c r="C47">
        <f>'True Demand'!$C$9*(EXP(-('True Demand'!$C$7+'True Demand'!$C$8*B47)))/(1+EXP(-('True Demand'!$C$7+'True Demand'!$C$8*B47)))</f>
        <v>491.0068950189542</v>
      </c>
    </row>
    <row r="48" spans="2:12" x14ac:dyDescent="0.25">
      <c r="B48" s="5">
        <f>B28</f>
        <v>71.300241417573986</v>
      </c>
      <c r="C48">
        <f>'True Demand'!$C$9*(EXP(-('True Demand'!$C$7+'True Demand'!$C$8*B48)))/(1+EXP(-('True Demand'!$C$7+'True Demand'!$C$8*B48)))</f>
        <v>2.6275938479887679E-20</v>
      </c>
    </row>
    <row r="49" spans="1:17" x14ac:dyDescent="0.25">
      <c r="B49" s="5">
        <f>B37</f>
        <v>35.660041518112259</v>
      </c>
      <c r="C49">
        <f>'True Demand'!$C$9*(EXP(-('True Demand'!$C$7+'True Demand'!$C$8*B49)))/(1+EXP(-('True Demand'!$C$7+'True Demand'!$C$8*B49)))</f>
        <v>7.9049716726356672E-5</v>
      </c>
    </row>
    <row r="51" spans="1:17" x14ac:dyDescent="0.25">
      <c r="B51" s="11" t="s">
        <v>7</v>
      </c>
      <c r="C51" s="11"/>
    </row>
    <row r="52" spans="1:17" ht="15.75" thickBot="1" x14ac:dyDescent="0.3">
      <c r="B52" s="16" t="s">
        <v>12</v>
      </c>
      <c r="C52" s="16"/>
    </row>
    <row r="53" spans="1:17" x14ac:dyDescent="0.25">
      <c r="B53" s="2" t="s">
        <v>8</v>
      </c>
      <c r="C53">
        <f>INTERCEPT(C46:C49,B46:B49)</f>
        <v>555.44993424906556</v>
      </c>
    </row>
    <row r="54" spans="1:17" x14ac:dyDescent="0.25">
      <c r="B54" s="2" t="s">
        <v>9</v>
      </c>
      <c r="C54">
        <f>-LINEST(C46:C49,B46:B49)</f>
        <v>8.9955208042644337</v>
      </c>
    </row>
    <row r="56" spans="1:17" x14ac:dyDescent="0.25">
      <c r="B56" s="11" t="s">
        <v>10</v>
      </c>
      <c r="C56" s="11"/>
    </row>
    <row r="57" spans="1:17" ht="15.75" thickBot="1" x14ac:dyDescent="0.3">
      <c r="B57" s="18" t="s">
        <v>11</v>
      </c>
      <c r="C57" s="18"/>
    </row>
    <row r="58" spans="1:17" x14ac:dyDescent="0.25">
      <c r="B58" s="19">
        <f>C53/(2*C54)</f>
        <v>30.873695160915414</v>
      </c>
      <c r="C58" s="19"/>
      <c r="E58" s="14"/>
    </row>
    <row r="61" spans="1:17" ht="28.5" x14ac:dyDescent="0.45">
      <c r="B61" s="20" t="s">
        <v>16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</row>
    <row r="63" spans="1:17" ht="15.75" thickBot="1" x14ac:dyDescent="0.3">
      <c r="B63" s="8" t="s">
        <v>0</v>
      </c>
      <c r="C63" s="8" t="s">
        <v>1</v>
      </c>
      <c r="Q63" s="8" t="s">
        <v>17</v>
      </c>
    </row>
    <row r="64" spans="1:17" x14ac:dyDescent="0.25">
      <c r="A64">
        <v>1</v>
      </c>
      <c r="B64" s="1">
        <f>B46</f>
        <v>14</v>
      </c>
      <c r="C64">
        <f>'True Demand'!$C$9*(EXP(-('True Demand'!$C$7+'True Demand'!$C$8*B64)))/(1+EXP(-('True Demand'!$C$7+'True Demand'!$C$8*B64)))</f>
        <v>498.76368842168262</v>
      </c>
      <c r="Q64">
        <v>29.524086033297749</v>
      </c>
    </row>
    <row r="65" spans="1:17" x14ac:dyDescent="0.25">
      <c r="A65">
        <v>2</v>
      </c>
      <c r="B65" s="1">
        <f>B47</f>
        <v>16</v>
      </c>
      <c r="C65">
        <f>'True Demand'!$C$9*(EXP(-('True Demand'!$C$7+'True Demand'!$C$8*B65)))/(1+EXP(-('True Demand'!$C$7+'True Demand'!$C$8*B65)))</f>
        <v>491.0068950189542</v>
      </c>
      <c r="Q65">
        <v>14.695770002697504</v>
      </c>
    </row>
    <row r="66" spans="1:17" x14ac:dyDescent="0.25">
      <c r="A66">
        <v>3</v>
      </c>
      <c r="B66" s="5">
        <f>B48</f>
        <v>71.300241417573986</v>
      </c>
      <c r="C66">
        <f>'True Demand'!$C$9*(EXP(-('True Demand'!$C$7+'True Demand'!$C$8*B66)))/(1+EXP(-('True Demand'!$C$7+'True Demand'!$C$8*B66)))</f>
        <v>2.6275938479887679E-20</v>
      </c>
      <c r="Q66">
        <v>21.350930917674027</v>
      </c>
    </row>
    <row r="67" spans="1:17" x14ac:dyDescent="0.25">
      <c r="A67">
        <v>4</v>
      </c>
      <c r="B67" s="5">
        <f>B49</f>
        <v>35.660041518112259</v>
      </c>
      <c r="C67">
        <f>'True Demand'!$C$9*(EXP(-('True Demand'!$C$7+'True Demand'!$C$8*B67)))/(1+EXP(-('True Demand'!$C$7+'True Demand'!$C$8*B67)))</f>
        <v>7.9049716726356672E-5</v>
      </c>
      <c r="Q67">
        <v>15.508926042389302</v>
      </c>
    </row>
    <row r="68" spans="1:17" x14ac:dyDescent="0.25">
      <c r="A68">
        <v>5</v>
      </c>
      <c r="B68" s="5">
        <f>MIN(MAX(IF(ABS(B67-B66)&lt;0.1,Q68,INTERCEPT(C64:C67,B64:B67)/(-2*LINEST(C64:C67,B64:B67))),10),30)</f>
        <v>30</v>
      </c>
      <c r="C68">
        <f>'True Demand'!$C$9*(EXP(-('True Demand'!$C$7+'True Demand'!$C$8*B68)))/(1+EXP(-('True Demand'!$C$7+'True Demand'!$C$8*B68)))</f>
        <v>2.2698934351217198E-2</v>
      </c>
      <c r="Q68">
        <v>21.675180218888457</v>
      </c>
    </row>
    <row r="69" spans="1:17" x14ac:dyDescent="0.25">
      <c r="A69">
        <v>6</v>
      </c>
      <c r="B69" s="5">
        <f t="shared" ref="B69:B132" si="0">MIN(MAX(IF(ABS(B68-B67)&lt;0.1,Q69,INTERCEPT(C65:C68,B65:B68)/(-2*LINEST(C65:C68,B65:B68))),10),30)</f>
        <v>28.462404229021953</v>
      </c>
      <c r="C69">
        <f>'True Demand'!$C$9*(EXP(-('True Demand'!$C$7+'True Demand'!$C$8*B69)))/(1+EXP(-('True Demand'!$C$7+'True Demand'!$C$8*B69)))</f>
        <v>0.10560945541322776</v>
      </c>
      <c r="Q69">
        <v>19.345197649809606</v>
      </c>
    </row>
    <row r="70" spans="1:17" x14ac:dyDescent="0.25">
      <c r="A70">
        <v>7</v>
      </c>
      <c r="B70" s="5">
        <f t="shared" si="0"/>
        <v>30</v>
      </c>
      <c r="C70">
        <f>'True Demand'!$C$9*(EXP(-('True Demand'!$C$7+'True Demand'!$C$8*B70)))/(1+EXP(-('True Demand'!$C$7+'True Demand'!$C$8*B70)))</f>
        <v>2.2698934351217198E-2</v>
      </c>
      <c r="Q70">
        <v>22.776522207300271</v>
      </c>
    </row>
    <row r="71" spans="1:17" x14ac:dyDescent="0.25">
      <c r="A71">
        <v>8</v>
      </c>
      <c r="B71" s="5">
        <f t="shared" si="0"/>
        <v>17.307971022660471</v>
      </c>
      <c r="C71">
        <f>'True Demand'!$C$9*(EXP(-('True Demand'!$C$7+'True Demand'!$C$8*B71)))/(1+EXP(-('True Demand'!$C$7+'True Demand'!$C$8*B71)))</f>
        <v>468.27732520801635</v>
      </c>
      <c r="Q71">
        <v>15.939383695390097</v>
      </c>
    </row>
    <row r="72" spans="1:17" x14ac:dyDescent="0.25">
      <c r="A72">
        <v>9</v>
      </c>
      <c r="B72" s="5">
        <f t="shared" si="0"/>
        <v>14.765935415227656</v>
      </c>
      <c r="C72">
        <f>'True Demand'!$C$9*(EXP(-('True Demand'!$C$7+'True Demand'!$C$8*B72)))/(1+EXP(-('True Demand'!$C$7+'True Demand'!$C$8*B72)))</f>
        <v>497.34823390803939</v>
      </c>
      <c r="Q72">
        <v>29.393146506262514</v>
      </c>
    </row>
    <row r="73" spans="1:17" x14ac:dyDescent="0.25">
      <c r="A73">
        <v>10</v>
      </c>
      <c r="B73" s="5">
        <f t="shared" si="0"/>
        <v>14.680571765568772</v>
      </c>
      <c r="C73">
        <f>'True Demand'!$C$9*(EXP(-('True Demand'!$C$7+'True Demand'!$C$8*B73)))/(1+EXP(-('True Demand'!$C$7+'True Demand'!$C$8*B73)))</f>
        <v>497.56414881956516</v>
      </c>
      <c r="Q73">
        <v>12.734511951515369</v>
      </c>
    </row>
    <row r="74" spans="1:17" x14ac:dyDescent="0.25">
      <c r="A74">
        <v>11</v>
      </c>
      <c r="B74" s="5">
        <f t="shared" si="0"/>
        <v>11.132658837397589</v>
      </c>
      <c r="C74">
        <f>'True Demand'!$C$9*(EXP(-('True Demand'!$C$7+'True Demand'!$C$8*B74)))/(1+EXP(-('True Demand'!$C$7+'True Demand'!$C$8*B74)))</f>
        <v>499.92955154497827</v>
      </c>
      <c r="Q74">
        <v>11.132658837397589</v>
      </c>
    </row>
    <row r="75" spans="1:17" x14ac:dyDescent="0.25">
      <c r="A75">
        <v>12</v>
      </c>
      <c r="B75" s="5">
        <f t="shared" si="0"/>
        <v>30</v>
      </c>
      <c r="C75">
        <f>'True Demand'!$C$9*(EXP(-('True Demand'!$C$7+'True Demand'!$C$8*B75)))/(1+EXP(-('True Demand'!$C$7+'True Demand'!$C$8*B75)))</f>
        <v>2.2698934351217198E-2</v>
      </c>
      <c r="Q75">
        <v>17.632315226590521</v>
      </c>
    </row>
    <row r="76" spans="1:17" x14ac:dyDescent="0.25">
      <c r="A76">
        <v>13</v>
      </c>
      <c r="B76" s="5">
        <f t="shared" si="0"/>
        <v>15.255174525246231</v>
      </c>
      <c r="C76">
        <f>'True Demand'!$C$9*(EXP(-('True Demand'!$C$7+'True Demand'!$C$8*B76)))/(1+EXP(-('True Demand'!$C$7+'True Demand'!$C$8*B76)))</f>
        <v>495.68919939774457</v>
      </c>
      <c r="Q76">
        <v>28.636590257622402</v>
      </c>
    </row>
    <row r="77" spans="1:17" x14ac:dyDescent="0.25">
      <c r="A77">
        <v>14</v>
      </c>
      <c r="B77" s="5">
        <f t="shared" si="0"/>
        <v>15.29658927643835</v>
      </c>
      <c r="C77">
        <f>'True Demand'!$C$9*(EXP(-('True Demand'!$C$7+'True Demand'!$C$8*B77)))/(1+EXP(-('True Demand'!$C$7+'True Demand'!$C$8*B77)))</f>
        <v>495.50855758525074</v>
      </c>
      <c r="Q77">
        <v>19.103525492442763</v>
      </c>
    </row>
    <row r="78" spans="1:17" x14ac:dyDescent="0.25">
      <c r="A78">
        <v>15</v>
      </c>
      <c r="B78" s="5">
        <f t="shared" si="0"/>
        <v>18.774227262650964</v>
      </c>
      <c r="C78">
        <f>'True Demand'!$C$9*(EXP(-('True Demand'!$C$7+'True Demand'!$C$8*B78)))/(1+EXP(-('True Demand'!$C$7+'True Demand'!$C$8*B78)))</f>
        <v>386.53892407350236</v>
      </c>
      <c r="Q78">
        <v>18.774227262650964</v>
      </c>
    </row>
    <row r="79" spans="1:17" x14ac:dyDescent="0.25">
      <c r="A79">
        <v>16</v>
      </c>
      <c r="B79" s="5">
        <f t="shared" si="0"/>
        <v>15.02307742115495</v>
      </c>
      <c r="C79">
        <f>'True Demand'!$C$9*(EXP(-('True Demand'!$C$7+'True Demand'!$C$8*B79)))/(1+EXP(-('True Demand'!$C$7+'True Demand'!$C$8*B79)))</f>
        <v>496.57598467657692</v>
      </c>
      <c r="Q79">
        <v>12.622734826157686</v>
      </c>
    </row>
    <row r="80" spans="1:17" x14ac:dyDescent="0.25">
      <c r="A80">
        <v>17</v>
      </c>
      <c r="B80" s="5">
        <f t="shared" si="0"/>
        <v>15.747333137730829</v>
      </c>
      <c r="C80">
        <f>'True Demand'!$C$9*(EXP(-('True Demand'!$C$7+'True Demand'!$C$8*B80)))/(1+EXP(-('True Demand'!$C$7+'True Demand'!$C$8*B80)))</f>
        <v>492.98665168258668</v>
      </c>
      <c r="Q80">
        <v>17.591947213674903</v>
      </c>
    </row>
    <row r="81" spans="1:17" x14ac:dyDescent="0.25">
      <c r="A81">
        <v>18</v>
      </c>
      <c r="B81" s="5">
        <f t="shared" si="0"/>
        <v>15.665902232799937</v>
      </c>
      <c r="C81">
        <f>'True Demand'!$C$9*(EXP(-('True Demand'!$C$7+'True Demand'!$C$8*B81)))/(1+EXP(-('True Demand'!$C$7+'True Demand'!$C$8*B81)))</f>
        <v>493.52802141396171</v>
      </c>
      <c r="Q81">
        <v>16.555105263861694</v>
      </c>
    </row>
    <row r="82" spans="1:17" x14ac:dyDescent="0.25">
      <c r="A82">
        <v>19</v>
      </c>
      <c r="B82" s="5">
        <f t="shared" si="0"/>
        <v>15.790009716961633</v>
      </c>
      <c r="C82">
        <f>'True Demand'!$C$9*(EXP(-('True Demand'!$C$7+'True Demand'!$C$8*B82)))/(1+EXP(-('True Demand'!$C$7+'True Demand'!$C$8*B82)))</f>
        <v>492.68534087862344</v>
      </c>
      <c r="Q82">
        <v>15.790009716961633</v>
      </c>
    </row>
    <row r="83" spans="1:17" x14ac:dyDescent="0.25">
      <c r="A83">
        <v>20</v>
      </c>
      <c r="B83" s="5">
        <f t="shared" si="0"/>
        <v>30</v>
      </c>
      <c r="C83">
        <f>'True Demand'!$C$9*(EXP(-('True Demand'!$C$7+'True Demand'!$C$8*B83)))/(1+EXP(-('True Demand'!$C$7+'True Demand'!$C$8*B83)))</f>
        <v>2.2698934351217198E-2</v>
      </c>
      <c r="Q83">
        <v>24.249438485237846</v>
      </c>
    </row>
    <row r="84" spans="1:17" x14ac:dyDescent="0.25">
      <c r="A84">
        <v>21</v>
      </c>
      <c r="B84" s="5">
        <f t="shared" si="0"/>
        <v>15.000552492316324</v>
      </c>
      <c r="C84">
        <f>'True Demand'!$C$9*(EXP(-('True Demand'!$C$7+'True Demand'!$C$8*B84)))/(1+EXP(-('True Demand'!$C$7+'True Demand'!$C$8*B84)))</f>
        <v>496.65173753711809</v>
      </c>
      <c r="Q84">
        <v>18.101273150282253</v>
      </c>
    </row>
    <row r="85" spans="1:17" x14ac:dyDescent="0.25">
      <c r="A85">
        <v>22</v>
      </c>
      <c r="B85" s="5">
        <f t="shared" si="0"/>
        <v>15.010955191247346</v>
      </c>
      <c r="C85">
        <f>'True Demand'!$C$9*(EXP(-('True Demand'!$C$7+'True Demand'!$C$8*B85)))/(1+EXP(-('True Demand'!$C$7+'True Demand'!$C$8*B85)))</f>
        <v>496.6169616719439</v>
      </c>
      <c r="Q85">
        <v>21.029801199960563</v>
      </c>
    </row>
    <row r="86" spans="1:17" x14ac:dyDescent="0.25">
      <c r="A86">
        <v>23</v>
      </c>
      <c r="B86" s="5">
        <f t="shared" si="0"/>
        <v>24.047262204690092</v>
      </c>
      <c r="C86">
        <f>'True Demand'!$C$9*(EXP(-('True Demand'!$C$7+'True Demand'!$C$8*B86)))/(1+EXP(-('True Demand'!$C$7+'True Demand'!$C$8*B86)))</f>
        <v>8.5850867862666682</v>
      </c>
      <c r="Q86">
        <v>24.047262204690092</v>
      </c>
    </row>
    <row r="87" spans="1:17" x14ac:dyDescent="0.25">
      <c r="A87">
        <v>24</v>
      </c>
      <c r="B87" s="5">
        <f t="shared" si="0"/>
        <v>13.924637310128238</v>
      </c>
      <c r="C87">
        <f>'True Demand'!$C$9*(EXP(-('True Demand'!$C$7+'True Demand'!$C$8*B87)))/(1+EXP(-('True Demand'!$C$7+'True Demand'!$C$8*B87)))</f>
        <v>498.85323006930855</v>
      </c>
      <c r="Q87">
        <v>13.875971727716783</v>
      </c>
    </row>
    <row r="88" spans="1:17" x14ac:dyDescent="0.25">
      <c r="A88">
        <v>25</v>
      </c>
      <c r="B88" s="5">
        <f t="shared" si="0"/>
        <v>12.146917450092198</v>
      </c>
      <c r="C88">
        <f>'True Demand'!$C$9*(EXP(-('True Demand'!$C$7+'True Demand'!$C$8*B88)))/(1+EXP(-('True Demand'!$C$7+'True Demand'!$C$8*B88)))</f>
        <v>499.80579926306439</v>
      </c>
      <c r="Q88">
        <v>19.580117556404954</v>
      </c>
    </row>
    <row r="89" spans="1:17" x14ac:dyDescent="0.25">
      <c r="A89">
        <v>26</v>
      </c>
      <c r="B89" s="5">
        <f t="shared" si="0"/>
        <v>12.316147120404828</v>
      </c>
      <c r="C89">
        <f>'True Demand'!$C$9*(EXP(-('True Demand'!$C$7+'True Demand'!$C$8*B89)))/(1+EXP(-('True Demand'!$C$7+'True Demand'!$C$8*B89)))</f>
        <v>499.77000664774226</v>
      </c>
      <c r="Q89">
        <v>21.495878424485699</v>
      </c>
    </row>
    <row r="90" spans="1:17" x14ac:dyDescent="0.25">
      <c r="A90">
        <v>27</v>
      </c>
      <c r="B90" s="5">
        <f t="shared" si="0"/>
        <v>12.208450172689084</v>
      </c>
      <c r="C90">
        <f>'True Demand'!$C$9*(EXP(-('True Demand'!$C$7+'True Demand'!$C$8*B90)))/(1+EXP(-('True Demand'!$C$7+'True Demand'!$C$8*B90)))</f>
        <v>499.79347934668323</v>
      </c>
      <c r="Q90">
        <v>13.666412378170277</v>
      </c>
    </row>
    <row r="91" spans="1:17" x14ac:dyDescent="0.25">
      <c r="A91">
        <v>28</v>
      </c>
      <c r="B91" s="5">
        <f t="shared" si="0"/>
        <v>30</v>
      </c>
      <c r="C91">
        <f>'True Demand'!$C$9*(EXP(-('True Demand'!$C$7+'True Demand'!$C$8*B91)))/(1+EXP(-('True Demand'!$C$7+'True Demand'!$C$8*B91)))</f>
        <v>2.2698934351217198E-2</v>
      </c>
      <c r="Q91">
        <v>23.128207985982485</v>
      </c>
    </row>
    <row r="92" spans="1:17" x14ac:dyDescent="0.25">
      <c r="A92">
        <v>29</v>
      </c>
      <c r="B92" s="5">
        <f t="shared" si="0"/>
        <v>15.000813355439545</v>
      </c>
      <c r="C92">
        <f>'True Demand'!$C$9*(EXP(-('True Demand'!$C$7+'True Demand'!$C$8*B92)))/(1+EXP(-('True Demand'!$C$7+'True Demand'!$C$8*B92)))</f>
        <v>496.65086983626048</v>
      </c>
      <c r="Q92">
        <v>17.550977793309627</v>
      </c>
    </row>
    <row r="93" spans="1:17" x14ac:dyDescent="0.25">
      <c r="A93">
        <v>30</v>
      </c>
      <c r="B93" s="5">
        <f t="shared" si="0"/>
        <v>15.14328111613489</v>
      </c>
      <c r="C93">
        <f>'True Demand'!$C$9*(EXP(-('True Demand'!$C$7+'True Demand'!$C$8*B93)))/(1+EXP(-('True Demand'!$C$7+'True Demand'!$C$8*B93)))</f>
        <v>496.14202152330932</v>
      </c>
      <c r="Q93">
        <v>13.293228238975381</v>
      </c>
    </row>
    <row r="94" spans="1:17" x14ac:dyDescent="0.25">
      <c r="A94">
        <v>31</v>
      </c>
      <c r="B94" s="5">
        <f t="shared" si="0"/>
        <v>15.166056752598475</v>
      </c>
      <c r="C94">
        <f>'True Demand'!$C$9*(EXP(-('True Demand'!$C$7+'True Demand'!$C$8*B94)))/(1+EXP(-('True Demand'!$C$7+'True Demand'!$C$8*B94)))</f>
        <v>496.05384678216609</v>
      </c>
      <c r="Q94">
        <v>13.537816276842968</v>
      </c>
    </row>
    <row r="95" spans="1:17" x14ac:dyDescent="0.25">
      <c r="A95">
        <v>32</v>
      </c>
      <c r="B95" s="5">
        <f t="shared" si="0"/>
        <v>23.599176940256179</v>
      </c>
      <c r="C95">
        <f>'True Demand'!$C$9*(EXP(-('True Demand'!$C$7+'True Demand'!$C$8*B95)))/(1+EXP(-('True Demand'!$C$7+'True Demand'!$C$8*B95)))</f>
        <v>13.309155281896309</v>
      </c>
      <c r="Q95">
        <v>23.599176940256179</v>
      </c>
    </row>
    <row r="96" spans="1:17" x14ac:dyDescent="0.25">
      <c r="A96">
        <v>33</v>
      </c>
      <c r="B96" s="5">
        <f t="shared" si="0"/>
        <v>11.917563315154682</v>
      </c>
      <c r="C96">
        <f>'True Demand'!$C$9*(EXP(-('True Demand'!$C$7+'True Demand'!$C$8*B96)))/(1+EXP(-('True Demand'!$C$7+'True Demand'!$C$8*B96)))</f>
        <v>499.84558900860003</v>
      </c>
      <c r="Q96">
        <v>24.148345640314481</v>
      </c>
    </row>
    <row r="97" spans="1:17" x14ac:dyDescent="0.25">
      <c r="A97">
        <v>34</v>
      </c>
      <c r="B97" s="5">
        <f t="shared" si="0"/>
        <v>12.301220088537686</v>
      </c>
      <c r="C97">
        <f>'True Demand'!$C$9*(EXP(-('True Demand'!$C$7+'True Demand'!$C$8*B97)))/(1+EXP(-('True Demand'!$C$7+'True Demand'!$C$8*B97)))</f>
        <v>499.77341272547955</v>
      </c>
      <c r="Q97">
        <v>15.543671335341145</v>
      </c>
    </row>
    <row r="98" spans="1:17" x14ac:dyDescent="0.25">
      <c r="A98">
        <v>35</v>
      </c>
      <c r="B98" s="5">
        <f t="shared" si="0"/>
        <v>12.246338792263677</v>
      </c>
      <c r="C98">
        <f>'True Demand'!$C$9*(EXP(-('True Demand'!$C$7+'True Demand'!$C$8*B98)))/(1+EXP(-('True Demand'!$C$7+'True Demand'!$C$8*B98)))</f>
        <v>499.78550786021276</v>
      </c>
      <c r="Q98">
        <v>22.137446473731401</v>
      </c>
    </row>
    <row r="99" spans="1:17" x14ac:dyDescent="0.25">
      <c r="A99">
        <v>36</v>
      </c>
      <c r="B99" s="5">
        <f t="shared" si="0"/>
        <v>16.037844522863029</v>
      </c>
      <c r="C99">
        <f>'True Demand'!$C$9*(EXP(-('True Demand'!$C$7+'True Demand'!$C$8*B99)))/(1+EXP(-('True Demand'!$C$7+'True Demand'!$C$8*B99)))</f>
        <v>490.6665081030277</v>
      </c>
      <c r="Q99">
        <v>16.037844522863029</v>
      </c>
    </row>
    <row r="100" spans="1:17" x14ac:dyDescent="0.25">
      <c r="A100">
        <v>37</v>
      </c>
      <c r="B100" s="5">
        <f t="shared" si="0"/>
        <v>30</v>
      </c>
      <c r="C100">
        <f>'True Demand'!$C$9*(EXP(-('True Demand'!$C$7+'True Demand'!$C$8*B100)))/(1+EXP(-('True Demand'!$C$7+'True Demand'!$C$8*B100)))</f>
        <v>2.2698934351217198E-2</v>
      </c>
      <c r="Q100">
        <v>21.28686683302384</v>
      </c>
    </row>
    <row r="101" spans="1:17" x14ac:dyDescent="0.25">
      <c r="A101">
        <v>38</v>
      </c>
      <c r="B101" s="5">
        <f t="shared" si="0"/>
        <v>15.263160277167458</v>
      </c>
      <c r="C101">
        <f>'True Demand'!$C$9*(EXP(-('True Demand'!$C$7+'True Demand'!$C$8*B101)))/(1+EXP(-('True Demand'!$C$7+'True Demand'!$C$8*B101)))</f>
        <v>495.65493694737506</v>
      </c>
      <c r="Q101">
        <v>18.827993760671802</v>
      </c>
    </row>
    <row r="102" spans="1:17" x14ac:dyDescent="0.25">
      <c r="A102">
        <v>39</v>
      </c>
      <c r="B102" s="5">
        <f t="shared" si="0"/>
        <v>15.241686431373779</v>
      </c>
      <c r="C102">
        <f>'True Demand'!$C$9*(EXP(-('True Demand'!$C$7+'True Demand'!$C$8*B102)))/(1+EXP(-('True Demand'!$C$7+'True Demand'!$C$8*B102)))</f>
        <v>495.74646219031439</v>
      </c>
      <c r="Q102">
        <v>20.35122203545847</v>
      </c>
    </row>
    <row r="103" spans="1:17" x14ac:dyDescent="0.25">
      <c r="A103">
        <v>40</v>
      </c>
      <c r="B103" s="5">
        <f t="shared" si="0"/>
        <v>24.860318111610578</v>
      </c>
      <c r="C103">
        <f>'True Demand'!$C$9*(EXP(-('True Demand'!$C$7+'True Demand'!$C$8*B103)))/(1+EXP(-('True Demand'!$C$7+'True Demand'!$C$8*B103)))</f>
        <v>3.8442242604640273</v>
      </c>
      <c r="Q103">
        <v>24.860318111610578</v>
      </c>
    </row>
    <row r="104" spans="1:17" x14ac:dyDescent="0.25">
      <c r="A104">
        <v>41</v>
      </c>
      <c r="B104" s="5">
        <f t="shared" si="0"/>
        <v>14.006754918236449</v>
      </c>
      <c r="C104">
        <f>'True Demand'!$C$9*(EXP(-('True Demand'!$C$7+'True Demand'!$C$8*B104)))/(1+EXP(-('True Demand'!$C$7+'True Demand'!$C$8*B104)))</f>
        <v>498.75532982796881</v>
      </c>
      <c r="Q104">
        <v>16.590222060703532</v>
      </c>
    </row>
    <row r="105" spans="1:17" x14ac:dyDescent="0.25">
      <c r="A105">
        <v>42</v>
      </c>
      <c r="B105" s="5">
        <f t="shared" si="0"/>
        <v>12.518764109485526</v>
      </c>
      <c r="C105">
        <f>'True Demand'!$C$9*(EXP(-('True Demand'!$C$7+'True Demand'!$C$8*B105)))/(1+EXP(-('True Demand'!$C$7+'True Demand'!$C$8*B105)))</f>
        <v>499.71837846779846</v>
      </c>
      <c r="Q105">
        <v>17.112441342201734</v>
      </c>
    </row>
    <row r="106" spans="1:17" x14ac:dyDescent="0.25">
      <c r="A106">
        <v>43</v>
      </c>
      <c r="B106" s="5">
        <f t="shared" si="0"/>
        <v>12.638754447183418</v>
      </c>
      <c r="C106">
        <f>'True Demand'!$C$9*(EXP(-('True Demand'!$C$7+'True Demand'!$C$8*B106)))/(1+EXP(-('True Demand'!$C$7+'True Demand'!$C$8*B106)))</f>
        <v>499.68249847551812</v>
      </c>
      <c r="Q106">
        <v>11.050667837465253</v>
      </c>
    </row>
    <row r="107" spans="1:17" x14ac:dyDescent="0.25">
      <c r="A107">
        <v>44</v>
      </c>
      <c r="B107" s="5">
        <f t="shared" si="0"/>
        <v>12.53349955404542</v>
      </c>
      <c r="C107">
        <f>'True Demand'!$C$9*(EXP(-('True Demand'!$C$7+'True Demand'!$C$8*B107)))/(1+EXP(-('True Demand'!$C$7+'True Demand'!$C$8*B107)))</f>
        <v>499.71420031347787</v>
      </c>
      <c r="Q107">
        <v>10.665593445543971</v>
      </c>
    </row>
    <row r="108" spans="1:17" x14ac:dyDescent="0.25">
      <c r="A108">
        <v>45</v>
      </c>
      <c r="B108" s="5">
        <f t="shared" si="0"/>
        <v>30</v>
      </c>
      <c r="C108">
        <f>'True Demand'!$C$9*(EXP(-('True Demand'!$C$7+'True Demand'!$C$8*B108)))/(1+EXP(-('True Demand'!$C$7+'True Demand'!$C$8*B108)))</f>
        <v>2.2698934351217198E-2</v>
      </c>
      <c r="Q108">
        <v>28.225377578999712</v>
      </c>
    </row>
    <row r="109" spans="1:17" x14ac:dyDescent="0.25">
      <c r="A109">
        <v>46</v>
      </c>
      <c r="B109" s="5">
        <f t="shared" si="0"/>
        <v>15.000639075485616</v>
      </c>
      <c r="C109">
        <f>'True Demand'!$C$9*(EXP(-('True Demand'!$C$7+'True Demand'!$C$8*B109)))/(1+EXP(-('True Demand'!$C$7+'True Demand'!$C$8*B109)))</f>
        <v>496.65144956298656</v>
      </c>
      <c r="Q109">
        <v>14.934846451084077</v>
      </c>
    </row>
    <row r="110" spans="1:17" x14ac:dyDescent="0.25">
      <c r="A110">
        <v>47</v>
      </c>
      <c r="B110" s="5">
        <f t="shared" si="0"/>
        <v>15.112545573409179</v>
      </c>
      <c r="C110">
        <f>'True Demand'!$C$9*(EXP(-('True Demand'!$C$7+'True Demand'!$C$8*B110)))/(1+EXP(-('True Demand'!$C$7+'True Demand'!$C$8*B110)))</f>
        <v>496.25792089726122</v>
      </c>
      <c r="Q110">
        <v>13.995603711221467</v>
      </c>
    </row>
    <row r="111" spans="1:17" x14ac:dyDescent="0.25">
      <c r="A111">
        <v>48</v>
      </c>
      <c r="B111" s="5">
        <f t="shared" si="0"/>
        <v>15.129349680577077</v>
      </c>
      <c r="C111">
        <f>'True Demand'!$C$9*(EXP(-('True Demand'!$C$7+'True Demand'!$C$8*B111)))/(1+EXP(-('True Demand'!$C$7+'True Demand'!$C$8*B111)))</f>
        <v>496.19498986550633</v>
      </c>
      <c r="Q111">
        <v>24.958271429874873</v>
      </c>
    </row>
    <row r="112" spans="1:17" x14ac:dyDescent="0.25">
      <c r="A112">
        <v>49</v>
      </c>
      <c r="B112" s="5">
        <f t="shared" si="0"/>
        <v>11.213803487153822</v>
      </c>
      <c r="C112">
        <f>'True Demand'!$C$9*(EXP(-('True Demand'!$C$7+'True Demand'!$C$8*B112)))/(1+EXP(-('True Demand'!$C$7+'True Demand'!$C$8*B112)))</f>
        <v>499.92359760467582</v>
      </c>
      <c r="Q112">
        <v>11.213803487153822</v>
      </c>
    </row>
    <row r="113" spans="1:17" x14ac:dyDescent="0.25">
      <c r="A113">
        <v>50</v>
      </c>
      <c r="B113" s="5">
        <f t="shared" si="0"/>
        <v>30</v>
      </c>
      <c r="C113">
        <f>'True Demand'!$C$9*(EXP(-('True Demand'!$C$7+'True Demand'!$C$8*B113)))/(1+EXP(-('True Demand'!$C$7+'True Demand'!$C$8*B113)))</f>
        <v>2.2698934351217198E-2</v>
      </c>
      <c r="Q113">
        <v>28.125417540076487</v>
      </c>
    </row>
    <row r="114" spans="1:17" x14ac:dyDescent="0.25">
      <c r="A114">
        <v>51</v>
      </c>
      <c r="B114" s="5">
        <f t="shared" si="0"/>
        <v>15.30469726908181</v>
      </c>
      <c r="C114">
        <f>'True Demand'!$C$9*(EXP(-('True Demand'!$C$7+'True Demand'!$C$8*B114)))/(1+EXP(-('True Demand'!$C$7+'True Demand'!$C$8*B114)))</f>
        <v>495.47232407614206</v>
      </c>
      <c r="Q114">
        <v>24.989066043155184</v>
      </c>
    </row>
    <row r="115" spans="1:17" x14ac:dyDescent="0.25">
      <c r="A115">
        <v>52</v>
      </c>
      <c r="B115" s="5">
        <f t="shared" si="0"/>
        <v>15.320676834291085</v>
      </c>
      <c r="C115">
        <f>'True Demand'!$C$9*(EXP(-('True Demand'!$C$7+'True Demand'!$C$8*B115)))/(1+EXP(-('True Demand'!$C$7+'True Demand'!$C$8*B115)))</f>
        <v>495.40006358899365</v>
      </c>
      <c r="Q115">
        <v>10.733811469975267</v>
      </c>
    </row>
    <row r="116" spans="1:17" x14ac:dyDescent="0.25">
      <c r="A116">
        <v>53</v>
      </c>
      <c r="B116" s="5">
        <f t="shared" si="0"/>
        <v>22.943512923200117</v>
      </c>
      <c r="C116">
        <f>'True Demand'!$C$9*(EXP(-('True Demand'!$C$7+'True Demand'!$C$8*B116)))/(1+EXP(-('True Demand'!$C$7+'True Demand'!$C$8*B116)))</f>
        <v>25.022002996830651</v>
      </c>
      <c r="Q116">
        <v>22.943512923200117</v>
      </c>
    </row>
    <row r="117" spans="1:17" x14ac:dyDescent="0.25">
      <c r="A117">
        <v>54</v>
      </c>
      <c r="B117" s="5">
        <f t="shared" si="0"/>
        <v>13.910559797955953</v>
      </c>
      <c r="C117">
        <f>'True Demand'!$C$9*(EXP(-('True Demand'!$C$7+'True Demand'!$C$8*B117)))/(1+EXP(-('True Demand'!$C$7+'True Demand'!$C$8*B117)))</f>
        <v>498.86922438302179</v>
      </c>
      <c r="Q117">
        <v>13.334868895521936</v>
      </c>
    </row>
    <row r="118" spans="1:17" x14ac:dyDescent="0.25">
      <c r="A118">
        <v>55</v>
      </c>
      <c r="B118" s="5">
        <f t="shared" si="0"/>
        <v>11.769529708429777</v>
      </c>
      <c r="C118">
        <f>'True Demand'!$C$9*(EXP(-('True Demand'!$C$7+'True Demand'!$C$8*B118)))/(1+EXP(-('True Demand'!$C$7+'True Demand'!$C$8*B118)))</f>
        <v>499.86682997299431</v>
      </c>
      <c r="Q118">
        <v>13.998813958268318</v>
      </c>
    </row>
    <row r="119" spans="1:17" x14ac:dyDescent="0.25">
      <c r="A119">
        <v>56</v>
      </c>
      <c r="B119" s="5">
        <f t="shared" si="0"/>
        <v>12.076604578261952</v>
      </c>
      <c r="C119">
        <f>'True Demand'!$C$9*(EXP(-('True Demand'!$C$7+'True Demand'!$C$8*B119)))/(1+EXP(-('True Demand'!$C$7+'True Demand'!$C$8*B119)))</f>
        <v>499.8189803026072</v>
      </c>
      <c r="Q119">
        <v>17.041727805889618</v>
      </c>
    </row>
    <row r="120" spans="1:17" x14ac:dyDescent="0.25">
      <c r="A120">
        <v>57</v>
      </c>
      <c r="B120" s="5">
        <f t="shared" si="0"/>
        <v>11.881846626282455</v>
      </c>
      <c r="C120">
        <f>'True Demand'!$C$9*(EXP(-('True Demand'!$C$7+'True Demand'!$C$8*B120)))/(1+EXP(-('True Demand'!$C$7+'True Demand'!$C$8*B120)))</f>
        <v>499.85100511604088</v>
      </c>
      <c r="Q120">
        <v>12.149511507477824</v>
      </c>
    </row>
    <row r="121" spans="1:17" x14ac:dyDescent="0.25">
      <c r="A121">
        <v>58</v>
      </c>
      <c r="B121" s="5">
        <f t="shared" si="0"/>
        <v>30</v>
      </c>
      <c r="C121">
        <f>'True Demand'!$C$9*(EXP(-('True Demand'!$C$7+'True Demand'!$C$8*B121)))/(1+EXP(-('True Demand'!$C$7+'True Demand'!$C$8*B121)))</f>
        <v>2.2698934351217198E-2</v>
      </c>
      <c r="Q121">
        <v>21.984611592204143</v>
      </c>
    </row>
    <row r="122" spans="1:17" x14ac:dyDescent="0.25">
      <c r="A122">
        <v>59</v>
      </c>
      <c r="B122" s="5">
        <f t="shared" si="0"/>
        <v>15.001737687323129</v>
      </c>
      <c r="C122">
        <f>'True Demand'!$C$9*(EXP(-('True Demand'!$C$7+'True Demand'!$C$8*B122)))/(1+EXP(-('True Demand'!$C$7+'True Demand'!$C$8*B122)))</f>
        <v>496.64779346179523</v>
      </c>
      <c r="Q122">
        <v>25.70991945489471</v>
      </c>
    </row>
    <row r="123" spans="1:17" x14ac:dyDescent="0.25">
      <c r="A123">
        <v>60</v>
      </c>
      <c r="B123" s="5">
        <f t="shared" si="0"/>
        <v>15.173328246037546</v>
      </c>
      <c r="C123">
        <f>'True Demand'!$C$9*(EXP(-('True Demand'!$C$7+'True Demand'!$C$8*B123)))/(1+EXP(-('True Demand'!$C$7+'True Demand'!$C$8*B123)))</f>
        <v>496.02527671209668</v>
      </c>
      <c r="Q123">
        <v>25.583706397144638</v>
      </c>
    </row>
    <row r="124" spans="1:17" x14ac:dyDescent="0.25">
      <c r="A124">
        <v>61</v>
      </c>
      <c r="B124" s="5">
        <f t="shared" si="0"/>
        <v>15.207319077347217</v>
      </c>
      <c r="C124">
        <f>'True Demand'!$C$9*(EXP(-('True Demand'!$C$7+'True Demand'!$C$8*B124)))/(1+EXP(-('True Demand'!$C$7+'True Demand'!$C$8*B124)))</f>
        <v>495.8889801000023</v>
      </c>
      <c r="Q124">
        <v>28.369853517559211</v>
      </c>
    </row>
    <row r="125" spans="1:17" x14ac:dyDescent="0.25">
      <c r="A125">
        <v>62</v>
      </c>
      <c r="B125" s="5">
        <f t="shared" si="0"/>
        <v>24.86601000649933</v>
      </c>
      <c r="C125">
        <f>'True Demand'!$C$9*(EXP(-('True Demand'!$C$7+'True Demand'!$C$8*B125)))/(1+EXP(-('True Demand'!$C$7+'True Demand'!$C$8*B125)))</f>
        <v>3.8225723016382691</v>
      </c>
      <c r="Q125">
        <v>24.86601000649933</v>
      </c>
    </row>
    <row r="126" spans="1:17" x14ac:dyDescent="0.25">
      <c r="A126">
        <v>63</v>
      </c>
      <c r="B126" s="5">
        <f t="shared" si="0"/>
        <v>12.471976971716185</v>
      </c>
      <c r="C126">
        <f>'True Demand'!$C$9*(EXP(-('True Demand'!$C$7+'True Demand'!$C$8*B126)))/(1+EXP(-('True Demand'!$C$7+'True Demand'!$C$8*B126)))</f>
        <v>499.73124432560132</v>
      </c>
      <c r="Q126">
        <v>18.380984126412454</v>
      </c>
    </row>
    <row r="127" spans="1:17" x14ac:dyDescent="0.25">
      <c r="A127">
        <v>64</v>
      </c>
      <c r="B127" s="5">
        <f t="shared" si="0"/>
        <v>12.701796310037729</v>
      </c>
      <c r="C127">
        <f>'True Demand'!$C$9*(EXP(-('True Demand'!$C$7+'True Demand'!$C$8*B127)))/(1+EXP(-('True Demand'!$C$7+'True Demand'!$C$8*B127)))</f>
        <v>499.66185217126343</v>
      </c>
      <c r="Q127">
        <v>13.410638359637701</v>
      </c>
    </row>
    <row r="128" spans="1:17" x14ac:dyDescent="0.25">
      <c r="A128">
        <v>65</v>
      </c>
      <c r="B128" s="5">
        <f t="shared" si="0"/>
        <v>12.673885973546463</v>
      </c>
      <c r="C128">
        <f>'True Demand'!$C$9*(EXP(-('True Demand'!$C$7+'True Demand'!$C$8*B128)))/(1+EXP(-('True Demand'!$C$7+'True Demand'!$C$8*B128)))</f>
        <v>499.67115338003828</v>
      </c>
      <c r="Q128">
        <v>19.136958760356674</v>
      </c>
    </row>
    <row r="129" spans="1:17" x14ac:dyDescent="0.25">
      <c r="A129">
        <v>66</v>
      </c>
      <c r="B129" s="5">
        <f t="shared" si="0"/>
        <v>29.717077723130661</v>
      </c>
      <c r="C129">
        <f>'True Demand'!$C$9*(EXP(-('True Demand'!$C$7+'True Demand'!$C$8*B129)))/(1+EXP(-('True Demand'!$C$7+'True Demand'!$C$8*B129)))</f>
        <v>3.0121084561155569E-2</v>
      </c>
      <c r="Q129">
        <v>29.717077723130661</v>
      </c>
    </row>
    <row r="130" spans="1:17" x14ac:dyDescent="0.25">
      <c r="A130">
        <v>67</v>
      </c>
      <c r="B130" s="5">
        <f t="shared" si="0"/>
        <v>14.859964594079155</v>
      </c>
      <c r="C130">
        <f>'True Demand'!$C$9*(EXP(-('True Demand'!$C$7+'True Demand'!$C$8*B130)))/(1+EXP(-('True Demand'!$C$7+'True Demand'!$C$8*B130)))</f>
        <v>497.08831398927509</v>
      </c>
      <c r="Q130">
        <v>23.637222345070704</v>
      </c>
    </row>
    <row r="131" spans="1:17" x14ac:dyDescent="0.25">
      <c r="A131">
        <v>68</v>
      </c>
      <c r="B131" s="5">
        <f t="shared" si="0"/>
        <v>14.951705498814146</v>
      </c>
      <c r="C131">
        <f>'True Demand'!$C$9*(EXP(-('True Demand'!$C$7+'True Demand'!$C$8*B131)))/(1+EXP(-('True Demand'!$C$7+'True Demand'!$C$8*B131)))</f>
        <v>496.8103415390903</v>
      </c>
      <c r="Q131">
        <v>27.853431827331331</v>
      </c>
    </row>
    <row r="132" spans="1:17" x14ac:dyDescent="0.25">
      <c r="A132">
        <v>69</v>
      </c>
      <c r="B132" s="5">
        <f t="shared" si="0"/>
        <v>23.875478171594764</v>
      </c>
      <c r="C132">
        <f>'True Demand'!$C$9*(EXP(-('True Demand'!$C$7+'True Demand'!$C$8*B132)))/(1+EXP(-('True Demand'!$C$7+'True Demand'!$C$8*B132)))</f>
        <v>10.161415425730826</v>
      </c>
      <c r="Q132">
        <v>23.875478171594764</v>
      </c>
    </row>
    <row r="133" spans="1:17" x14ac:dyDescent="0.25">
      <c r="A133">
        <v>70</v>
      </c>
      <c r="B133" s="5">
        <f t="shared" ref="B133:B163" si="1">MIN(MAX(IF(ABS(B132-B131)&lt;0.1,Q133,INTERCEPT(C129:C132,B129:B132)/(-2*LINEST(C129:C132,B129:B132))),10),30)</f>
        <v>13.808867147133205</v>
      </c>
      <c r="C133">
        <f>'True Demand'!$C$9*(EXP(-('True Demand'!$C$7+'True Demand'!$C$8*B133)))/(1+EXP(-('True Demand'!$C$7+'True Demand'!$C$8*B133)))</f>
        <v>498.97833889915103</v>
      </c>
      <c r="Q133">
        <v>21.859175211749271</v>
      </c>
    </row>
    <row r="134" spans="1:17" x14ac:dyDescent="0.25">
      <c r="A134">
        <v>71</v>
      </c>
      <c r="B134" s="5">
        <f t="shared" si="1"/>
        <v>12.077835083146319</v>
      </c>
      <c r="C134">
        <f>'True Demand'!$C$9*(EXP(-('True Demand'!$C$7+'True Demand'!$C$8*B134)))/(1+EXP(-('True Demand'!$C$7+'True Demand'!$C$8*B134)))</f>
        <v>499.81875750067599</v>
      </c>
      <c r="Q134">
        <v>23.992117693650286</v>
      </c>
    </row>
    <row r="135" spans="1:17" x14ac:dyDescent="0.25">
      <c r="A135">
        <v>72</v>
      </c>
      <c r="B135" s="5">
        <f t="shared" si="1"/>
        <v>12.249526702182676</v>
      </c>
      <c r="C135">
        <f>'True Demand'!$C$9*(EXP(-('True Demand'!$C$7+'True Demand'!$C$8*B135)))/(1+EXP(-('True Demand'!$C$7+'True Demand'!$C$8*B135)))</f>
        <v>499.78482328225385</v>
      </c>
      <c r="Q135">
        <v>10.79857969947504</v>
      </c>
    </row>
    <row r="136" spans="1:17" x14ac:dyDescent="0.25">
      <c r="A136">
        <v>73</v>
      </c>
      <c r="B136" s="5">
        <f t="shared" si="1"/>
        <v>12.136405124151898</v>
      </c>
      <c r="C136">
        <f>'True Demand'!$C$9*(EXP(-('True Demand'!$C$7+'True Demand'!$C$8*B136)))/(1+EXP(-('True Demand'!$C$7+'True Demand'!$C$8*B136)))</f>
        <v>499.80782929102281</v>
      </c>
      <c r="Q136">
        <v>17.014566639907947</v>
      </c>
    </row>
    <row r="137" spans="1:17" x14ac:dyDescent="0.25">
      <c r="A137">
        <v>74</v>
      </c>
      <c r="B137" s="5">
        <f t="shared" si="1"/>
        <v>30</v>
      </c>
      <c r="C137">
        <f>'True Demand'!$C$9*(EXP(-('True Demand'!$C$7+'True Demand'!$C$8*B137)))/(1+EXP(-('True Demand'!$C$7+'True Demand'!$C$8*B137)))</f>
        <v>2.2698934351217198E-2</v>
      </c>
      <c r="Q137">
        <v>25.472250011198884</v>
      </c>
    </row>
    <row r="138" spans="1:17" x14ac:dyDescent="0.25">
      <c r="A138">
        <v>75</v>
      </c>
      <c r="B138" s="5">
        <f t="shared" si="1"/>
        <v>15.000829110460151</v>
      </c>
      <c r="C138">
        <f>'True Demand'!$C$9*(EXP(-('True Demand'!$C$7+'True Demand'!$C$8*B138)))/(1+EXP(-('True Demand'!$C$7+'True Demand'!$C$8*B138)))</f>
        <v>496.65081742367624</v>
      </c>
      <c r="Q138">
        <v>22.173133298344766</v>
      </c>
    </row>
    <row r="139" spans="1:17" x14ac:dyDescent="0.25">
      <c r="A139">
        <v>76</v>
      </c>
      <c r="B139" s="5">
        <f t="shared" si="1"/>
        <v>15.150309692070469</v>
      </c>
      <c r="C139">
        <f>'True Demand'!$C$9*(EXP(-('True Demand'!$C$7+'True Demand'!$C$8*B139)))/(1+EXP(-('True Demand'!$C$7+'True Demand'!$C$8*B139)))</f>
        <v>496.11502134427457</v>
      </c>
      <c r="Q139">
        <v>18.838642677091109</v>
      </c>
    </row>
    <row r="140" spans="1:17" x14ac:dyDescent="0.25">
      <c r="A140">
        <v>77</v>
      </c>
      <c r="B140" s="5">
        <f t="shared" si="1"/>
        <v>15.174798638531456</v>
      </c>
      <c r="C140">
        <f>'True Demand'!$C$9*(EXP(-('True Demand'!$C$7+'True Demand'!$C$8*B140)))/(1+EXP(-('True Demand'!$C$7+'True Demand'!$C$8*B140)))</f>
        <v>496.01947457173418</v>
      </c>
      <c r="Q140">
        <v>24.903425829709128</v>
      </c>
    </row>
    <row r="141" spans="1:17" x14ac:dyDescent="0.25">
      <c r="A141">
        <v>78</v>
      </c>
      <c r="B141" s="5">
        <f t="shared" si="1"/>
        <v>25.06703370985894</v>
      </c>
      <c r="C141">
        <f>'True Demand'!$C$9*(EXP(-('True Demand'!$C$7+'True Demand'!$C$8*B141)))/(1+EXP(-('True Demand'!$C$7+'True Demand'!$C$8*B141)))</f>
        <v>3.1308141235463083</v>
      </c>
      <c r="Q141">
        <v>25.06703370985894</v>
      </c>
    </row>
    <row r="142" spans="1:17" x14ac:dyDescent="0.25">
      <c r="A142">
        <v>79</v>
      </c>
      <c r="B142" s="5">
        <f t="shared" si="1"/>
        <v>12.56596153111237</v>
      </c>
      <c r="C142">
        <f>'True Demand'!$C$9*(EXP(-('True Demand'!$C$7+'True Demand'!$C$8*B142)))/(1+EXP(-('True Demand'!$C$7+'True Demand'!$C$8*B142)))</f>
        <v>499.70477603071492</v>
      </c>
      <c r="Q142">
        <v>21.613701810457634</v>
      </c>
    </row>
    <row r="143" spans="1:17" x14ac:dyDescent="0.25">
      <c r="A143">
        <v>80</v>
      </c>
      <c r="B143" s="5">
        <f t="shared" si="1"/>
        <v>12.771339019835523</v>
      </c>
      <c r="C143">
        <f>'True Demand'!$C$9*(EXP(-('True Demand'!$C$7+'True Demand'!$C$8*B143)))/(1+EXP(-('True Demand'!$C$7+'True Demand'!$C$8*B143)))</f>
        <v>499.63751714790112</v>
      </c>
      <c r="Q143">
        <v>23.157764977934928</v>
      </c>
    </row>
    <row r="144" spans="1:17" x14ac:dyDescent="0.25">
      <c r="A144">
        <v>81</v>
      </c>
      <c r="B144" s="5">
        <f t="shared" si="1"/>
        <v>12.747096154173093</v>
      </c>
      <c r="C144">
        <f>'True Demand'!$C$9*(EXP(-('True Demand'!$C$7+'True Demand'!$C$8*B144)))/(1+EXP(-('True Demand'!$C$7+'True Demand'!$C$8*B144)))</f>
        <v>499.64619296450957</v>
      </c>
      <c r="Q144">
        <v>19.399366846293184</v>
      </c>
    </row>
    <row r="145" spans="1:17" x14ac:dyDescent="0.25">
      <c r="A145">
        <v>82</v>
      </c>
      <c r="B145" s="5">
        <f t="shared" si="1"/>
        <v>21.090225588169467</v>
      </c>
      <c r="C145">
        <f>'True Demand'!$C$9*(EXP(-('True Demand'!$C$7+'True Demand'!$C$8*B145)))/(1+EXP(-('True Demand'!$C$7+'True Demand'!$C$8*B145)))</f>
        <v>125.78790052498805</v>
      </c>
      <c r="Q145">
        <v>21.090225588169467</v>
      </c>
    </row>
    <row r="146" spans="1:17" x14ac:dyDescent="0.25">
      <c r="A146">
        <v>83</v>
      </c>
      <c r="B146" s="5">
        <f t="shared" si="1"/>
        <v>11.959564915845293</v>
      </c>
      <c r="C146">
        <f>'True Demand'!$C$9*(EXP(-('True Demand'!$C$7+'True Demand'!$C$8*B146)))/(1+EXP(-('True Demand'!$C$7+'True Demand'!$C$8*B146)))</f>
        <v>499.83896750508558</v>
      </c>
      <c r="Q146">
        <v>23.008728572732149</v>
      </c>
    </row>
    <row r="147" spans="1:17" x14ac:dyDescent="0.25">
      <c r="A147">
        <v>84</v>
      </c>
      <c r="B147" s="5">
        <f t="shared" si="1"/>
        <v>12.026968640206329</v>
      </c>
      <c r="C147">
        <f>'True Demand'!$C$9*(EXP(-('True Demand'!$C$7+'True Demand'!$C$8*B147)))/(1+EXP(-('True Demand'!$C$7+'True Demand'!$C$8*B147)))</f>
        <v>499.8277430178091</v>
      </c>
      <c r="Q147">
        <v>24.930099225579589</v>
      </c>
    </row>
    <row r="148" spans="1:17" x14ac:dyDescent="0.25">
      <c r="A148">
        <v>85</v>
      </c>
      <c r="B148" s="5">
        <f t="shared" si="1"/>
        <v>29.857770389031252</v>
      </c>
      <c r="C148">
        <f>'True Demand'!$C$9*(EXP(-('True Demand'!$C$7+'True Demand'!$C$8*B148)))/(1+EXP(-('True Demand'!$C$7+'True Demand'!$C$8*B148)))</f>
        <v>2.6168087940106881E-2</v>
      </c>
      <c r="Q148">
        <v>29.857770389031252</v>
      </c>
    </row>
    <row r="149" spans="1:17" x14ac:dyDescent="0.25">
      <c r="A149">
        <v>86</v>
      </c>
      <c r="B149" s="5">
        <f t="shared" si="1"/>
        <v>14.17544025947023</v>
      </c>
      <c r="C149">
        <f>'True Demand'!$C$9*(EXP(-('True Demand'!$C$7+'True Demand'!$C$8*B149)))/(1+EXP(-('True Demand'!$C$7+'True Demand'!$C$8*B149)))</f>
        <v>498.5272982953544</v>
      </c>
      <c r="Q149">
        <v>28.950978796140184</v>
      </c>
    </row>
    <row r="150" spans="1:17" x14ac:dyDescent="0.25">
      <c r="A150">
        <v>87</v>
      </c>
      <c r="B150" s="5">
        <f t="shared" si="1"/>
        <v>15.020100324296701</v>
      </c>
      <c r="C150">
        <f>'True Demand'!$C$9*(EXP(-('True Demand'!$C$7+'True Demand'!$C$8*B150)))/(1+EXP(-('True Demand'!$C$7+'True Demand'!$C$8*B150)))</f>
        <v>496.58609364651704</v>
      </c>
      <c r="Q150">
        <v>19.782239995430402</v>
      </c>
    </row>
    <row r="151" spans="1:17" x14ac:dyDescent="0.25">
      <c r="A151">
        <v>88</v>
      </c>
      <c r="B151" s="5">
        <f t="shared" si="1"/>
        <v>15.072234047592241</v>
      </c>
      <c r="C151">
        <f>'True Demand'!$C$9*(EXP(-('True Demand'!$C$7+'True Demand'!$C$8*B151)))/(1+EXP(-('True Demand'!$C$7+'True Demand'!$C$8*B151)))</f>
        <v>496.40470666728532</v>
      </c>
      <c r="Q151">
        <v>13.06959656899023</v>
      </c>
    </row>
    <row r="152" spans="1:17" x14ac:dyDescent="0.25">
      <c r="A152">
        <v>89</v>
      </c>
      <c r="B152" s="5">
        <f t="shared" si="1"/>
        <v>23.82702707740701</v>
      </c>
      <c r="C152">
        <f>'True Demand'!$C$9*(EXP(-('True Demand'!$C$7+'True Demand'!$C$8*B152)))/(1+EXP(-('True Demand'!$C$7+'True Demand'!$C$8*B152)))</f>
        <v>10.655119079680919</v>
      </c>
      <c r="Q152">
        <v>23.82702707740701</v>
      </c>
    </row>
    <row r="153" spans="1:17" x14ac:dyDescent="0.25">
      <c r="A153">
        <v>90</v>
      </c>
      <c r="B153" s="5">
        <f t="shared" si="1"/>
        <v>12.040334019543362</v>
      </c>
      <c r="C153">
        <f>'True Demand'!$C$9*(EXP(-('True Demand'!$C$7+'True Demand'!$C$8*B153)))/(1+EXP(-('True Demand'!$C$7+'True Demand'!$C$8*B153)))</f>
        <v>499.82542609293466</v>
      </c>
      <c r="Q153">
        <v>19.048729785805811</v>
      </c>
    </row>
    <row r="154" spans="1:17" x14ac:dyDescent="0.25">
      <c r="A154">
        <v>91</v>
      </c>
      <c r="B154" s="5">
        <f t="shared" si="1"/>
        <v>12.329816531896238</v>
      </c>
      <c r="C154">
        <f>'True Demand'!$C$9*(EXP(-('True Demand'!$C$7+'True Demand'!$C$8*B154)))/(1+EXP(-('True Demand'!$C$7+'True Demand'!$C$8*B154)))</f>
        <v>499.76684266437553</v>
      </c>
      <c r="Q154">
        <v>16.569491611709019</v>
      </c>
    </row>
    <row r="155" spans="1:17" x14ac:dyDescent="0.25">
      <c r="A155">
        <v>92</v>
      </c>
      <c r="B155" s="5">
        <f t="shared" si="1"/>
        <v>12.292539160225083</v>
      </c>
      <c r="C155">
        <f>'True Demand'!$C$9*(EXP(-('True Demand'!$C$7+'True Demand'!$C$8*B155)))/(1+EXP(-('True Demand'!$C$7+'True Demand'!$C$8*B155)))</f>
        <v>499.7753703205139</v>
      </c>
      <c r="Q155">
        <v>26.371591408589907</v>
      </c>
    </row>
    <row r="156" spans="1:17" x14ac:dyDescent="0.25">
      <c r="A156">
        <v>93</v>
      </c>
      <c r="B156" s="5">
        <f t="shared" si="1"/>
        <v>10.529075719499343</v>
      </c>
      <c r="C156">
        <f>'True Demand'!$C$9*(EXP(-('True Demand'!$C$7+'True Demand'!$C$8*B156)))/(1+EXP(-('True Demand'!$C$7+'True Demand'!$C$8*B156)))</f>
        <v>499.96147289422305</v>
      </c>
      <c r="Q156">
        <v>10.529075719499343</v>
      </c>
    </row>
    <row r="157" spans="1:17" x14ac:dyDescent="0.25">
      <c r="A157">
        <v>94</v>
      </c>
      <c r="B157" s="5">
        <f t="shared" si="1"/>
        <v>30</v>
      </c>
      <c r="C157">
        <f>'True Demand'!$C$9*(EXP(-('True Demand'!$C$7+'True Demand'!$C$8*B157)))/(1+EXP(-('True Demand'!$C$7+'True Demand'!$C$8*B157)))</f>
        <v>2.2698934351217198E-2</v>
      </c>
      <c r="Q157">
        <v>15.68640475852963</v>
      </c>
    </row>
    <row r="158" spans="1:17" x14ac:dyDescent="0.25">
      <c r="A158">
        <v>95</v>
      </c>
      <c r="B158" s="5">
        <f t="shared" si="1"/>
        <v>15.058112176696822</v>
      </c>
      <c r="C158">
        <f>'True Demand'!$C$9*(EXP(-('True Demand'!$C$7+'True Demand'!$C$8*B158)))/(1+EXP(-('True Demand'!$C$7+'True Demand'!$C$8*B158)))</f>
        <v>496.45476464820081</v>
      </c>
      <c r="Q158">
        <v>23.907522947007962</v>
      </c>
    </row>
    <row r="159" spans="1:17" x14ac:dyDescent="0.25">
      <c r="A159">
        <v>96</v>
      </c>
      <c r="B159" s="5">
        <f t="shared" si="1"/>
        <v>15.291530162503488</v>
      </c>
      <c r="C159">
        <f>'True Demand'!$C$9*(EXP(-('True Demand'!$C$7+'True Demand'!$C$8*B159)))/(1+EXP(-('True Demand'!$C$7+'True Demand'!$C$8*B159)))</f>
        <v>495.53102034069167</v>
      </c>
      <c r="Q159">
        <v>16.048599541714346</v>
      </c>
    </row>
    <row r="160" spans="1:17" x14ac:dyDescent="0.25">
      <c r="A160">
        <v>97</v>
      </c>
      <c r="B160" s="5">
        <f t="shared" si="1"/>
        <v>15.427279044795654</v>
      </c>
      <c r="C160">
        <f>'True Demand'!$C$9*(EXP(-('True Demand'!$C$7+'True Demand'!$C$8*B160)))/(1+EXP(-('True Demand'!$C$7+'True Demand'!$C$8*B160)))</f>
        <v>494.88789980584585</v>
      </c>
      <c r="Q160">
        <v>10.581807147425053</v>
      </c>
    </row>
    <row r="161" spans="1:17" x14ac:dyDescent="0.25">
      <c r="A161">
        <v>98</v>
      </c>
      <c r="B161" s="5">
        <f t="shared" si="1"/>
        <v>15.002406432289465</v>
      </c>
      <c r="C161">
        <f>'True Demand'!$C$9*(EXP(-('True Demand'!$C$7+'True Demand'!$C$8*B161)))/(1+EXP(-('True Demand'!$C$7+'True Demand'!$C$8*B161)))</f>
        <v>496.64556598557044</v>
      </c>
      <c r="Q161">
        <v>19.991605399765945</v>
      </c>
    </row>
    <row r="162" spans="1:17" x14ac:dyDescent="0.25">
      <c r="A162">
        <v>99</v>
      </c>
      <c r="B162" s="5">
        <f t="shared" si="1"/>
        <v>30</v>
      </c>
      <c r="C162">
        <f>'True Demand'!$C$9*(EXP(-('True Demand'!$C$7+'True Demand'!$C$8*B162)))/(1+EXP(-('True Demand'!$C$7+'True Demand'!$C$8*B162)))</f>
        <v>2.2698934351217198E-2</v>
      </c>
      <c r="Q162">
        <v>24.878038395301282</v>
      </c>
    </row>
    <row r="163" spans="1:17" ht="15.75" thickBot="1" x14ac:dyDescent="0.3">
      <c r="A163">
        <v>100</v>
      </c>
      <c r="B163" s="5">
        <f t="shared" si="1"/>
        <v>15.003139550973406</v>
      </c>
      <c r="C163" s="4">
        <f>'True Demand'!$C$9*(EXP(-('True Demand'!$C$7+'True Demand'!$C$8*B163)))/(1+EXP(-('True Demand'!$C$7+'True Demand'!$C$8*B163)))</f>
        <v>496.64312240216651</v>
      </c>
      <c r="Q163">
        <v>21.79806562305156</v>
      </c>
    </row>
    <row r="164" spans="1:17" x14ac:dyDescent="0.25">
      <c r="B164" s="5"/>
    </row>
    <row r="165" spans="1:17" x14ac:dyDescent="0.25">
      <c r="B165" s="5"/>
    </row>
    <row r="166" spans="1:17" x14ac:dyDescent="0.25">
      <c r="B166" s="5"/>
    </row>
    <row r="167" spans="1:17" x14ac:dyDescent="0.25">
      <c r="B167" s="5">
        <f>INTERCEPT($C$64:C162,$B$64:B162)</f>
        <v>752.7075043734427</v>
      </c>
    </row>
    <row r="168" spans="1:17" x14ac:dyDescent="0.25">
      <c r="B168" s="5">
        <f>LINEST($C$64:C162,$B$64:B162)</f>
        <v>-21.313116854215355</v>
      </c>
    </row>
    <row r="169" spans="1:17" x14ac:dyDescent="0.25">
      <c r="B169" s="5"/>
    </row>
    <row r="170" spans="1:17" x14ac:dyDescent="0.25">
      <c r="B170" s="5">
        <v>70</v>
      </c>
    </row>
    <row r="171" spans="1:17" x14ac:dyDescent="0.25">
      <c r="B171" s="5"/>
    </row>
    <row r="172" spans="1:17" x14ac:dyDescent="0.25">
      <c r="B172" s="5">
        <f>B167+(B168*B170)</f>
        <v>-739.21067542163212</v>
      </c>
    </row>
    <row r="173" spans="1:17" x14ac:dyDescent="0.25">
      <c r="B173" s="5"/>
    </row>
    <row r="174" spans="1:17" x14ac:dyDescent="0.25">
      <c r="B174" s="5"/>
    </row>
    <row r="175" spans="1:17" x14ac:dyDescent="0.25">
      <c r="B175" s="5"/>
    </row>
    <row r="176" spans="1:17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  <row r="2012" spans="2:2" x14ac:dyDescent="0.25">
      <c r="B2012" s="5"/>
    </row>
    <row r="2013" spans="2:2" x14ac:dyDescent="0.25">
      <c r="B2013" s="5"/>
    </row>
    <row r="2014" spans="2:2" x14ac:dyDescent="0.25">
      <c r="B2014" s="5"/>
    </row>
    <row r="2015" spans="2:2" x14ac:dyDescent="0.25">
      <c r="B2015" s="5"/>
    </row>
    <row r="2016" spans="2:2" x14ac:dyDescent="0.25">
      <c r="B2016" s="5"/>
    </row>
    <row r="2017" spans="2:2" x14ac:dyDescent="0.25">
      <c r="B2017" s="5"/>
    </row>
    <row r="2018" spans="2:2" x14ac:dyDescent="0.25">
      <c r="B2018" s="5"/>
    </row>
    <row r="2019" spans="2:2" x14ac:dyDescent="0.25">
      <c r="B2019" s="5"/>
    </row>
    <row r="2020" spans="2:2" x14ac:dyDescent="0.25">
      <c r="B2020" s="5"/>
    </row>
    <row r="2021" spans="2:2" x14ac:dyDescent="0.25">
      <c r="B2021" s="5"/>
    </row>
    <row r="2022" spans="2:2" x14ac:dyDescent="0.25">
      <c r="B2022" s="5"/>
    </row>
    <row r="2023" spans="2:2" x14ac:dyDescent="0.25">
      <c r="B2023" s="5"/>
    </row>
    <row r="2024" spans="2:2" x14ac:dyDescent="0.25">
      <c r="B2024" s="5"/>
    </row>
    <row r="2025" spans="2:2" x14ac:dyDescent="0.25">
      <c r="B2025" s="5"/>
    </row>
    <row r="2026" spans="2:2" x14ac:dyDescent="0.25">
      <c r="B2026" s="5"/>
    </row>
    <row r="2027" spans="2:2" x14ac:dyDescent="0.25">
      <c r="B2027" s="5"/>
    </row>
    <row r="2028" spans="2:2" x14ac:dyDescent="0.25">
      <c r="B2028" s="5"/>
    </row>
    <row r="2029" spans="2:2" x14ac:dyDescent="0.25">
      <c r="B2029" s="5"/>
    </row>
    <row r="2030" spans="2:2" x14ac:dyDescent="0.25">
      <c r="B2030" s="5"/>
    </row>
    <row r="2031" spans="2:2" x14ac:dyDescent="0.25">
      <c r="B2031" s="5"/>
    </row>
    <row r="2032" spans="2:2" x14ac:dyDescent="0.25">
      <c r="B2032" s="5"/>
    </row>
    <row r="2033" spans="2:2" x14ac:dyDescent="0.25">
      <c r="B2033" s="5"/>
    </row>
    <row r="2034" spans="2:2" x14ac:dyDescent="0.25">
      <c r="B2034" s="5"/>
    </row>
    <row r="2035" spans="2:2" x14ac:dyDescent="0.25">
      <c r="B2035" s="5"/>
    </row>
    <row r="2036" spans="2:2" x14ac:dyDescent="0.25">
      <c r="B2036" s="5"/>
    </row>
    <row r="2037" spans="2:2" x14ac:dyDescent="0.25">
      <c r="B2037" s="5"/>
    </row>
    <row r="2038" spans="2:2" x14ac:dyDescent="0.25">
      <c r="B2038" s="5"/>
    </row>
    <row r="2039" spans="2:2" x14ac:dyDescent="0.25">
      <c r="B2039" s="5"/>
    </row>
    <row r="2040" spans="2:2" x14ac:dyDescent="0.25">
      <c r="B2040" s="5"/>
    </row>
    <row r="2041" spans="2:2" x14ac:dyDescent="0.25">
      <c r="B2041" s="5"/>
    </row>
    <row r="2042" spans="2:2" x14ac:dyDescent="0.25">
      <c r="B2042" s="5"/>
    </row>
    <row r="2043" spans="2:2" x14ac:dyDescent="0.25">
      <c r="B2043" s="5"/>
    </row>
    <row r="2044" spans="2:2" x14ac:dyDescent="0.25">
      <c r="B2044" s="5"/>
    </row>
    <row r="2045" spans="2:2" x14ac:dyDescent="0.25">
      <c r="B2045" s="5"/>
    </row>
    <row r="2046" spans="2:2" x14ac:dyDescent="0.25">
      <c r="B2046" s="5"/>
    </row>
    <row r="2047" spans="2:2" x14ac:dyDescent="0.25">
      <c r="B2047" s="5"/>
    </row>
    <row r="2048" spans="2:2" x14ac:dyDescent="0.25">
      <c r="B2048" s="5"/>
    </row>
    <row r="2049" spans="2:2" x14ac:dyDescent="0.25">
      <c r="B2049" s="5"/>
    </row>
    <row r="2050" spans="2:2" x14ac:dyDescent="0.25">
      <c r="B2050" s="5"/>
    </row>
    <row r="2051" spans="2:2" x14ac:dyDescent="0.25">
      <c r="B2051" s="5"/>
    </row>
    <row r="2052" spans="2:2" x14ac:dyDescent="0.25">
      <c r="B2052" s="5"/>
    </row>
    <row r="2053" spans="2:2" x14ac:dyDescent="0.25">
      <c r="B2053" s="5"/>
    </row>
    <row r="2054" spans="2:2" x14ac:dyDescent="0.25">
      <c r="B2054" s="5"/>
    </row>
    <row r="2055" spans="2:2" x14ac:dyDescent="0.25">
      <c r="B2055" s="5"/>
    </row>
    <row r="2056" spans="2:2" x14ac:dyDescent="0.25">
      <c r="B2056" s="5"/>
    </row>
    <row r="2057" spans="2:2" x14ac:dyDescent="0.25">
      <c r="B2057" s="5"/>
    </row>
    <row r="2058" spans="2:2" x14ac:dyDescent="0.25">
      <c r="B2058" s="5"/>
    </row>
    <row r="2059" spans="2:2" x14ac:dyDescent="0.25">
      <c r="B2059" s="5"/>
    </row>
    <row r="2060" spans="2:2" x14ac:dyDescent="0.25">
      <c r="B2060" s="5"/>
    </row>
    <row r="2061" spans="2:2" x14ac:dyDescent="0.25">
      <c r="B2061" s="5"/>
    </row>
    <row r="2062" spans="2:2" x14ac:dyDescent="0.25">
      <c r="B2062" s="5"/>
    </row>
    <row r="2063" spans="2:2" x14ac:dyDescent="0.25">
      <c r="B2063" s="5"/>
    </row>
    <row r="2064" spans="2:2" x14ac:dyDescent="0.25">
      <c r="B2064" s="5"/>
    </row>
    <row r="2065" spans="2:2" x14ac:dyDescent="0.25">
      <c r="B2065" s="5"/>
    </row>
    <row r="2066" spans="2:2" x14ac:dyDescent="0.25">
      <c r="B2066" s="5"/>
    </row>
    <row r="2067" spans="2:2" x14ac:dyDescent="0.25">
      <c r="B2067" s="5"/>
    </row>
    <row r="2068" spans="2:2" x14ac:dyDescent="0.25">
      <c r="B2068" s="5"/>
    </row>
    <row r="2069" spans="2:2" x14ac:dyDescent="0.25">
      <c r="B2069" s="5"/>
    </row>
    <row r="2070" spans="2:2" x14ac:dyDescent="0.25">
      <c r="B2070" s="5"/>
    </row>
    <row r="2071" spans="2:2" x14ac:dyDescent="0.25">
      <c r="B2071" s="5"/>
    </row>
    <row r="2072" spans="2:2" x14ac:dyDescent="0.25">
      <c r="B2072" s="5"/>
    </row>
    <row r="2073" spans="2:2" x14ac:dyDescent="0.25">
      <c r="B2073" s="5"/>
    </row>
    <row r="2074" spans="2:2" x14ac:dyDescent="0.25">
      <c r="B2074" s="5"/>
    </row>
    <row r="2075" spans="2:2" x14ac:dyDescent="0.25">
      <c r="B2075" s="5"/>
    </row>
    <row r="2076" spans="2:2" x14ac:dyDescent="0.25">
      <c r="B2076" s="5"/>
    </row>
    <row r="2077" spans="2:2" x14ac:dyDescent="0.25">
      <c r="B2077" s="5"/>
    </row>
    <row r="2078" spans="2:2" x14ac:dyDescent="0.25">
      <c r="B2078" s="5"/>
    </row>
    <row r="2079" spans="2:2" x14ac:dyDescent="0.25">
      <c r="B2079" s="5"/>
    </row>
    <row r="2080" spans="2:2" x14ac:dyDescent="0.25">
      <c r="B2080" s="5"/>
    </row>
    <row r="2081" spans="2:2" x14ac:dyDescent="0.25">
      <c r="B2081" s="5"/>
    </row>
    <row r="2082" spans="2:2" x14ac:dyDescent="0.25">
      <c r="B2082" s="5"/>
    </row>
    <row r="2083" spans="2:2" x14ac:dyDescent="0.25">
      <c r="B2083" s="5"/>
    </row>
    <row r="2084" spans="2:2" x14ac:dyDescent="0.25">
      <c r="B2084" s="5"/>
    </row>
    <row r="2085" spans="2:2" x14ac:dyDescent="0.25">
      <c r="B2085" s="5"/>
    </row>
    <row r="2086" spans="2:2" x14ac:dyDescent="0.25">
      <c r="B2086" s="5"/>
    </row>
    <row r="2087" spans="2:2" x14ac:dyDescent="0.25">
      <c r="B2087" s="5"/>
    </row>
    <row r="2088" spans="2:2" x14ac:dyDescent="0.25">
      <c r="B2088" s="5"/>
    </row>
    <row r="2089" spans="2:2" x14ac:dyDescent="0.25">
      <c r="B2089" s="5"/>
    </row>
    <row r="2090" spans="2:2" x14ac:dyDescent="0.25">
      <c r="B2090" s="5"/>
    </row>
    <row r="2091" spans="2:2" x14ac:dyDescent="0.25">
      <c r="B2091" s="5"/>
    </row>
    <row r="2092" spans="2:2" x14ac:dyDescent="0.25">
      <c r="B2092" s="5"/>
    </row>
    <row r="2093" spans="2:2" x14ac:dyDescent="0.25">
      <c r="B2093" s="5"/>
    </row>
    <row r="2094" spans="2:2" x14ac:dyDescent="0.25">
      <c r="B2094" s="5"/>
    </row>
    <row r="2095" spans="2:2" x14ac:dyDescent="0.25">
      <c r="B2095" s="5"/>
    </row>
    <row r="2096" spans="2:2" x14ac:dyDescent="0.25">
      <c r="B2096" s="5"/>
    </row>
    <row r="2097" spans="2:2" x14ac:dyDescent="0.25">
      <c r="B2097" s="5"/>
    </row>
    <row r="2098" spans="2:2" x14ac:dyDescent="0.25">
      <c r="B2098" s="5"/>
    </row>
    <row r="2099" spans="2:2" x14ac:dyDescent="0.25">
      <c r="B2099" s="5"/>
    </row>
    <row r="2100" spans="2:2" x14ac:dyDescent="0.25">
      <c r="B2100" s="5"/>
    </row>
    <row r="2101" spans="2:2" x14ac:dyDescent="0.25">
      <c r="B2101" s="5"/>
    </row>
    <row r="2102" spans="2:2" x14ac:dyDescent="0.25">
      <c r="B2102" s="5"/>
    </row>
    <row r="2103" spans="2:2" x14ac:dyDescent="0.25">
      <c r="B2103" s="5"/>
    </row>
    <row r="2104" spans="2:2" x14ac:dyDescent="0.25">
      <c r="B2104" s="5"/>
    </row>
    <row r="2105" spans="2:2" x14ac:dyDescent="0.25">
      <c r="B2105" s="5"/>
    </row>
    <row r="2106" spans="2:2" x14ac:dyDescent="0.25">
      <c r="B2106" s="5"/>
    </row>
    <row r="2107" spans="2:2" x14ac:dyDescent="0.25">
      <c r="B2107" s="5"/>
    </row>
    <row r="2108" spans="2:2" x14ac:dyDescent="0.25">
      <c r="B2108" s="5"/>
    </row>
    <row r="2109" spans="2:2" x14ac:dyDescent="0.25">
      <c r="B2109" s="5"/>
    </row>
    <row r="2110" spans="2:2" x14ac:dyDescent="0.25">
      <c r="B2110" s="5"/>
    </row>
    <row r="2111" spans="2:2" x14ac:dyDescent="0.25">
      <c r="B2111" s="5"/>
    </row>
    <row r="2112" spans="2:2" x14ac:dyDescent="0.25">
      <c r="B2112" s="5"/>
    </row>
    <row r="2113" spans="2:2" x14ac:dyDescent="0.25">
      <c r="B2113" s="5"/>
    </row>
    <row r="2114" spans="2:2" x14ac:dyDescent="0.25">
      <c r="B2114" s="5"/>
    </row>
    <row r="2115" spans="2:2" x14ac:dyDescent="0.25">
      <c r="B2115" s="5"/>
    </row>
    <row r="2116" spans="2:2" x14ac:dyDescent="0.25">
      <c r="B2116" s="5"/>
    </row>
    <row r="2117" spans="2:2" x14ac:dyDescent="0.25">
      <c r="B2117" s="5"/>
    </row>
    <row r="2118" spans="2:2" x14ac:dyDescent="0.25">
      <c r="B2118" s="5"/>
    </row>
    <row r="2119" spans="2:2" x14ac:dyDescent="0.25">
      <c r="B2119" s="5"/>
    </row>
    <row r="2120" spans="2:2" x14ac:dyDescent="0.25">
      <c r="B2120" s="5"/>
    </row>
    <row r="2121" spans="2:2" x14ac:dyDescent="0.25">
      <c r="B2121" s="5"/>
    </row>
    <row r="2122" spans="2:2" x14ac:dyDescent="0.25">
      <c r="B2122" s="5"/>
    </row>
    <row r="2123" spans="2:2" x14ac:dyDescent="0.25">
      <c r="B2123" s="5"/>
    </row>
    <row r="2124" spans="2:2" x14ac:dyDescent="0.25">
      <c r="B2124" s="5"/>
    </row>
    <row r="2125" spans="2:2" x14ac:dyDescent="0.25">
      <c r="B2125" s="5"/>
    </row>
    <row r="2126" spans="2:2" x14ac:dyDescent="0.25">
      <c r="B2126" s="5"/>
    </row>
    <row r="2127" spans="2:2" x14ac:dyDescent="0.25">
      <c r="B2127" s="5"/>
    </row>
    <row r="2128" spans="2:2" x14ac:dyDescent="0.25">
      <c r="B2128" s="5"/>
    </row>
    <row r="2129" spans="2:2" x14ac:dyDescent="0.25">
      <c r="B2129" s="5"/>
    </row>
    <row r="2130" spans="2:2" x14ac:dyDescent="0.25">
      <c r="B2130" s="5"/>
    </row>
    <row r="2131" spans="2:2" x14ac:dyDescent="0.25">
      <c r="B2131" s="5"/>
    </row>
    <row r="2132" spans="2:2" x14ac:dyDescent="0.25">
      <c r="B2132" s="5"/>
    </row>
    <row r="2133" spans="2:2" x14ac:dyDescent="0.25">
      <c r="B2133" s="5"/>
    </row>
    <row r="2134" spans="2:2" x14ac:dyDescent="0.25">
      <c r="B2134" s="5"/>
    </row>
    <row r="2135" spans="2:2" x14ac:dyDescent="0.25">
      <c r="B2135" s="5"/>
    </row>
    <row r="2136" spans="2:2" x14ac:dyDescent="0.25">
      <c r="B2136" s="5"/>
    </row>
    <row r="2137" spans="2:2" x14ac:dyDescent="0.25">
      <c r="B2137" s="5"/>
    </row>
    <row r="2138" spans="2:2" x14ac:dyDescent="0.25">
      <c r="B2138" s="5"/>
    </row>
    <row r="2139" spans="2:2" x14ac:dyDescent="0.25">
      <c r="B2139" s="5"/>
    </row>
    <row r="2140" spans="2:2" x14ac:dyDescent="0.25">
      <c r="B2140" s="5"/>
    </row>
    <row r="2141" spans="2:2" x14ac:dyDescent="0.25">
      <c r="B2141" s="5"/>
    </row>
    <row r="2142" spans="2:2" x14ac:dyDescent="0.25">
      <c r="B2142" s="5"/>
    </row>
    <row r="2143" spans="2:2" x14ac:dyDescent="0.25">
      <c r="B2143" s="5"/>
    </row>
    <row r="2144" spans="2:2" x14ac:dyDescent="0.25">
      <c r="B2144" s="5"/>
    </row>
    <row r="2145" spans="2:2" x14ac:dyDescent="0.25">
      <c r="B2145" s="5"/>
    </row>
    <row r="2146" spans="2:2" x14ac:dyDescent="0.25">
      <c r="B2146" s="5"/>
    </row>
    <row r="2147" spans="2:2" x14ac:dyDescent="0.25">
      <c r="B2147" s="5"/>
    </row>
    <row r="2148" spans="2:2" x14ac:dyDescent="0.25">
      <c r="B2148" s="5"/>
    </row>
    <row r="2149" spans="2:2" x14ac:dyDescent="0.25">
      <c r="B2149" s="5"/>
    </row>
    <row r="2150" spans="2:2" x14ac:dyDescent="0.25">
      <c r="B2150" s="5"/>
    </row>
    <row r="2151" spans="2:2" x14ac:dyDescent="0.25">
      <c r="B2151" s="5"/>
    </row>
    <row r="2152" spans="2:2" x14ac:dyDescent="0.25">
      <c r="B2152" s="5"/>
    </row>
    <row r="2153" spans="2:2" x14ac:dyDescent="0.25">
      <c r="B2153" s="5"/>
    </row>
    <row r="2154" spans="2:2" x14ac:dyDescent="0.25">
      <c r="B2154" s="5"/>
    </row>
    <row r="2155" spans="2:2" x14ac:dyDescent="0.25">
      <c r="B2155" s="5"/>
    </row>
    <row r="2156" spans="2:2" x14ac:dyDescent="0.25">
      <c r="B2156" s="5"/>
    </row>
    <row r="2157" spans="2:2" x14ac:dyDescent="0.25">
      <c r="B2157" s="5"/>
    </row>
    <row r="2158" spans="2:2" x14ac:dyDescent="0.25">
      <c r="B2158" s="5"/>
    </row>
    <row r="2159" spans="2:2" x14ac:dyDescent="0.25">
      <c r="B2159" s="5"/>
    </row>
    <row r="2160" spans="2:2" x14ac:dyDescent="0.25">
      <c r="B2160" s="5"/>
    </row>
    <row r="2161" spans="2:2" x14ac:dyDescent="0.25">
      <c r="B2161" s="5"/>
    </row>
    <row r="2162" spans="2:2" x14ac:dyDescent="0.25">
      <c r="B2162" s="5"/>
    </row>
    <row r="2163" spans="2:2" x14ac:dyDescent="0.25">
      <c r="B2163" s="5"/>
    </row>
    <row r="2164" spans="2:2" x14ac:dyDescent="0.25">
      <c r="B2164" s="5"/>
    </row>
    <row r="2165" spans="2:2" x14ac:dyDescent="0.25">
      <c r="B2165" s="5"/>
    </row>
    <row r="2166" spans="2:2" x14ac:dyDescent="0.25">
      <c r="B2166" s="5"/>
    </row>
    <row r="2167" spans="2:2" x14ac:dyDescent="0.25">
      <c r="B2167" s="5"/>
    </row>
    <row r="2168" spans="2:2" x14ac:dyDescent="0.25">
      <c r="B2168" s="5"/>
    </row>
    <row r="2169" spans="2:2" x14ac:dyDescent="0.25">
      <c r="B2169" s="5"/>
    </row>
    <row r="2170" spans="2:2" x14ac:dyDescent="0.25">
      <c r="B2170" s="5"/>
    </row>
    <row r="2171" spans="2:2" x14ac:dyDescent="0.25">
      <c r="B2171" s="5"/>
    </row>
    <row r="2172" spans="2:2" x14ac:dyDescent="0.25">
      <c r="B2172" s="5"/>
    </row>
    <row r="2173" spans="2:2" x14ac:dyDescent="0.25">
      <c r="B2173" s="5"/>
    </row>
    <row r="2174" spans="2:2" x14ac:dyDescent="0.25">
      <c r="B2174" s="5"/>
    </row>
    <row r="2175" spans="2:2" x14ac:dyDescent="0.25">
      <c r="B2175" s="5"/>
    </row>
    <row r="2176" spans="2:2" x14ac:dyDescent="0.25">
      <c r="B2176" s="5"/>
    </row>
    <row r="2177" spans="2:2" x14ac:dyDescent="0.25">
      <c r="B2177" s="5"/>
    </row>
    <row r="2178" spans="2:2" x14ac:dyDescent="0.25">
      <c r="B2178" s="5"/>
    </row>
    <row r="2179" spans="2:2" x14ac:dyDescent="0.25">
      <c r="B2179" s="5"/>
    </row>
    <row r="2180" spans="2:2" x14ac:dyDescent="0.25">
      <c r="B2180" s="5"/>
    </row>
    <row r="2181" spans="2:2" x14ac:dyDescent="0.25">
      <c r="B2181" s="5"/>
    </row>
    <row r="2182" spans="2:2" x14ac:dyDescent="0.25">
      <c r="B2182" s="5"/>
    </row>
    <row r="2183" spans="2:2" x14ac:dyDescent="0.25">
      <c r="B2183" s="5"/>
    </row>
    <row r="2184" spans="2:2" x14ac:dyDescent="0.25">
      <c r="B2184" s="5"/>
    </row>
    <row r="2185" spans="2:2" x14ac:dyDescent="0.25">
      <c r="B2185" s="5"/>
    </row>
    <row r="2186" spans="2:2" x14ac:dyDescent="0.25">
      <c r="B2186" s="5"/>
    </row>
    <row r="2187" spans="2:2" x14ac:dyDescent="0.25">
      <c r="B2187" s="5"/>
    </row>
    <row r="2188" spans="2:2" x14ac:dyDescent="0.25">
      <c r="B2188" s="5"/>
    </row>
    <row r="2189" spans="2:2" x14ac:dyDescent="0.25">
      <c r="B2189" s="5"/>
    </row>
    <row r="2190" spans="2:2" x14ac:dyDescent="0.25">
      <c r="B2190" s="5"/>
    </row>
    <row r="2191" spans="2:2" x14ac:dyDescent="0.25">
      <c r="B2191" s="5"/>
    </row>
    <row r="2192" spans="2:2" x14ac:dyDescent="0.25">
      <c r="B2192" s="5"/>
    </row>
    <row r="2193" spans="2:2" x14ac:dyDescent="0.25">
      <c r="B2193" s="5"/>
    </row>
    <row r="2194" spans="2:2" x14ac:dyDescent="0.25">
      <c r="B2194" s="5"/>
    </row>
    <row r="2195" spans="2:2" x14ac:dyDescent="0.25">
      <c r="B2195" s="5"/>
    </row>
    <row r="2196" spans="2:2" x14ac:dyDescent="0.25">
      <c r="B2196" s="5"/>
    </row>
    <row r="2197" spans="2:2" x14ac:dyDescent="0.25">
      <c r="B2197" s="5"/>
    </row>
    <row r="2198" spans="2:2" x14ac:dyDescent="0.25">
      <c r="B2198" s="5"/>
    </row>
    <row r="2199" spans="2:2" x14ac:dyDescent="0.25">
      <c r="B2199" s="5"/>
    </row>
    <row r="2200" spans="2:2" x14ac:dyDescent="0.25">
      <c r="B2200" s="5"/>
    </row>
    <row r="2201" spans="2:2" x14ac:dyDescent="0.25">
      <c r="B2201" s="5"/>
    </row>
    <row r="2202" spans="2:2" x14ac:dyDescent="0.25">
      <c r="B2202" s="5"/>
    </row>
    <row r="2203" spans="2:2" x14ac:dyDescent="0.25">
      <c r="B2203" s="5"/>
    </row>
    <row r="2204" spans="2:2" x14ac:dyDescent="0.25">
      <c r="B2204" s="5"/>
    </row>
    <row r="2205" spans="2:2" x14ac:dyDescent="0.25">
      <c r="B2205" s="5"/>
    </row>
    <row r="2206" spans="2:2" x14ac:dyDescent="0.25">
      <c r="B2206" s="5"/>
    </row>
    <row r="2207" spans="2:2" x14ac:dyDescent="0.25">
      <c r="B2207" s="5"/>
    </row>
    <row r="2208" spans="2:2" x14ac:dyDescent="0.25">
      <c r="B2208" s="5"/>
    </row>
    <row r="2209" spans="2:2" x14ac:dyDescent="0.25">
      <c r="B2209" s="5"/>
    </row>
    <row r="2210" spans="2:2" x14ac:dyDescent="0.25">
      <c r="B2210" s="5"/>
    </row>
    <row r="2211" spans="2:2" x14ac:dyDescent="0.25">
      <c r="B2211" s="5"/>
    </row>
    <row r="2212" spans="2:2" x14ac:dyDescent="0.25">
      <c r="B2212" s="5"/>
    </row>
    <row r="2213" spans="2:2" x14ac:dyDescent="0.25">
      <c r="B2213" s="5"/>
    </row>
    <row r="2214" spans="2:2" x14ac:dyDescent="0.25">
      <c r="B2214" s="5"/>
    </row>
    <row r="2215" spans="2:2" x14ac:dyDescent="0.25">
      <c r="B2215" s="5"/>
    </row>
    <row r="2216" spans="2:2" x14ac:dyDescent="0.25">
      <c r="B2216" s="5"/>
    </row>
    <row r="2217" spans="2:2" x14ac:dyDescent="0.25">
      <c r="B2217" s="5"/>
    </row>
    <row r="2218" spans="2:2" x14ac:dyDescent="0.25">
      <c r="B2218" s="5"/>
    </row>
    <row r="2219" spans="2:2" x14ac:dyDescent="0.25">
      <c r="B2219" s="5"/>
    </row>
    <row r="2220" spans="2:2" x14ac:dyDescent="0.25">
      <c r="B2220" s="5"/>
    </row>
    <row r="2221" spans="2:2" x14ac:dyDescent="0.25">
      <c r="B2221" s="5"/>
    </row>
    <row r="2222" spans="2:2" x14ac:dyDescent="0.25">
      <c r="B2222" s="5"/>
    </row>
    <row r="2223" spans="2:2" x14ac:dyDescent="0.25">
      <c r="B2223" s="5"/>
    </row>
    <row r="2224" spans="2:2" x14ac:dyDescent="0.25">
      <c r="B2224" s="5"/>
    </row>
    <row r="2225" spans="2:2" x14ac:dyDescent="0.25">
      <c r="B2225" s="5"/>
    </row>
    <row r="2226" spans="2:2" x14ac:dyDescent="0.25">
      <c r="B2226" s="5"/>
    </row>
    <row r="2227" spans="2:2" x14ac:dyDescent="0.25">
      <c r="B2227" s="5"/>
    </row>
    <row r="2228" spans="2:2" x14ac:dyDescent="0.25">
      <c r="B2228" s="5"/>
    </row>
    <row r="2229" spans="2:2" x14ac:dyDescent="0.25">
      <c r="B2229" s="5"/>
    </row>
    <row r="2230" spans="2:2" x14ac:dyDescent="0.25">
      <c r="B2230" s="5"/>
    </row>
    <row r="2231" spans="2:2" x14ac:dyDescent="0.25">
      <c r="B2231" s="5"/>
    </row>
    <row r="2232" spans="2:2" x14ac:dyDescent="0.25">
      <c r="B2232" s="5"/>
    </row>
    <row r="2233" spans="2:2" x14ac:dyDescent="0.25">
      <c r="B2233" s="5"/>
    </row>
    <row r="2234" spans="2:2" x14ac:dyDescent="0.25">
      <c r="B2234" s="5"/>
    </row>
    <row r="2235" spans="2:2" x14ac:dyDescent="0.25">
      <c r="B2235" s="5"/>
    </row>
    <row r="2236" spans="2:2" x14ac:dyDescent="0.25">
      <c r="B2236" s="5"/>
    </row>
    <row r="2237" spans="2:2" x14ac:dyDescent="0.25">
      <c r="B2237" s="5"/>
    </row>
    <row r="2238" spans="2:2" x14ac:dyDescent="0.25">
      <c r="B2238" s="5"/>
    </row>
    <row r="2239" spans="2:2" x14ac:dyDescent="0.25">
      <c r="B2239" s="5"/>
    </row>
    <row r="2240" spans="2:2" x14ac:dyDescent="0.25">
      <c r="B2240" s="5"/>
    </row>
    <row r="2241" spans="2:2" x14ac:dyDescent="0.25">
      <c r="B2241" s="5"/>
    </row>
    <row r="2242" spans="2:2" x14ac:dyDescent="0.25">
      <c r="B2242" s="5"/>
    </row>
    <row r="2243" spans="2:2" x14ac:dyDescent="0.25">
      <c r="B2243" s="5"/>
    </row>
    <row r="2244" spans="2:2" x14ac:dyDescent="0.25">
      <c r="B2244" s="5"/>
    </row>
    <row r="2245" spans="2:2" x14ac:dyDescent="0.25">
      <c r="B2245" s="5"/>
    </row>
    <row r="2246" spans="2:2" x14ac:dyDescent="0.25">
      <c r="B2246" s="5"/>
    </row>
    <row r="2247" spans="2:2" x14ac:dyDescent="0.25">
      <c r="B2247" s="5"/>
    </row>
    <row r="2248" spans="2:2" x14ac:dyDescent="0.25">
      <c r="B2248" s="5"/>
    </row>
    <row r="2249" spans="2:2" x14ac:dyDescent="0.25">
      <c r="B2249" s="5"/>
    </row>
    <row r="2250" spans="2:2" x14ac:dyDescent="0.25">
      <c r="B2250" s="5"/>
    </row>
    <row r="2251" spans="2:2" x14ac:dyDescent="0.25">
      <c r="B2251" s="5"/>
    </row>
    <row r="2252" spans="2:2" x14ac:dyDescent="0.25">
      <c r="B2252" s="5"/>
    </row>
    <row r="2253" spans="2:2" x14ac:dyDescent="0.25">
      <c r="B2253" s="5"/>
    </row>
    <row r="2254" spans="2:2" x14ac:dyDescent="0.25">
      <c r="B2254" s="5"/>
    </row>
    <row r="2255" spans="2:2" x14ac:dyDescent="0.25">
      <c r="B2255" s="5"/>
    </row>
    <row r="2256" spans="2:2" x14ac:dyDescent="0.25">
      <c r="B2256" s="5"/>
    </row>
    <row r="2257" spans="2:2" x14ac:dyDescent="0.25">
      <c r="B2257" s="5"/>
    </row>
    <row r="2258" spans="2:2" x14ac:dyDescent="0.25">
      <c r="B2258" s="5"/>
    </row>
    <row r="2259" spans="2:2" x14ac:dyDescent="0.25">
      <c r="B2259" s="5"/>
    </row>
    <row r="2260" spans="2:2" x14ac:dyDescent="0.25">
      <c r="B2260" s="5"/>
    </row>
    <row r="2261" spans="2:2" x14ac:dyDescent="0.25">
      <c r="B2261" s="5"/>
    </row>
    <row r="2262" spans="2:2" x14ac:dyDescent="0.25">
      <c r="B2262" s="5"/>
    </row>
    <row r="2263" spans="2:2" x14ac:dyDescent="0.25">
      <c r="B2263" s="5"/>
    </row>
    <row r="2264" spans="2:2" x14ac:dyDescent="0.25">
      <c r="B2264" s="5"/>
    </row>
    <row r="2265" spans="2:2" x14ac:dyDescent="0.25">
      <c r="B2265" s="5"/>
    </row>
    <row r="2266" spans="2:2" x14ac:dyDescent="0.25">
      <c r="B2266" s="5"/>
    </row>
    <row r="2267" spans="2:2" x14ac:dyDescent="0.25">
      <c r="B2267" s="5"/>
    </row>
    <row r="2268" spans="2:2" x14ac:dyDescent="0.25">
      <c r="B2268" s="5"/>
    </row>
    <row r="2269" spans="2:2" x14ac:dyDescent="0.25">
      <c r="B2269" s="5"/>
    </row>
    <row r="2270" spans="2:2" x14ac:dyDescent="0.25">
      <c r="B2270" s="5"/>
    </row>
    <row r="2271" spans="2:2" x14ac:dyDescent="0.25">
      <c r="B2271" s="5"/>
    </row>
    <row r="2272" spans="2:2" x14ac:dyDescent="0.25">
      <c r="B2272" s="5"/>
    </row>
    <row r="2273" spans="2:2" x14ac:dyDescent="0.25">
      <c r="B2273" s="5"/>
    </row>
    <row r="2274" spans="2:2" x14ac:dyDescent="0.25">
      <c r="B2274" s="5"/>
    </row>
    <row r="2275" spans="2:2" x14ac:dyDescent="0.25">
      <c r="B2275" s="5"/>
    </row>
    <row r="2276" spans="2:2" x14ac:dyDescent="0.25">
      <c r="B2276" s="5"/>
    </row>
    <row r="2277" spans="2:2" x14ac:dyDescent="0.25">
      <c r="B2277" s="5"/>
    </row>
    <row r="2278" spans="2:2" x14ac:dyDescent="0.25">
      <c r="B2278" s="5"/>
    </row>
    <row r="2279" spans="2:2" x14ac:dyDescent="0.25">
      <c r="B2279" s="5"/>
    </row>
    <row r="2280" spans="2:2" x14ac:dyDescent="0.25">
      <c r="B2280" s="5"/>
    </row>
    <row r="2281" spans="2:2" x14ac:dyDescent="0.25">
      <c r="B2281" s="5"/>
    </row>
    <row r="2282" spans="2:2" x14ac:dyDescent="0.25">
      <c r="B2282" s="5"/>
    </row>
    <row r="2283" spans="2:2" x14ac:dyDescent="0.25">
      <c r="B2283" s="5"/>
    </row>
    <row r="2284" spans="2:2" x14ac:dyDescent="0.25">
      <c r="B2284" s="5"/>
    </row>
    <row r="2285" spans="2:2" x14ac:dyDescent="0.25">
      <c r="B2285" s="5"/>
    </row>
    <row r="2286" spans="2:2" x14ac:dyDescent="0.25">
      <c r="B2286" s="5"/>
    </row>
    <row r="2287" spans="2:2" x14ac:dyDescent="0.25">
      <c r="B2287" s="5"/>
    </row>
    <row r="2288" spans="2:2" x14ac:dyDescent="0.25">
      <c r="B2288" s="5"/>
    </row>
    <row r="2289" spans="2:2" x14ac:dyDescent="0.25">
      <c r="B2289" s="5"/>
    </row>
    <row r="2290" spans="2:2" x14ac:dyDescent="0.25">
      <c r="B2290" s="5"/>
    </row>
    <row r="2291" spans="2:2" x14ac:dyDescent="0.25">
      <c r="B2291" s="5"/>
    </row>
    <row r="2292" spans="2:2" x14ac:dyDescent="0.25">
      <c r="B2292" s="5"/>
    </row>
    <row r="2293" spans="2:2" x14ac:dyDescent="0.25">
      <c r="B2293" s="5"/>
    </row>
    <row r="2294" spans="2:2" x14ac:dyDescent="0.25">
      <c r="B2294" s="5"/>
    </row>
    <row r="2295" spans="2:2" x14ac:dyDescent="0.25">
      <c r="B2295" s="5"/>
    </row>
    <row r="2296" spans="2:2" x14ac:dyDescent="0.25">
      <c r="B2296" s="5"/>
    </row>
    <row r="2297" spans="2:2" x14ac:dyDescent="0.25">
      <c r="B2297" s="5"/>
    </row>
    <row r="2298" spans="2:2" x14ac:dyDescent="0.25">
      <c r="B2298" s="5"/>
    </row>
    <row r="2299" spans="2:2" x14ac:dyDescent="0.25">
      <c r="B2299" s="5"/>
    </row>
    <row r="2300" spans="2:2" x14ac:dyDescent="0.25">
      <c r="B2300" s="5"/>
    </row>
    <row r="2301" spans="2:2" x14ac:dyDescent="0.25">
      <c r="B2301" s="5"/>
    </row>
    <row r="2302" spans="2:2" x14ac:dyDescent="0.25">
      <c r="B2302" s="5"/>
    </row>
    <row r="2303" spans="2:2" x14ac:dyDescent="0.25">
      <c r="B2303" s="5"/>
    </row>
    <row r="2304" spans="2:2" x14ac:dyDescent="0.25">
      <c r="B2304" s="5"/>
    </row>
    <row r="2305" spans="2:2" x14ac:dyDescent="0.25">
      <c r="B2305" s="5"/>
    </row>
    <row r="2306" spans="2:2" x14ac:dyDescent="0.25">
      <c r="B2306" s="5"/>
    </row>
    <row r="2307" spans="2:2" x14ac:dyDescent="0.25">
      <c r="B2307" s="5"/>
    </row>
    <row r="2308" spans="2:2" x14ac:dyDescent="0.25">
      <c r="B2308" s="5"/>
    </row>
    <row r="2309" spans="2:2" x14ac:dyDescent="0.25">
      <c r="B2309" s="5"/>
    </row>
    <row r="2310" spans="2:2" x14ac:dyDescent="0.25">
      <c r="B2310" s="5"/>
    </row>
    <row r="2311" spans="2:2" x14ac:dyDescent="0.25">
      <c r="B2311" s="5"/>
    </row>
    <row r="2312" spans="2:2" x14ac:dyDescent="0.25">
      <c r="B2312" s="5"/>
    </row>
    <row r="2313" spans="2:2" x14ac:dyDescent="0.25">
      <c r="B2313" s="5"/>
    </row>
    <row r="2314" spans="2:2" x14ac:dyDescent="0.25">
      <c r="B2314" s="5"/>
    </row>
    <row r="2315" spans="2:2" x14ac:dyDescent="0.25">
      <c r="B2315" s="5"/>
    </row>
    <row r="2316" spans="2:2" x14ac:dyDescent="0.25">
      <c r="B2316" s="5"/>
    </row>
    <row r="2317" spans="2:2" x14ac:dyDescent="0.25">
      <c r="B2317" s="5"/>
    </row>
    <row r="2318" spans="2:2" x14ac:dyDescent="0.25">
      <c r="B2318" s="5"/>
    </row>
    <row r="2319" spans="2:2" x14ac:dyDescent="0.25">
      <c r="B2319" s="5"/>
    </row>
    <row r="2320" spans="2:2" x14ac:dyDescent="0.25">
      <c r="B2320" s="5"/>
    </row>
    <row r="2321" spans="2:2" x14ac:dyDescent="0.25">
      <c r="B2321" s="5"/>
    </row>
    <row r="2322" spans="2:2" x14ac:dyDescent="0.25">
      <c r="B2322" s="5"/>
    </row>
    <row r="2323" spans="2:2" x14ac:dyDescent="0.25">
      <c r="B2323" s="5"/>
    </row>
    <row r="2324" spans="2:2" x14ac:dyDescent="0.25">
      <c r="B2324" s="5"/>
    </row>
    <row r="2325" spans="2:2" x14ac:dyDescent="0.25">
      <c r="B2325" s="5"/>
    </row>
    <row r="2326" spans="2:2" x14ac:dyDescent="0.25">
      <c r="B2326" s="5"/>
    </row>
    <row r="2327" spans="2:2" x14ac:dyDescent="0.25">
      <c r="B2327" s="5"/>
    </row>
    <row r="2328" spans="2:2" x14ac:dyDescent="0.25">
      <c r="B2328" s="5"/>
    </row>
    <row r="2329" spans="2:2" x14ac:dyDescent="0.25">
      <c r="B2329" s="5"/>
    </row>
    <row r="2330" spans="2:2" x14ac:dyDescent="0.25">
      <c r="B2330" s="5"/>
    </row>
    <row r="2331" spans="2:2" x14ac:dyDescent="0.25">
      <c r="B2331" s="5"/>
    </row>
    <row r="2332" spans="2:2" x14ac:dyDescent="0.25">
      <c r="B2332" s="5"/>
    </row>
    <row r="2333" spans="2:2" x14ac:dyDescent="0.25">
      <c r="B2333" s="5"/>
    </row>
    <row r="2334" spans="2:2" x14ac:dyDescent="0.25">
      <c r="B2334" s="5"/>
    </row>
    <row r="2335" spans="2:2" x14ac:dyDescent="0.25">
      <c r="B2335" s="5"/>
    </row>
    <row r="2336" spans="2:2" x14ac:dyDescent="0.25">
      <c r="B2336" s="5"/>
    </row>
    <row r="2337" spans="2:2" x14ac:dyDescent="0.25">
      <c r="B2337" s="5"/>
    </row>
    <row r="2338" spans="2:2" x14ac:dyDescent="0.25">
      <c r="B2338" s="5"/>
    </row>
    <row r="2339" spans="2:2" x14ac:dyDescent="0.25">
      <c r="B2339" s="5"/>
    </row>
    <row r="2340" spans="2:2" x14ac:dyDescent="0.25">
      <c r="B2340" s="5"/>
    </row>
    <row r="2341" spans="2:2" x14ac:dyDescent="0.25">
      <c r="B2341" s="5"/>
    </row>
    <row r="2342" spans="2:2" x14ac:dyDescent="0.25">
      <c r="B2342" s="5"/>
    </row>
    <row r="2343" spans="2:2" x14ac:dyDescent="0.25">
      <c r="B2343" s="5"/>
    </row>
    <row r="2344" spans="2:2" x14ac:dyDescent="0.25">
      <c r="B2344" s="5"/>
    </row>
    <row r="2345" spans="2:2" x14ac:dyDescent="0.25">
      <c r="B2345" s="5"/>
    </row>
    <row r="2346" spans="2:2" x14ac:dyDescent="0.25">
      <c r="B2346" s="5"/>
    </row>
    <row r="2347" spans="2:2" x14ac:dyDescent="0.25">
      <c r="B2347" s="5"/>
    </row>
    <row r="2348" spans="2:2" x14ac:dyDescent="0.25">
      <c r="B2348" s="5"/>
    </row>
    <row r="2349" spans="2:2" x14ac:dyDescent="0.25">
      <c r="B2349" s="5"/>
    </row>
    <row r="2350" spans="2:2" x14ac:dyDescent="0.25">
      <c r="B2350" s="5"/>
    </row>
    <row r="2351" spans="2:2" x14ac:dyDescent="0.25">
      <c r="B2351" s="5"/>
    </row>
    <row r="2352" spans="2:2" x14ac:dyDescent="0.25">
      <c r="B2352" s="5"/>
    </row>
    <row r="2353" spans="2:2" x14ac:dyDescent="0.25">
      <c r="B2353" s="5"/>
    </row>
    <row r="2354" spans="2:2" x14ac:dyDescent="0.25">
      <c r="B2354" s="5"/>
    </row>
    <row r="2355" spans="2:2" x14ac:dyDescent="0.25">
      <c r="B2355" s="5"/>
    </row>
    <row r="2356" spans="2:2" x14ac:dyDescent="0.25">
      <c r="B2356" s="5"/>
    </row>
    <row r="2357" spans="2:2" x14ac:dyDescent="0.25">
      <c r="B2357" s="5"/>
    </row>
    <row r="2358" spans="2:2" x14ac:dyDescent="0.25">
      <c r="B2358" s="5"/>
    </row>
    <row r="2359" spans="2:2" x14ac:dyDescent="0.25">
      <c r="B2359" s="5"/>
    </row>
    <row r="2360" spans="2:2" x14ac:dyDescent="0.25">
      <c r="B2360" s="5"/>
    </row>
    <row r="2361" spans="2:2" x14ac:dyDescent="0.25">
      <c r="B2361" s="5"/>
    </row>
    <row r="2362" spans="2:2" x14ac:dyDescent="0.25">
      <c r="B2362" s="5"/>
    </row>
    <row r="2363" spans="2:2" x14ac:dyDescent="0.25">
      <c r="B2363" s="5"/>
    </row>
    <row r="2364" spans="2:2" x14ac:dyDescent="0.25">
      <c r="B2364" s="5"/>
    </row>
    <row r="2365" spans="2:2" x14ac:dyDescent="0.25">
      <c r="B2365" s="5"/>
    </row>
    <row r="2366" spans="2:2" x14ac:dyDescent="0.25">
      <c r="B2366" s="5"/>
    </row>
    <row r="2367" spans="2:2" x14ac:dyDescent="0.25">
      <c r="B2367" s="5"/>
    </row>
    <row r="2368" spans="2:2" x14ac:dyDescent="0.25">
      <c r="B2368" s="5"/>
    </row>
    <row r="2369" spans="2:2" x14ac:dyDescent="0.25">
      <c r="B2369" s="5"/>
    </row>
    <row r="2370" spans="2:2" x14ac:dyDescent="0.25">
      <c r="B2370" s="5"/>
    </row>
    <row r="2371" spans="2:2" x14ac:dyDescent="0.25">
      <c r="B2371" s="5"/>
    </row>
    <row r="2372" spans="2:2" x14ac:dyDescent="0.25">
      <c r="B2372" s="5"/>
    </row>
    <row r="2373" spans="2:2" x14ac:dyDescent="0.25">
      <c r="B2373" s="5"/>
    </row>
    <row r="2374" spans="2:2" x14ac:dyDescent="0.25">
      <c r="B2374" s="5"/>
    </row>
    <row r="2375" spans="2:2" x14ac:dyDescent="0.25">
      <c r="B2375" s="5"/>
    </row>
    <row r="2376" spans="2:2" x14ac:dyDescent="0.25">
      <c r="B2376" s="5"/>
    </row>
    <row r="2377" spans="2:2" x14ac:dyDescent="0.25">
      <c r="B2377" s="5"/>
    </row>
    <row r="2378" spans="2:2" x14ac:dyDescent="0.25">
      <c r="B2378" s="5"/>
    </row>
    <row r="2379" spans="2:2" x14ac:dyDescent="0.25">
      <c r="B2379" s="5"/>
    </row>
    <row r="2380" spans="2:2" x14ac:dyDescent="0.25">
      <c r="B2380" s="5"/>
    </row>
    <row r="2381" spans="2:2" x14ac:dyDescent="0.25">
      <c r="B2381" s="5"/>
    </row>
    <row r="2382" spans="2:2" x14ac:dyDescent="0.25">
      <c r="B2382" s="5"/>
    </row>
    <row r="2383" spans="2:2" x14ac:dyDescent="0.25">
      <c r="B2383" s="5"/>
    </row>
    <row r="2384" spans="2:2" x14ac:dyDescent="0.25">
      <c r="B2384" s="5"/>
    </row>
    <row r="2385" spans="2:2" x14ac:dyDescent="0.25">
      <c r="B2385" s="5"/>
    </row>
    <row r="2386" spans="2:2" x14ac:dyDescent="0.25">
      <c r="B2386" s="5"/>
    </row>
    <row r="2387" spans="2:2" x14ac:dyDescent="0.25">
      <c r="B2387" s="5"/>
    </row>
    <row r="2388" spans="2:2" x14ac:dyDescent="0.25">
      <c r="B2388" s="5"/>
    </row>
    <row r="2389" spans="2:2" x14ac:dyDescent="0.25">
      <c r="B2389" s="5"/>
    </row>
    <row r="2390" spans="2:2" x14ac:dyDescent="0.25">
      <c r="B2390" s="5"/>
    </row>
    <row r="2391" spans="2:2" x14ac:dyDescent="0.25">
      <c r="B2391" s="5"/>
    </row>
    <row r="2392" spans="2:2" x14ac:dyDescent="0.25">
      <c r="B2392" s="5"/>
    </row>
    <row r="2393" spans="2:2" x14ac:dyDescent="0.25">
      <c r="B2393" s="5"/>
    </row>
    <row r="2394" spans="2:2" x14ac:dyDescent="0.25">
      <c r="B2394" s="5"/>
    </row>
    <row r="2395" spans="2:2" x14ac:dyDescent="0.25">
      <c r="B2395" s="5"/>
    </row>
    <row r="2396" spans="2:2" x14ac:dyDescent="0.25">
      <c r="B2396" s="5"/>
    </row>
    <row r="2397" spans="2:2" x14ac:dyDescent="0.25">
      <c r="B2397" s="5"/>
    </row>
    <row r="2398" spans="2:2" x14ac:dyDescent="0.25">
      <c r="B2398" s="5"/>
    </row>
    <row r="2399" spans="2:2" x14ac:dyDescent="0.25">
      <c r="B2399" s="5"/>
    </row>
    <row r="2400" spans="2:2" x14ac:dyDescent="0.25">
      <c r="B2400" s="5"/>
    </row>
    <row r="2401" spans="2:2" x14ac:dyDescent="0.25">
      <c r="B2401" s="5"/>
    </row>
    <row r="2402" spans="2:2" x14ac:dyDescent="0.25">
      <c r="B2402" s="5"/>
    </row>
    <row r="2403" spans="2:2" x14ac:dyDescent="0.25">
      <c r="B2403" s="5"/>
    </row>
    <row r="2404" spans="2:2" x14ac:dyDescent="0.25">
      <c r="B2404" s="5"/>
    </row>
    <row r="2405" spans="2:2" x14ac:dyDescent="0.25">
      <c r="B2405" s="5"/>
    </row>
    <row r="2406" spans="2:2" x14ac:dyDescent="0.25">
      <c r="B2406" s="5"/>
    </row>
    <row r="2407" spans="2:2" x14ac:dyDescent="0.25">
      <c r="B2407" s="5"/>
    </row>
    <row r="2408" spans="2:2" x14ac:dyDescent="0.25">
      <c r="B2408" s="5"/>
    </row>
    <row r="2409" spans="2:2" x14ac:dyDescent="0.25">
      <c r="B2409" s="5"/>
    </row>
    <row r="2410" spans="2:2" x14ac:dyDescent="0.25">
      <c r="B2410" s="5"/>
    </row>
    <row r="2411" spans="2:2" x14ac:dyDescent="0.25">
      <c r="B2411" s="5"/>
    </row>
    <row r="2412" spans="2:2" x14ac:dyDescent="0.25">
      <c r="B2412" s="5"/>
    </row>
    <row r="2413" spans="2:2" x14ac:dyDescent="0.25">
      <c r="B2413" s="5"/>
    </row>
    <row r="2414" spans="2:2" x14ac:dyDescent="0.25">
      <c r="B2414" s="5"/>
    </row>
    <row r="2415" spans="2:2" x14ac:dyDescent="0.25">
      <c r="B2415" s="5"/>
    </row>
    <row r="2416" spans="2:2" x14ac:dyDescent="0.25">
      <c r="B2416" s="5"/>
    </row>
    <row r="2417" spans="2:2" x14ac:dyDescent="0.25">
      <c r="B2417" s="5"/>
    </row>
    <row r="2418" spans="2:2" x14ac:dyDescent="0.25">
      <c r="B2418" s="5"/>
    </row>
    <row r="2419" spans="2:2" x14ac:dyDescent="0.25">
      <c r="B2419" s="5"/>
    </row>
    <row r="2420" spans="2:2" x14ac:dyDescent="0.25">
      <c r="B2420" s="5"/>
    </row>
    <row r="2421" spans="2:2" x14ac:dyDescent="0.25">
      <c r="B2421" s="5"/>
    </row>
    <row r="2422" spans="2:2" x14ac:dyDescent="0.25">
      <c r="B2422" s="5"/>
    </row>
    <row r="2423" spans="2:2" x14ac:dyDescent="0.25">
      <c r="B2423" s="5"/>
    </row>
    <row r="2424" spans="2:2" x14ac:dyDescent="0.25">
      <c r="B2424" s="5"/>
    </row>
    <row r="2425" spans="2:2" x14ac:dyDescent="0.25">
      <c r="B2425" s="5"/>
    </row>
    <row r="2426" spans="2:2" x14ac:dyDescent="0.25">
      <c r="B2426" s="5"/>
    </row>
    <row r="2427" spans="2:2" x14ac:dyDescent="0.25">
      <c r="B2427" s="5"/>
    </row>
    <row r="2428" spans="2:2" x14ac:dyDescent="0.25">
      <c r="B2428" s="5"/>
    </row>
    <row r="2429" spans="2:2" x14ac:dyDescent="0.25">
      <c r="B2429" s="5"/>
    </row>
    <row r="2430" spans="2:2" x14ac:dyDescent="0.25">
      <c r="B2430" s="5"/>
    </row>
    <row r="2431" spans="2:2" x14ac:dyDescent="0.25">
      <c r="B2431" s="5"/>
    </row>
    <row r="2432" spans="2:2" x14ac:dyDescent="0.25">
      <c r="B2432" s="5"/>
    </row>
    <row r="2433" spans="2:2" x14ac:dyDescent="0.25">
      <c r="B2433" s="5"/>
    </row>
    <row r="2434" spans="2:2" x14ac:dyDescent="0.25">
      <c r="B2434" s="5"/>
    </row>
    <row r="2435" spans="2:2" x14ac:dyDescent="0.25">
      <c r="B2435" s="5"/>
    </row>
    <row r="2436" spans="2:2" x14ac:dyDescent="0.25">
      <c r="B2436" s="5"/>
    </row>
    <row r="2437" spans="2:2" x14ac:dyDescent="0.25">
      <c r="B2437" s="5"/>
    </row>
    <row r="2438" spans="2:2" x14ac:dyDescent="0.25">
      <c r="B2438" s="5"/>
    </row>
    <row r="2439" spans="2:2" x14ac:dyDescent="0.25">
      <c r="B2439" s="5"/>
    </row>
    <row r="2440" spans="2:2" x14ac:dyDescent="0.25">
      <c r="B2440" s="5"/>
    </row>
    <row r="2441" spans="2:2" x14ac:dyDescent="0.25">
      <c r="B2441" s="5"/>
    </row>
    <row r="2442" spans="2:2" x14ac:dyDescent="0.25">
      <c r="B2442" s="5"/>
    </row>
    <row r="2443" spans="2:2" x14ac:dyDescent="0.25">
      <c r="B2443" s="5"/>
    </row>
    <row r="2444" spans="2:2" x14ac:dyDescent="0.25">
      <c r="B2444" s="5"/>
    </row>
    <row r="2445" spans="2:2" x14ac:dyDescent="0.25">
      <c r="B2445" s="5"/>
    </row>
    <row r="2446" spans="2:2" x14ac:dyDescent="0.25">
      <c r="B2446" s="5"/>
    </row>
    <row r="2447" spans="2:2" x14ac:dyDescent="0.25">
      <c r="B2447" s="5"/>
    </row>
    <row r="2448" spans="2:2" x14ac:dyDescent="0.25">
      <c r="B2448" s="5"/>
    </row>
    <row r="2449" spans="2:2" x14ac:dyDescent="0.25">
      <c r="B2449" s="5"/>
    </row>
    <row r="2450" spans="2:2" x14ac:dyDescent="0.25">
      <c r="B2450" s="5"/>
    </row>
    <row r="2451" spans="2:2" x14ac:dyDescent="0.25">
      <c r="B2451" s="5"/>
    </row>
    <row r="2452" spans="2:2" x14ac:dyDescent="0.25">
      <c r="B2452" s="5"/>
    </row>
    <row r="2453" spans="2:2" x14ac:dyDescent="0.25">
      <c r="B2453" s="5"/>
    </row>
    <row r="2454" spans="2:2" x14ac:dyDescent="0.25">
      <c r="B2454" s="5"/>
    </row>
    <row r="2455" spans="2:2" x14ac:dyDescent="0.25">
      <c r="B2455" s="5"/>
    </row>
    <row r="2456" spans="2:2" x14ac:dyDescent="0.25">
      <c r="B2456" s="5"/>
    </row>
    <row r="2457" spans="2:2" x14ac:dyDescent="0.25">
      <c r="B2457" s="5"/>
    </row>
    <row r="2458" spans="2:2" x14ac:dyDescent="0.25">
      <c r="B2458" s="5"/>
    </row>
    <row r="2459" spans="2:2" x14ac:dyDescent="0.25">
      <c r="B2459" s="5"/>
    </row>
    <row r="2460" spans="2:2" x14ac:dyDescent="0.25">
      <c r="B2460" s="5"/>
    </row>
    <row r="2461" spans="2:2" x14ac:dyDescent="0.25">
      <c r="B2461" s="5"/>
    </row>
    <row r="2462" spans="2:2" x14ac:dyDescent="0.25">
      <c r="B2462" s="5"/>
    </row>
    <row r="2463" spans="2:2" x14ac:dyDescent="0.25">
      <c r="B2463" s="5"/>
    </row>
    <row r="2464" spans="2:2" x14ac:dyDescent="0.25">
      <c r="B2464" s="5"/>
    </row>
    <row r="2465" spans="2:2" x14ac:dyDescent="0.25">
      <c r="B2465" s="5"/>
    </row>
    <row r="2466" spans="2:2" x14ac:dyDescent="0.25">
      <c r="B2466" s="5"/>
    </row>
    <row r="2467" spans="2:2" x14ac:dyDescent="0.25">
      <c r="B2467" s="5"/>
    </row>
    <row r="2468" spans="2:2" x14ac:dyDescent="0.25">
      <c r="B2468" s="5"/>
    </row>
    <row r="2469" spans="2:2" x14ac:dyDescent="0.25">
      <c r="B2469" s="5"/>
    </row>
    <row r="2470" spans="2:2" x14ac:dyDescent="0.25">
      <c r="B2470" s="5"/>
    </row>
    <row r="2471" spans="2:2" x14ac:dyDescent="0.25">
      <c r="B2471" s="5"/>
    </row>
    <row r="2472" spans="2:2" x14ac:dyDescent="0.25">
      <c r="B2472" s="5"/>
    </row>
    <row r="2473" spans="2:2" x14ac:dyDescent="0.25">
      <c r="B2473" s="5"/>
    </row>
    <row r="2474" spans="2:2" x14ac:dyDescent="0.25">
      <c r="B2474" s="5"/>
    </row>
    <row r="2475" spans="2:2" x14ac:dyDescent="0.25">
      <c r="B2475" s="5"/>
    </row>
    <row r="2476" spans="2:2" x14ac:dyDescent="0.25">
      <c r="B2476" s="5"/>
    </row>
    <row r="2477" spans="2:2" x14ac:dyDescent="0.25">
      <c r="B2477" s="5"/>
    </row>
    <row r="2478" spans="2:2" x14ac:dyDescent="0.25">
      <c r="B2478" s="5"/>
    </row>
    <row r="2479" spans="2:2" x14ac:dyDescent="0.25">
      <c r="B2479" s="5"/>
    </row>
    <row r="2480" spans="2:2" x14ac:dyDescent="0.25">
      <c r="B2480" s="5"/>
    </row>
    <row r="2481" spans="2:2" x14ac:dyDescent="0.25">
      <c r="B2481" s="5"/>
    </row>
    <row r="2482" spans="2:2" x14ac:dyDescent="0.25">
      <c r="B2482" s="5"/>
    </row>
    <row r="2483" spans="2:2" x14ac:dyDescent="0.25">
      <c r="B2483" s="5"/>
    </row>
    <row r="2484" spans="2:2" x14ac:dyDescent="0.25">
      <c r="B2484" s="5"/>
    </row>
    <row r="2485" spans="2:2" x14ac:dyDescent="0.25">
      <c r="B2485" s="5"/>
    </row>
    <row r="2486" spans="2:2" x14ac:dyDescent="0.25">
      <c r="B2486" s="5"/>
    </row>
    <row r="2487" spans="2:2" x14ac:dyDescent="0.25">
      <c r="B2487" s="5"/>
    </row>
    <row r="2488" spans="2:2" x14ac:dyDescent="0.25">
      <c r="B2488" s="5"/>
    </row>
    <row r="2489" spans="2:2" x14ac:dyDescent="0.25">
      <c r="B2489" s="5"/>
    </row>
    <row r="2490" spans="2:2" x14ac:dyDescent="0.25">
      <c r="B2490" s="5"/>
    </row>
    <row r="2491" spans="2:2" x14ac:dyDescent="0.25">
      <c r="B2491" s="5"/>
    </row>
    <row r="2492" spans="2:2" x14ac:dyDescent="0.25">
      <c r="B2492" s="5"/>
    </row>
    <row r="2493" spans="2:2" x14ac:dyDescent="0.25">
      <c r="B2493" s="5"/>
    </row>
    <row r="2494" spans="2:2" x14ac:dyDescent="0.25">
      <c r="B2494" s="5"/>
    </row>
    <row r="2495" spans="2:2" x14ac:dyDescent="0.25">
      <c r="B2495" s="5"/>
    </row>
    <row r="2496" spans="2:2" x14ac:dyDescent="0.25">
      <c r="B2496" s="5"/>
    </row>
    <row r="2497" spans="2:2" x14ac:dyDescent="0.25">
      <c r="B2497" s="5"/>
    </row>
    <row r="2498" spans="2:2" x14ac:dyDescent="0.25">
      <c r="B2498" s="5"/>
    </row>
    <row r="2499" spans="2:2" x14ac:dyDescent="0.25">
      <c r="B2499" s="5"/>
    </row>
    <row r="2500" spans="2:2" x14ac:dyDescent="0.25">
      <c r="B2500" s="5"/>
    </row>
    <row r="2501" spans="2:2" x14ac:dyDescent="0.25">
      <c r="B2501" s="5"/>
    </row>
    <row r="2502" spans="2:2" x14ac:dyDescent="0.25">
      <c r="B2502" s="5"/>
    </row>
    <row r="2503" spans="2:2" x14ac:dyDescent="0.25">
      <c r="B2503" s="5"/>
    </row>
    <row r="2504" spans="2:2" x14ac:dyDescent="0.25">
      <c r="B2504" s="5"/>
    </row>
    <row r="2505" spans="2:2" x14ac:dyDescent="0.25">
      <c r="B2505" s="5"/>
    </row>
    <row r="2506" spans="2:2" x14ac:dyDescent="0.25">
      <c r="B2506" s="5"/>
    </row>
    <row r="2507" spans="2:2" x14ac:dyDescent="0.25">
      <c r="B2507" s="5"/>
    </row>
    <row r="2508" spans="2:2" x14ac:dyDescent="0.25">
      <c r="B2508" s="5"/>
    </row>
    <row r="2509" spans="2:2" x14ac:dyDescent="0.25">
      <c r="B2509" s="5"/>
    </row>
    <row r="2510" spans="2:2" x14ac:dyDescent="0.25">
      <c r="B2510" s="5"/>
    </row>
    <row r="2511" spans="2:2" x14ac:dyDescent="0.25">
      <c r="B2511" s="5"/>
    </row>
    <row r="2512" spans="2:2" x14ac:dyDescent="0.25">
      <c r="B2512" s="5"/>
    </row>
    <row r="2513" spans="2:2" x14ac:dyDescent="0.25">
      <c r="B2513" s="5"/>
    </row>
    <row r="2514" spans="2:2" x14ac:dyDescent="0.25">
      <c r="B2514" s="5"/>
    </row>
    <row r="2515" spans="2:2" x14ac:dyDescent="0.25">
      <c r="B2515" s="5"/>
    </row>
    <row r="2516" spans="2:2" x14ac:dyDescent="0.25">
      <c r="B2516" s="5"/>
    </row>
    <row r="2517" spans="2:2" x14ac:dyDescent="0.25">
      <c r="B2517" s="5"/>
    </row>
    <row r="2518" spans="2:2" x14ac:dyDescent="0.25">
      <c r="B2518" s="5"/>
    </row>
    <row r="2519" spans="2:2" x14ac:dyDescent="0.25">
      <c r="B2519" s="5"/>
    </row>
    <row r="2520" spans="2:2" x14ac:dyDescent="0.25">
      <c r="B2520" s="5"/>
    </row>
    <row r="2521" spans="2:2" x14ac:dyDescent="0.25">
      <c r="B2521" s="5"/>
    </row>
    <row r="2522" spans="2:2" x14ac:dyDescent="0.25">
      <c r="B2522" s="5"/>
    </row>
    <row r="2523" spans="2:2" x14ac:dyDescent="0.25">
      <c r="B2523" s="5"/>
    </row>
    <row r="2524" spans="2:2" x14ac:dyDescent="0.25">
      <c r="B2524" s="5"/>
    </row>
    <row r="2525" spans="2:2" x14ac:dyDescent="0.25">
      <c r="B2525" s="5"/>
    </row>
    <row r="2526" spans="2:2" x14ac:dyDescent="0.25">
      <c r="B2526" s="5"/>
    </row>
    <row r="2527" spans="2:2" x14ac:dyDescent="0.25">
      <c r="B2527" s="5"/>
    </row>
    <row r="2528" spans="2:2" x14ac:dyDescent="0.25">
      <c r="B2528" s="5"/>
    </row>
    <row r="2529" spans="2:2" x14ac:dyDescent="0.25">
      <c r="B2529" s="5"/>
    </row>
    <row r="2530" spans="2:2" x14ac:dyDescent="0.25">
      <c r="B2530" s="5"/>
    </row>
    <row r="2531" spans="2:2" x14ac:dyDescent="0.25">
      <c r="B2531" s="5"/>
    </row>
    <row r="2532" spans="2:2" x14ac:dyDescent="0.25">
      <c r="B2532" s="5"/>
    </row>
    <row r="2533" spans="2:2" x14ac:dyDescent="0.25">
      <c r="B2533" s="5"/>
    </row>
    <row r="2534" spans="2:2" x14ac:dyDescent="0.25">
      <c r="B2534" s="5"/>
    </row>
    <row r="2535" spans="2:2" x14ac:dyDescent="0.25">
      <c r="B2535" s="5"/>
    </row>
    <row r="2536" spans="2:2" x14ac:dyDescent="0.25">
      <c r="B2536" s="5"/>
    </row>
    <row r="2537" spans="2:2" x14ac:dyDescent="0.25">
      <c r="B2537" s="5"/>
    </row>
    <row r="2538" spans="2:2" x14ac:dyDescent="0.25">
      <c r="B2538" s="5"/>
    </row>
    <row r="2539" spans="2:2" x14ac:dyDescent="0.25">
      <c r="B2539" s="5"/>
    </row>
    <row r="2540" spans="2:2" x14ac:dyDescent="0.25">
      <c r="B2540" s="5"/>
    </row>
    <row r="2541" spans="2:2" x14ac:dyDescent="0.25">
      <c r="B2541" s="5"/>
    </row>
    <row r="2542" spans="2:2" x14ac:dyDescent="0.25">
      <c r="B2542" s="5"/>
    </row>
    <row r="2543" spans="2:2" x14ac:dyDescent="0.25">
      <c r="B2543" s="5"/>
    </row>
    <row r="2544" spans="2:2" x14ac:dyDescent="0.25">
      <c r="B2544" s="5"/>
    </row>
    <row r="2545" spans="2:2" x14ac:dyDescent="0.25">
      <c r="B2545" s="5"/>
    </row>
    <row r="2546" spans="2:2" x14ac:dyDescent="0.25">
      <c r="B2546" s="5"/>
    </row>
    <row r="2547" spans="2:2" x14ac:dyDescent="0.25">
      <c r="B2547" s="5"/>
    </row>
    <row r="2548" spans="2:2" x14ac:dyDescent="0.25">
      <c r="B2548" s="5"/>
    </row>
    <row r="2549" spans="2:2" x14ac:dyDescent="0.25">
      <c r="B2549" s="5"/>
    </row>
    <row r="2550" spans="2:2" x14ac:dyDescent="0.25">
      <c r="B2550" s="5"/>
    </row>
    <row r="2551" spans="2:2" x14ac:dyDescent="0.25">
      <c r="B2551" s="5"/>
    </row>
    <row r="2552" spans="2:2" x14ac:dyDescent="0.25">
      <c r="B2552" s="5"/>
    </row>
    <row r="2553" spans="2:2" x14ac:dyDescent="0.25">
      <c r="B2553" s="5"/>
    </row>
    <row r="2554" spans="2:2" x14ac:dyDescent="0.25">
      <c r="B2554" s="5"/>
    </row>
    <row r="2555" spans="2:2" x14ac:dyDescent="0.25">
      <c r="B2555" s="5"/>
    </row>
    <row r="2556" spans="2:2" x14ac:dyDescent="0.25">
      <c r="B2556" s="5"/>
    </row>
    <row r="2557" spans="2:2" x14ac:dyDescent="0.25">
      <c r="B2557" s="5"/>
    </row>
    <row r="2558" spans="2:2" x14ac:dyDescent="0.25">
      <c r="B2558" s="5"/>
    </row>
    <row r="2559" spans="2:2" x14ac:dyDescent="0.25">
      <c r="B2559" s="5"/>
    </row>
    <row r="2560" spans="2:2" x14ac:dyDescent="0.25">
      <c r="B2560" s="5"/>
    </row>
    <row r="2561" spans="2:2" x14ac:dyDescent="0.25">
      <c r="B2561" s="5"/>
    </row>
    <row r="2562" spans="2:2" x14ac:dyDescent="0.25">
      <c r="B2562" s="5"/>
    </row>
    <row r="2563" spans="2:2" x14ac:dyDescent="0.25">
      <c r="B2563" s="5"/>
    </row>
    <row r="2564" spans="2:2" x14ac:dyDescent="0.25">
      <c r="B2564" s="5"/>
    </row>
    <row r="2565" spans="2:2" x14ac:dyDescent="0.25">
      <c r="B2565" s="5"/>
    </row>
    <row r="2566" spans="2:2" x14ac:dyDescent="0.25">
      <c r="B2566" s="5"/>
    </row>
    <row r="2567" spans="2:2" x14ac:dyDescent="0.25">
      <c r="B2567" s="5"/>
    </row>
    <row r="2568" spans="2:2" x14ac:dyDescent="0.25">
      <c r="B2568" s="5"/>
    </row>
    <row r="2569" spans="2:2" x14ac:dyDescent="0.25">
      <c r="B2569" s="5"/>
    </row>
    <row r="2570" spans="2:2" x14ac:dyDescent="0.25">
      <c r="B2570" s="5"/>
    </row>
    <row r="2571" spans="2:2" x14ac:dyDescent="0.25">
      <c r="B2571" s="5"/>
    </row>
    <row r="2572" spans="2:2" x14ac:dyDescent="0.25">
      <c r="B2572" s="5"/>
    </row>
    <row r="2573" spans="2:2" x14ac:dyDescent="0.25">
      <c r="B2573" s="5"/>
    </row>
    <row r="2574" spans="2:2" x14ac:dyDescent="0.25">
      <c r="B2574" s="5"/>
    </row>
    <row r="2575" spans="2:2" x14ac:dyDescent="0.25">
      <c r="B2575" s="5"/>
    </row>
    <row r="2576" spans="2:2" x14ac:dyDescent="0.25">
      <c r="B2576" s="5"/>
    </row>
    <row r="2577" spans="2:2" x14ac:dyDescent="0.25">
      <c r="B2577" s="5"/>
    </row>
    <row r="2578" spans="2:2" x14ac:dyDescent="0.25">
      <c r="B2578" s="5"/>
    </row>
    <row r="2579" spans="2:2" x14ac:dyDescent="0.25">
      <c r="B2579" s="5"/>
    </row>
    <row r="2580" spans="2:2" x14ac:dyDescent="0.25">
      <c r="B2580" s="5"/>
    </row>
    <row r="2581" spans="2:2" x14ac:dyDescent="0.25">
      <c r="B2581" s="5"/>
    </row>
    <row r="2582" spans="2:2" x14ac:dyDescent="0.25">
      <c r="B2582" s="5"/>
    </row>
    <row r="2583" spans="2:2" x14ac:dyDescent="0.25">
      <c r="B2583" s="5"/>
    </row>
    <row r="2584" spans="2:2" x14ac:dyDescent="0.25">
      <c r="B2584" s="5"/>
    </row>
    <row r="2585" spans="2:2" x14ac:dyDescent="0.25">
      <c r="B2585" s="5"/>
    </row>
    <row r="2586" spans="2:2" x14ac:dyDescent="0.25">
      <c r="B2586" s="5"/>
    </row>
    <row r="2587" spans="2:2" x14ac:dyDescent="0.25">
      <c r="B2587" s="5"/>
    </row>
    <row r="2588" spans="2:2" x14ac:dyDescent="0.25">
      <c r="B2588" s="5"/>
    </row>
    <row r="2589" spans="2:2" x14ac:dyDescent="0.25">
      <c r="B2589" s="5"/>
    </row>
    <row r="2590" spans="2:2" x14ac:dyDescent="0.25">
      <c r="B2590" s="5"/>
    </row>
    <row r="2591" spans="2:2" x14ac:dyDescent="0.25">
      <c r="B2591" s="5"/>
    </row>
    <row r="2592" spans="2:2" x14ac:dyDescent="0.25">
      <c r="B2592" s="5"/>
    </row>
    <row r="2593" spans="2:2" x14ac:dyDescent="0.25">
      <c r="B2593" s="5"/>
    </row>
    <row r="2594" spans="2:2" x14ac:dyDescent="0.25">
      <c r="B2594" s="5"/>
    </row>
    <row r="2595" spans="2:2" x14ac:dyDescent="0.25">
      <c r="B2595" s="5"/>
    </row>
    <row r="2596" spans="2:2" x14ac:dyDescent="0.25">
      <c r="B2596" s="5"/>
    </row>
    <row r="2597" spans="2:2" x14ac:dyDescent="0.25">
      <c r="B2597" s="5"/>
    </row>
    <row r="2598" spans="2:2" x14ac:dyDescent="0.25">
      <c r="B2598" s="5"/>
    </row>
    <row r="2599" spans="2:2" x14ac:dyDescent="0.25">
      <c r="B2599" s="5"/>
    </row>
    <row r="2600" spans="2:2" x14ac:dyDescent="0.25">
      <c r="B2600" s="5"/>
    </row>
    <row r="2601" spans="2:2" x14ac:dyDescent="0.25">
      <c r="B2601" s="5"/>
    </row>
    <row r="2602" spans="2:2" x14ac:dyDescent="0.25">
      <c r="B2602" s="5"/>
    </row>
    <row r="2603" spans="2:2" x14ac:dyDescent="0.25">
      <c r="B2603" s="5"/>
    </row>
    <row r="2604" spans="2:2" x14ac:dyDescent="0.25">
      <c r="B2604" s="5"/>
    </row>
    <row r="2605" spans="2:2" x14ac:dyDescent="0.25">
      <c r="B2605" s="5"/>
    </row>
    <row r="2606" spans="2:2" x14ac:dyDescent="0.25">
      <c r="B2606" s="5"/>
    </row>
    <row r="2607" spans="2:2" x14ac:dyDescent="0.25">
      <c r="B2607" s="5"/>
    </row>
    <row r="2608" spans="2:2" x14ac:dyDescent="0.25">
      <c r="B2608" s="5"/>
    </row>
    <row r="2609" spans="2:2" x14ac:dyDescent="0.25">
      <c r="B2609" s="5"/>
    </row>
    <row r="2610" spans="2:2" x14ac:dyDescent="0.25">
      <c r="B2610" s="5"/>
    </row>
    <row r="2611" spans="2:2" x14ac:dyDescent="0.25">
      <c r="B2611" s="5"/>
    </row>
    <row r="2612" spans="2:2" x14ac:dyDescent="0.25">
      <c r="B2612" s="5"/>
    </row>
    <row r="2613" spans="2:2" x14ac:dyDescent="0.25">
      <c r="B2613" s="5"/>
    </row>
    <row r="2614" spans="2:2" x14ac:dyDescent="0.25">
      <c r="B2614" s="5"/>
    </row>
    <row r="2615" spans="2:2" x14ac:dyDescent="0.25">
      <c r="B2615" s="5"/>
    </row>
    <row r="2616" spans="2:2" x14ac:dyDescent="0.25">
      <c r="B2616" s="5"/>
    </row>
    <row r="2617" spans="2:2" x14ac:dyDescent="0.25">
      <c r="B2617" s="5"/>
    </row>
    <row r="2618" spans="2:2" x14ac:dyDescent="0.25">
      <c r="B2618" s="5"/>
    </row>
    <row r="2619" spans="2:2" x14ac:dyDescent="0.25">
      <c r="B2619" s="5"/>
    </row>
    <row r="2620" spans="2:2" x14ac:dyDescent="0.25">
      <c r="B2620" s="5"/>
    </row>
    <row r="2621" spans="2:2" x14ac:dyDescent="0.25">
      <c r="B2621" s="5"/>
    </row>
    <row r="2622" spans="2:2" x14ac:dyDescent="0.25">
      <c r="B2622" s="5"/>
    </row>
    <row r="2623" spans="2:2" x14ac:dyDescent="0.25">
      <c r="B2623" s="5"/>
    </row>
    <row r="2624" spans="2:2" x14ac:dyDescent="0.25">
      <c r="B2624" s="5"/>
    </row>
    <row r="2625" spans="2:2" x14ac:dyDescent="0.25">
      <c r="B2625" s="5"/>
    </row>
    <row r="2626" spans="2:2" x14ac:dyDescent="0.25">
      <c r="B2626" s="5"/>
    </row>
    <row r="2627" spans="2:2" x14ac:dyDescent="0.25">
      <c r="B2627" s="5"/>
    </row>
    <row r="2628" spans="2:2" x14ac:dyDescent="0.25">
      <c r="B2628" s="5"/>
    </row>
    <row r="2629" spans="2:2" x14ac:dyDescent="0.25">
      <c r="B2629" s="5"/>
    </row>
    <row r="2630" spans="2:2" x14ac:dyDescent="0.25">
      <c r="B2630" s="5"/>
    </row>
    <row r="2631" spans="2:2" x14ac:dyDescent="0.25">
      <c r="B2631" s="5"/>
    </row>
    <row r="2632" spans="2:2" x14ac:dyDescent="0.25">
      <c r="B2632" s="5"/>
    </row>
    <row r="2633" spans="2:2" x14ac:dyDescent="0.25">
      <c r="B2633" s="5"/>
    </row>
    <row r="2634" spans="2:2" x14ac:dyDescent="0.25">
      <c r="B2634" s="5"/>
    </row>
    <row r="2635" spans="2:2" x14ac:dyDescent="0.25">
      <c r="B2635" s="5"/>
    </row>
    <row r="2636" spans="2:2" x14ac:dyDescent="0.25">
      <c r="B2636" s="5"/>
    </row>
    <row r="2637" spans="2:2" x14ac:dyDescent="0.25">
      <c r="B2637" s="5"/>
    </row>
    <row r="2638" spans="2:2" x14ac:dyDescent="0.25">
      <c r="B2638" s="5"/>
    </row>
    <row r="2639" spans="2:2" x14ac:dyDescent="0.25">
      <c r="B2639" s="5"/>
    </row>
    <row r="2640" spans="2:2" x14ac:dyDescent="0.25">
      <c r="B2640" s="5"/>
    </row>
    <row r="2641" spans="2:2" x14ac:dyDescent="0.25">
      <c r="B2641" s="5"/>
    </row>
    <row r="2642" spans="2:2" x14ac:dyDescent="0.25">
      <c r="B2642" s="5"/>
    </row>
    <row r="2643" spans="2:2" x14ac:dyDescent="0.25">
      <c r="B2643" s="5"/>
    </row>
    <row r="2644" spans="2:2" x14ac:dyDescent="0.25">
      <c r="B2644" s="5"/>
    </row>
    <row r="2645" spans="2:2" x14ac:dyDescent="0.25">
      <c r="B2645" s="5"/>
    </row>
    <row r="2646" spans="2:2" x14ac:dyDescent="0.25">
      <c r="B2646" s="5"/>
    </row>
    <row r="2647" spans="2:2" x14ac:dyDescent="0.25">
      <c r="B2647" s="5"/>
    </row>
    <row r="2648" spans="2:2" x14ac:dyDescent="0.25">
      <c r="B2648" s="5"/>
    </row>
    <row r="2649" spans="2:2" x14ac:dyDescent="0.25">
      <c r="B2649" s="5"/>
    </row>
    <row r="2650" spans="2:2" x14ac:dyDescent="0.25">
      <c r="B2650" s="5"/>
    </row>
    <row r="2651" spans="2:2" x14ac:dyDescent="0.25">
      <c r="B2651" s="5"/>
    </row>
    <row r="2652" spans="2:2" x14ac:dyDescent="0.25">
      <c r="B2652" s="5"/>
    </row>
    <row r="2653" spans="2:2" x14ac:dyDescent="0.25">
      <c r="B2653" s="5"/>
    </row>
    <row r="2654" spans="2:2" x14ac:dyDescent="0.25">
      <c r="B2654" s="5"/>
    </row>
    <row r="2655" spans="2:2" x14ac:dyDescent="0.25">
      <c r="B2655" s="5"/>
    </row>
    <row r="2656" spans="2:2" x14ac:dyDescent="0.25">
      <c r="B2656" s="5"/>
    </row>
    <row r="2657" spans="2:2" x14ac:dyDescent="0.25">
      <c r="B2657" s="5"/>
    </row>
    <row r="2658" spans="2:2" x14ac:dyDescent="0.25">
      <c r="B2658" s="5"/>
    </row>
    <row r="2659" spans="2:2" x14ac:dyDescent="0.25">
      <c r="B2659" s="5"/>
    </row>
    <row r="2660" spans="2:2" x14ac:dyDescent="0.25">
      <c r="B2660" s="5"/>
    </row>
    <row r="2661" spans="2:2" x14ac:dyDescent="0.25">
      <c r="B2661" s="5"/>
    </row>
    <row r="2662" spans="2:2" x14ac:dyDescent="0.25">
      <c r="B2662" s="5"/>
    </row>
    <row r="2663" spans="2:2" x14ac:dyDescent="0.25">
      <c r="B2663" s="5"/>
    </row>
    <row r="2664" spans="2:2" x14ac:dyDescent="0.25">
      <c r="B2664" s="5"/>
    </row>
    <row r="2665" spans="2:2" x14ac:dyDescent="0.25">
      <c r="B2665" s="5"/>
    </row>
    <row r="2666" spans="2:2" x14ac:dyDescent="0.25">
      <c r="B2666" s="5"/>
    </row>
    <row r="2667" spans="2:2" x14ac:dyDescent="0.25">
      <c r="B2667" s="5"/>
    </row>
    <row r="2668" spans="2:2" x14ac:dyDescent="0.25">
      <c r="B2668" s="5"/>
    </row>
    <row r="2669" spans="2:2" x14ac:dyDescent="0.25">
      <c r="B2669" s="5"/>
    </row>
    <row r="2670" spans="2:2" x14ac:dyDescent="0.25">
      <c r="B2670" s="5"/>
    </row>
    <row r="2671" spans="2:2" x14ac:dyDescent="0.25">
      <c r="B2671" s="5"/>
    </row>
    <row r="2672" spans="2:2" x14ac:dyDescent="0.25">
      <c r="B2672" s="5"/>
    </row>
    <row r="2673" spans="2:2" x14ac:dyDescent="0.25">
      <c r="B2673" s="5"/>
    </row>
    <row r="2674" spans="2:2" x14ac:dyDescent="0.25">
      <c r="B2674" s="5"/>
    </row>
    <row r="2675" spans="2:2" x14ac:dyDescent="0.25">
      <c r="B2675" s="5"/>
    </row>
    <row r="2676" spans="2:2" x14ac:dyDescent="0.25">
      <c r="B2676" s="5"/>
    </row>
    <row r="2677" spans="2:2" x14ac:dyDescent="0.25">
      <c r="B2677" s="5"/>
    </row>
    <row r="2678" spans="2:2" x14ac:dyDescent="0.25">
      <c r="B2678" s="5"/>
    </row>
    <row r="2679" spans="2:2" x14ac:dyDescent="0.25">
      <c r="B2679" s="5"/>
    </row>
    <row r="2680" spans="2:2" x14ac:dyDescent="0.25">
      <c r="B2680" s="5"/>
    </row>
    <row r="2681" spans="2:2" x14ac:dyDescent="0.25">
      <c r="B2681" s="5"/>
    </row>
    <row r="2682" spans="2:2" x14ac:dyDescent="0.25">
      <c r="B2682" s="5"/>
    </row>
    <row r="2683" spans="2:2" x14ac:dyDescent="0.25">
      <c r="B2683" s="5"/>
    </row>
    <row r="2684" spans="2:2" x14ac:dyDescent="0.25">
      <c r="B2684" s="5"/>
    </row>
    <row r="2685" spans="2:2" x14ac:dyDescent="0.25">
      <c r="B2685" s="5"/>
    </row>
    <row r="2686" spans="2:2" x14ac:dyDescent="0.25">
      <c r="B2686" s="5"/>
    </row>
    <row r="2687" spans="2:2" x14ac:dyDescent="0.25">
      <c r="B2687" s="5"/>
    </row>
    <row r="2688" spans="2:2" x14ac:dyDescent="0.25">
      <c r="B2688" s="5"/>
    </row>
    <row r="2689" spans="2:2" x14ac:dyDescent="0.25">
      <c r="B2689" s="5"/>
    </row>
    <row r="2690" spans="2:2" x14ac:dyDescent="0.25">
      <c r="B2690" s="5"/>
    </row>
    <row r="2691" spans="2:2" x14ac:dyDescent="0.25">
      <c r="B2691" s="5"/>
    </row>
    <row r="2692" spans="2:2" x14ac:dyDescent="0.25">
      <c r="B2692" s="5"/>
    </row>
    <row r="2693" spans="2:2" x14ac:dyDescent="0.25">
      <c r="B2693" s="5"/>
    </row>
    <row r="2694" spans="2:2" x14ac:dyDescent="0.25">
      <c r="B2694" s="5"/>
    </row>
    <row r="2695" spans="2:2" x14ac:dyDescent="0.25">
      <c r="B2695" s="5"/>
    </row>
    <row r="2696" spans="2:2" x14ac:dyDescent="0.25">
      <c r="B2696" s="5"/>
    </row>
    <row r="2697" spans="2:2" x14ac:dyDescent="0.25">
      <c r="B2697" s="5"/>
    </row>
    <row r="2698" spans="2:2" x14ac:dyDescent="0.25">
      <c r="B2698" s="5"/>
    </row>
    <row r="2699" spans="2:2" x14ac:dyDescent="0.25">
      <c r="B2699" s="5"/>
    </row>
    <row r="2700" spans="2:2" x14ac:dyDescent="0.25">
      <c r="B2700" s="5"/>
    </row>
    <row r="2701" spans="2:2" x14ac:dyDescent="0.25">
      <c r="B2701" s="5"/>
    </row>
    <row r="2702" spans="2:2" x14ac:dyDescent="0.25">
      <c r="B2702" s="5"/>
    </row>
    <row r="2703" spans="2:2" x14ac:dyDescent="0.25">
      <c r="B2703" s="5"/>
    </row>
    <row r="2704" spans="2:2" x14ac:dyDescent="0.25">
      <c r="B2704" s="5"/>
    </row>
    <row r="2705" spans="2:2" x14ac:dyDescent="0.25">
      <c r="B2705" s="5"/>
    </row>
    <row r="2706" spans="2:2" x14ac:dyDescent="0.25">
      <c r="B2706" s="5"/>
    </row>
    <row r="2707" spans="2:2" x14ac:dyDescent="0.25">
      <c r="B2707" s="5"/>
    </row>
    <row r="2708" spans="2:2" x14ac:dyDescent="0.25">
      <c r="B2708" s="5"/>
    </row>
    <row r="2709" spans="2:2" x14ac:dyDescent="0.25">
      <c r="B2709" s="5"/>
    </row>
    <row r="2710" spans="2:2" x14ac:dyDescent="0.25">
      <c r="B2710" s="5"/>
    </row>
    <row r="2711" spans="2:2" x14ac:dyDescent="0.25">
      <c r="B2711" s="5"/>
    </row>
    <row r="2712" spans="2:2" x14ac:dyDescent="0.25">
      <c r="B2712" s="5"/>
    </row>
    <row r="2713" spans="2:2" x14ac:dyDescent="0.25">
      <c r="B2713" s="5"/>
    </row>
    <row r="2714" spans="2:2" x14ac:dyDescent="0.25">
      <c r="B2714" s="5"/>
    </row>
    <row r="2715" spans="2:2" x14ac:dyDescent="0.25">
      <c r="B2715" s="5"/>
    </row>
    <row r="2716" spans="2:2" x14ac:dyDescent="0.25">
      <c r="B2716" s="5"/>
    </row>
    <row r="2717" spans="2:2" x14ac:dyDescent="0.25">
      <c r="B2717" s="5"/>
    </row>
    <row r="2718" spans="2:2" x14ac:dyDescent="0.25">
      <c r="B2718" s="5"/>
    </row>
    <row r="2719" spans="2:2" x14ac:dyDescent="0.25">
      <c r="B2719" s="5"/>
    </row>
    <row r="2720" spans="2:2" x14ac:dyDescent="0.25">
      <c r="B2720" s="5"/>
    </row>
    <row r="2721" spans="2:2" x14ac:dyDescent="0.25">
      <c r="B2721" s="5"/>
    </row>
    <row r="2722" spans="2:2" x14ac:dyDescent="0.25">
      <c r="B2722" s="5"/>
    </row>
    <row r="2723" spans="2:2" x14ac:dyDescent="0.25">
      <c r="B2723" s="5"/>
    </row>
    <row r="2724" spans="2:2" x14ac:dyDescent="0.25">
      <c r="B2724" s="5"/>
    </row>
    <row r="2725" spans="2:2" x14ac:dyDescent="0.25">
      <c r="B2725" s="5"/>
    </row>
    <row r="2726" spans="2:2" x14ac:dyDescent="0.25">
      <c r="B2726" s="5"/>
    </row>
    <row r="2727" spans="2:2" x14ac:dyDescent="0.25">
      <c r="B2727" s="5"/>
    </row>
    <row r="2728" spans="2:2" x14ac:dyDescent="0.25">
      <c r="B2728" s="5"/>
    </row>
    <row r="2729" spans="2:2" x14ac:dyDescent="0.25">
      <c r="B2729" s="5"/>
    </row>
    <row r="2730" spans="2:2" x14ac:dyDescent="0.25">
      <c r="B2730" s="5"/>
    </row>
    <row r="2731" spans="2:2" x14ac:dyDescent="0.25">
      <c r="B2731" s="5"/>
    </row>
    <row r="2732" spans="2:2" x14ac:dyDescent="0.25">
      <c r="B2732" s="5"/>
    </row>
    <row r="2733" spans="2:2" x14ac:dyDescent="0.25">
      <c r="B2733" s="5"/>
    </row>
    <row r="2734" spans="2:2" x14ac:dyDescent="0.25">
      <c r="B2734" s="5"/>
    </row>
    <row r="2735" spans="2:2" x14ac:dyDescent="0.25">
      <c r="B2735" s="5"/>
    </row>
    <row r="2736" spans="2:2" x14ac:dyDescent="0.25">
      <c r="B2736" s="5"/>
    </row>
    <row r="2737" spans="2:2" x14ac:dyDescent="0.25">
      <c r="B2737" s="5"/>
    </row>
    <row r="2738" spans="2:2" x14ac:dyDescent="0.25">
      <c r="B2738" s="5"/>
    </row>
    <row r="2739" spans="2:2" x14ac:dyDescent="0.25">
      <c r="B2739" s="5"/>
    </row>
    <row r="2740" spans="2:2" x14ac:dyDescent="0.25">
      <c r="B2740" s="5"/>
    </row>
    <row r="2741" spans="2:2" x14ac:dyDescent="0.25">
      <c r="B2741" s="5"/>
    </row>
    <row r="2742" spans="2:2" x14ac:dyDescent="0.25">
      <c r="B2742" s="5"/>
    </row>
    <row r="2743" spans="2:2" x14ac:dyDescent="0.25">
      <c r="B2743" s="5"/>
    </row>
    <row r="2744" spans="2:2" x14ac:dyDescent="0.25">
      <c r="B2744" s="5"/>
    </row>
    <row r="2745" spans="2:2" x14ac:dyDescent="0.25">
      <c r="B2745" s="5"/>
    </row>
    <row r="2746" spans="2:2" x14ac:dyDescent="0.25">
      <c r="B2746" s="5"/>
    </row>
    <row r="2747" spans="2:2" x14ac:dyDescent="0.25">
      <c r="B2747" s="5"/>
    </row>
    <row r="2748" spans="2:2" x14ac:dyDescent="0.25">
      <c r="B2748" s="5"/>
    </row>
    <row r="2749" spans="2:2" x14ac:dyDescent="0.25">
      <c r="B2749" s="5"/>
    </row>
    <row r="2750" spans="2:2" x14ac:dyDescent="0.25">
      <c r="B2750" s="5"/>
    </row>
    <row r="2751" spans="2:2" x14ac:dyDescent="0.25">
      <c r="B2751" s="5"/>
    </row>
    <row r="2752" spans="2:2" x14ac:dyDescent="0.25">
      <c r="B2752" s="5"/>
    </row>
    <row r="2753" spans="2:2" x14ac:dyDescent="0.25">
      <c r="B2753" s="5"/>
    </row>
    <row r="2754" spans="2:2" x14ac:dyDescent="0.25">
      <c r="B2754" s="5"/>
    </row>
    <row r="2755" spans="2:2" x14ac:dyDescent="0.25">
      <c r="B2755" s="5"/>
    </row>
    <row r="2756" spans="2:2" x14ac:dyDescent="0.25">
      <c r="B2756" s="5"/>
    </row>
    <row r="2757" spans="2:2" x14ac:dyDescent="0.25">
      <c r="B2757" s="5"/>
    </row>
    <row r="2758" spans="2:2" x14ac:dyDescent="0.25">
      <c r="B2758" s="5"/>
    </row>
    <row r="2759" spans="2:2" x14ac:dyDescent="0.25">
      <c r="B2759" s="5"/>
    </row>
    <row r="2760" spans="2:2" x14ac:dyDescent="0.25">
      <c r="B2760" s="5"/>
    </row>
    <row r="2761" spans="2:2" x14ac:dyDescent="0.25">
      <c r="B2761" s="5"/>
    </row>
    <row r="2762" spans="2:2" x14ac:dyDescent="0.25">
      <c r="B2762" s="5"/>
    </row>
    <row r="2763" spans="2:2" x14ac:dyDescent="0.25">
      <c r="B2763" s="5"/>
    </row>
    <row r="2764" spans="2:2" x14ac:dyDescent="0.25">
      <c r="B2764" s="5"/>
    </row>
    <row r="2765" spans="2:2" x14ac:dyDescent="0.25">
      <c r="B2765" s="5"/>
    </row>
    <row r="2766" spans="2:2" x14ac:dyDescent="0.25">
      <c r="B2766" s="5"/>
    </row>
    <row r="2767" spans="2:2" x14ac:dyDescent="0.25">
      <c r="B2767" s="5"/>
    </row>
    <row r="2768" spans="2:2" x14ac:dyDescent="0.25">
      <c r="B2768" s="5"/>
    </row>
    <row r="2769" spans="2:2" x14ac:dyDescent="0.25">
      <c r="B2769" s="5"/>
    </row>
    <row r="2770" spans="2:2" x14ac:dyDescent="0.25">
      <c r="B2770" s="5"/>
    </row>
    <row r="2771" spans="2:2" x14ac:dyDescent="0.25">
      <c r="B2771" s="5"/>
    </row>
    <row r="2772" spans="2:2" x14ac:dyDescent="0.25">
      <c r="B2772" s="5"/>
    </row>
    <row r="2773" spans="2:2" x14ac:dyDescent="0.25">
      <c r="B2773" s="5"/>
    </row>
    <row r="2774" spans="2:2" x14ac:dyDescent="0.25">
      <c r="B2774" s="5"/>
    </row>
    <row r="2775" spans="2:2" x14ac:dyDescent="0.25">
      <c r="B2775" s="5"/>
    </row>
    <row r="2776" spans="2:2" x14ac:dyDescent="0.25">
      <c r="B2776" s="5"/>
    </row>
    <row r="2777" spans="2:2" x14ac:dyDescent="0.25">
      <c r="B2777" s="5"/>
    </row>
    <row r="2778" spans="2:2" x14ac:dyDescent="0.25">
      <c r="B2778" s="5"/>
    </row>
    <row r="2779" spans="2:2" x14ac:dyDescent="0.25">
      <c r="B2779" s="5"/>
    </row>
    <row r="2780" spans="2:2" x14ac:dyDescent="0.25">
      <c r="B2780" s="5"/>
    </row>
    <row r="2781" spans="2:2" x14ac:dyDescent="0.25">
      <c r="B2781" s="5"/>
    </row>
    <row r="2782" spans="2:2" x14ac:dyDescent="0.25">
      <c r="B2782" s="5"/>
    </row>
    <row r="2783" spans="2:2" x14ac:dyDescent="0.25">
      <c r="B2783" s="5"/>
    </row>
    <row r="2784" spans="2:2" x14ac:dyDescent="0.25">
      <c r="B2784" s="5"/>
    </row>
    <row r="2785" spans="2:2" x14ac:dyDescent="0.25">
      <c r="B2785" s="5"/>
    </row>
    <row r="2786" spans="2:2" x14ac:dyDescent="0.25">
      <c r="B2786" s="5"/>
    </row>
    <row r="2787" spans="2:2" x14ac:dyDescent="0.25">
      <c r="B2787" s="5"/>
    </row>
    <row r="2788" spans="2:2" x14ac:dyDescent="0.25">
      <c r="B2788" s="5"/>
    </row>
    <row r="2789" spans="2:2" x14ac:dyDescent="0.25">
      <c r="B2789" s="5"/>
    </row>
    <row r="2790" spans="2:2" x14ac:dyDescent="0.25">
      <c r="B2790" s="5"/>
    </row>
    <row r="2791" spans="2:2" x14ac:dyDescent="0.25">
      <c r="B2791" s="5"/>
    </row>
    <row r="2792" spans="2:2" x14ac:dyDescent="0.25">
      <c r="B2792" s="5"/>
    </row>
    <row r="2793" spans="2:2" x14ac:dyDescent="0.25">
      <c r="B2793" s="5"/>
    </row>
    <row r="2794" spans="2:2" x14ac:dyDescent="0.25">
      <c r="B2794" s="5"/>
    </row>
    <row r="2795" spans="2:2" x14ac:dyDescent="0.25">
      <c r="B2795" s="5"/>
    </row>
    <row r="2796" spans="2:2" x14ac:dyDescent="0.25">
      <c r="B2796" s="5"/>
    </row>
    <row r="2797" spans="2:2" x14ac:dyDescent="0.25">
      <c r="B2797" s="5"/>
    </row>
    <row r="2798" spans="2:2" x14ac:dyDescent="0.25">
      <c r="B2798" s="5"/>
    </row>
    <row r="2799" spans="2:2" x14ac:dyDescent="0.25">
      <c r="B2799" s="5"/>
    </row>
    <row r="2800" spans="2:2" x14ac:dyDescent="0.25">
      <c r="B2800" s="5"/>
    </row>
    <row r="2801" spans="2:2" x14ac:dyDescent="0.25">
      <c r="B2801" s="5"/>
    </row>
    <row r="2802" spans="2:2" x14ac:dyDescent="0.25">
      <c r="B2802" s="5"/>
    </row>
    <row r="2803" spans="2:2" x14ac:dyDescent="0.25">
      <c r="B2803" s="5"/>
    </row>
    <row r="2804" spans="2:2" x14ac:dyDescent="0.25">
      <c r="B2804" s="5"/>
    </row>
    <row r="2805" spans="2:2" x14ac:dyDescent="0.25">
      <c r="B2805" s="5"/>
    </row>
    <row r="2806" spans="2:2" x14ac:dyDescent="0.25">
      <c r="B2806" s="5"/>
    </row>
    <row r="2807" spans="2:2" x14ac:dyDescent="0.25">
      <c r="B2807" s="5"/>
    </row>
    <row r="2808" spans="2:2" x14ac:dyDescent="0.25">
      <c r="B2808" s="5"/>
    </row>
    <row r="2809" spans="2:2" x14ac:dyDescent="0.25">
      <c r="B2809" s="5"/>
    </row>
    <row r="2810" spans="2:2" x14ac:dyDescent="0.25">
      <c r="B2810" s="5"/>
    </row>
    <row r="2811" spans="2:2" x14ac:dyDescent="0.25">
      <c r="B2811" s="5"/>
    </row>
    <row r="2812" spans="2:2" x14ac:dyDescent="0.25">
      <c r="B2812" s="5"/>
    </row>
    <row r="2813" spans="2:2" x14ac:dyDescent="0.25">
      <c r="B2813" s="5"/>
    </row>
    <row r="2814" spans="2:2" x14ac:dyDescent="0.25">
      <c r="B2814" s="5"/>
    </row>
    <row r="2815" spans="2:2" x14ac:dyDescent="0.25">
      <c r="B2815" s="5"/>
    </row>
    <row r="2816" spans="2:2" x14ac:dyDescent="0.25">
      <c r="B2816" s="5"/>
    </row>
    <row r="2817" spans="2:2" x14ac:dyDescent="0.25">
      <c r="B2817" s="5"/>
    </row>
    <row r="2818" spans="2:2" x14ac:dyDescent="0.25">
      <c r="B2818" s="5"/>
    </row>
    <row r="2819" spans="2:2" x14ac:dyDescent="0.25">
      <c r="B2819" s="5"/>
    </row>
    <row r="2820" spans="2:2" x14ac:dyDescent="0.25">
      <c r="B2820" s="5"/>
    </row>
    <row r="2821" spans="2:2" x14ac:dyDescent="0.25">
      <c r="B2821" s="5"/>
    </row>
    <row r="2822" spans="2:2" x14ac:dyDescent="0.25">
      <c r="B2822" s="5"/>
    </row>
    <row r="2823" spans="2:2" x14ac:dyDescent="0.25">
      <c r="B2823" s="5"/>
    </row>
    <row r="2824" spans="2:2" x14ac:dyDescent="0.25">
      <c r="B2824" s="5"/>
    </row>
    <row r="2825" spans="2:2" x14ac:dyDescent="0.25">
      <c r="B2825" s="5"/>
    </row>
    <row r="2826" spans="2:2" x14ac:dyDescent="0.25">
      <c r="B2826" s="5"/>
    </row>
    <row r="2827" spans="2:2" x14ac:dyDescent="0.25">
      <c r="B2827" s="5"/>
    </row>
    <row r="2828" spans="2:2" x14ac:dyDescent="0.25">
      <c r="B2828" s="5"/>
    </row>
    <row r="2829" spans="2:2" x14ac:dyDescent="0.25">
      <c r="B2829" s="5"/>
    </row>
    <row r="2830" spans="2:2" x14ac:dyDescent="0.25">
      <c r="B2830" s="5"/>
    </row>
    <row r="2831" spans="2:2" x14ac:dyDescent="0.25">
      <c r="B2831" s="5"/>
    </row>
    <row r="2832" spans="2:2" x14ac:dyDescent="0.25">
      <c r="B2832" s="5"/>
    </row>
    <row r="2833" spans="2:2" x14ac:dyDescent="0.25">
      <c r="B2833" s="5"/>
    </row>
    <row r="2834" spans="2:2" x14ac:dyDescent="0.25">
      <c r="B2834" s="5"/>
    </row>
    <row r="2835" spans="2:2" x14ac:dyDescent="0.25">
      <c r="B2835" s="5"/>
    </row>
    <row r="2836" spans="2:2" x14ac:dyDescent="0.25">
      <c r="B2836" s="5"/>
    </row>
    <row r="2837" spans="2:2" x14ac:dyDescent="0.25">
      <c r="B2837" s="5"/>
    </row>
    <row r="2838" spans="2:2" x14ac:dyDescent="0.25">
      <c r="B2838" s="5"/>
    </row>
    <row r="2839" spans="2:2" x14ac:dyDescent="0.25">
      <c r="B2839" s="5"/>
    </row>
    <row r="2840" spans="2:2" x14ac:dyDescent="0.25">
      <c r="B2840" s="5"/>
    </row>
    <row r="2841" spans="2:2" x14ac:dyDescent="0.25">
      <c r="B2841" s="5"/>
    </row>
    <row r="2842" spans="2:2" x14ac:dyDescent="0.25">
      <c r="B2842" s="5"/>
    </row>
    <row r="2843" spans="2:2" x14ac:dyDescent="0.25">
      <c r="B2843" s="5"/>
    </row>
    <row r="2844" spans="2:2" x14ac:dyDescent="0.25">
      <c r="B2844" s="5"/>
    </row>
    <row r="2845" spans="2:2" x14ac:dyDescent="0.25">
      <c r="B2845" s="5"/>
    </row>
    <row r="2846" spans="2:2" x14ac:dyDescent="0.25">
      <c r="B2846" s="5"/>
    </row>
    <row r="2847" spans="2:2" x14ac:dyDescent="0.25">
      <c r="B2847" s="5"/>
    </row>
    <row r="2848" spans="2:2" x14ac:dyDescent="0.25">
      <c r="B2848" s="5"/>
    </row>
    <row r="2849" spans="2:2" x14ac:dyDescent="0.25">
      <c r="B2849" s="5"/>
    </row>
    <row r="2850" spans="2:2" x14ac:dyDescent="0.25">
      <c r="B2850" s="5"/>
    </row>
    <row r="2851" spans="2:2" x14ac:dyDescent="0.25">
      <c r="B2851" s="5"/>
    </row>
    <row r="2852" spans="2:2" x14ac:dyDescent="0.25">
      <c r="B2852" s="5"/>
    </row>
    <row r="2853" spans="2:2" x14ac:dyDescent="0.25">
      <c r="B2853" s="5"/>
    </row>
    <row r="2854" spans="2:2" x14ac:dyDescent="0.25">
      <c r="B2854" s="5"/>
    </row>
    <row r="2855" spans="2:2" x14ac:dyDescent="0.25">
      <c r="B2855" s="5"/>
    </row>
    <row r="2856" spans="2:2" x14ac:dyDescent="0.25">
      <c r="B2856" s="5"/>
    </row>
    <row r="2857" spans="2:2" x14ac:dyDescent="0.25">
      <c r="B2857" s="5"/>
    </row>
    <row r="2858" spans="2:2" x14ac:dyDescent="0.25">
      <c r="B2858" s="5"/>
    </row>
    <row r="2859" spans="2:2" x14ac:dyDescent="0.25">
      <c r="B2859" s="5"/>
    </row>
    <row r="2860" spans="2:2" x14ac:dyDescent="0.25">
      <c r="B2860" s="5"/>
    </row>
    <row r="2861" spans="2:2" x14ac:dyDescent="0.25">
      <c r="B2861" s="5"/>
    </row>
    <row r="2862" spans="2:2" x14ac:dyDescent="0.25">
      <c r="B2862" s="5"/>
    </row>
    <row r="2863" spans="2:2" x14ac:dyDescent="0.25">
      <c r="B2863" s="5"/>
    </row>
    <row r="2864" spans="2:2" x14ac:dyDescent="0.25">
      <c r="B2864" s="5"/>
    </row>
    <row r="2865" spans="2:2" x14ac:dyDescent="0.25">
      <c r="B2865" s="5"/>
    </row>
    <row r="2866" spans="2:2" x14ac:dyDescent="0.25">
      <c r="B2866" s="5"/>
    </row>
    <row r="2867" spans="2:2" x14ac:dyDescent="0.25">
      <c r="B2867" s="5"/>
    </row>
    <row r="2868" spans="2:2" x14ac:dyDescent="0.25">
      <c r="B2868" s="5"/>
    </row>
    <row r="2869" spans="2:2" x14ac:dyDescent="0.25">
      <c r="B2869" s="5"/>
    </row>
    <row r="2870" spans="2:2" x14ac:dyDescent="0.25">
      <c r="B2870" s="5"/>
    </row>
    <row r="2871" spans="2:2" x14ac:dyDescent="0.25">
      <c r="B2871" s="5"/>
    </row>
    <row r="2872" spans="2:2" x14ac:dyDescent="0.25">
      <c r="B2872" s="5"/>
    </row>
    <row r="2873" spans="2:2" x14ac:dyDescent="0.25">
      <c r="B2873" s="5"/>
    </row>
    <row r="2874" spans="2:2" x14ac:dyDescent="0.25">
      <c r="B2874" s="5"/>
    </row>
    <row r="2875" spans="2:2" x14ac:dyDescent="0.25">
      <c r="B2875" s="5"/>
    </row>
    <row r="2876" spans="2:2" x14ac:dyDescent="0.25">
      <c r="B2876" s="5"/>
    </row>
    <row r="2877" spans="2:2" x14ac:dyDescent="0.25">
      <c r="B2877" s="5"/>
    </row>
    <row r="2878" spans="2:2" x14ac:dyDescent="0.25">
      <c r="B2878" s="5"/>
    </row>
    <row r="2879" spans="2:2" x14ac:dyDescent="0.25">
      <c r="B2879" s="5"/>
    </row>
    <row r="2880" spans="2:2" x14ac:dyDescent="0.25">
      <c r="B2880" s="5"/>
    </row>
    <row r="2881" spans="2:2" x14ac:dyDescent="0.25">
      <c r="B2881" s="5"/>
    </row>
    <row r="2882" spans="2:2" x14ac:dyDescent="0.25">
      <c r="B2882" s="5"/>
    </row>
    <row r="2883" spans="2:2" x14ac:dyDescent="0.25">
      <c r="B2883" s="5"/>
    </row>
    <row r="2884" spans="2:2" x14ac:dyDescent="0.25">
      <c r="B2884" s="5"/>
    </row>
    <row r="2885" spans="2:2" x14ac:dyDescent="0.25">
      <c r="B2885" s="5"/>
    </row>
    <row r="2886" spans="2:2" x14ac:dyDescent="0.25">
      <c r="B2886" s="5"/>
    </row>
    <row r="2887" spans="2:2" x14ac:dyDescent="0.25">
      <c r="B2887" s="5"/>
    </row>
    <row r="2888" spans="2:2" x14ac:dyDescent="0.25">
      <c r="B2888" s="5"/>
    </row>
    <row r="2889" spans="2:2" x14ac:dyDescent="0.25">
      <c r="B2889" s="5"/>
    </row>
    <row r="2890" spans="2:2" x14ac:dyDescent="0.25">
      <c r="B2890" s="5"/>
    </row>
    <row r="2891" spans="2:2" x14ac:dyDescent="0.25">
      <c r="B2891" s="5"/>
    </row>
    <row r="2892" spans="2:2" x14ac:dyDescent="0.25">
      <c r="B2892" s="5"/>
    </row>
    <row r="2893" spans="2:2" x14ac:dyDescent="0.25">
      <c r="B2893" s="5"/>
    </row>
    <row r="2894" spans="2:2" x14ac:dyDescent="0.25">
      <c r="B2894" s="5"/>
    </row>
    <row r="2895" spans="2:2" x14ac:dyDescent="0.25">
      <c r="B2895" s="5"/>
    </row>
    <row r="2896" spans="2:2" x14ac:dyDescent="0.25">
      <c r="B2896" s="5"/>
    </row>
    <row r="2897" spans="2:2" x14ac:dyDescent="0.25">
      <c r="B2897" s="5"/>
    </row>
    <row r="2898" spans="2:2" x14ac:dyDescent="0.25">
      <c r="B2898" s="5"/>
    </row>
    <row r="2899" spans="2:2" x14ac:dyDescent="0.25">
      <c r="B2899" s="5"/>
    </row>
    <row r="2900" spans="2:2" x14ac:dyDescent="0.25">
      <c r="B2900" s="5"/>
    </row>
    <row r="2901" spans="2:2" x14ac:dyDescent="0.25">
      <c r="B2901" s="5"/>
    </row>
    <row r="2902" spans="2:2" x14ac:dyDescent="0.25">
      <c r="B2902" s="5"/>
    </row>
    <row r="2903" spans="2:2" x14ac:dyDescent="0.25">
      <c r="B2903" s="5"/>
    </row>
    <row r="2904" spans="2:2" x14ac:dyDescent="0.25">
      <c r="B2904" s="5"/>
    </row>
    <row r="2905" spans="2:2" x14ac:dyDescent="0.25">
      <c r="B2905" s="5"/>
    </row>
    <row r="2906" spans="2:2" x14ac:dyDescent="0.25">
      <c r="B2906" s="5"/>
    </row>
    <row r="2907" spans="2:2" x14ac:dyDescent="0.25">
      <c r="B2907" s="5"/>
    </row>
    <row r="2908" spans="2:2" x14ac:dyDescent="0.25">
      <c r="B2908" s="5"/>
    </row>
    <row r="2909" spans="2:2" x14ac:dyDescent="0.25">
      <c r="B2909" s="5"/>
    </row>
    <row r="2910" spans="2:2" x14ac:dyDescent="0.25">
      <c r="B2910" s="5"/>
    </row>
    <row r="2911" spans="2:2" x14ac:dyDescent="0.25">
      <c r="B2911" s="5"/>
    </row>
    <row r="2912" spans="2:2" x14ac:dyDescent="0.25">
      <c r="B2912" s="5"/>
    </row>
    <row r="2913" spans="2:2" x14ac:dyDescent="0.25">
      <c r="B2913" s="5"/>
    </row>
    <row r="2914" spans="2:2" x14ac:dyDescent="0.25">
      <c r="B2914" s="5"/>
    </row>
    <row r="2915" spans="2:2" x14ac:dyDescent="0.25">
      <c r="B2915" s="5"/>
    </row>
    <row r="2916" spans="2:2" x14ac:dyDescent="0.25">
      <c r="B2916" s="5"/>
    </row>
    <row r="2917" spans="2:2" x14ac:dyDescent="0.25">
      <c r="B2917" s="5"/>
    </row>
    <row r="2918" spans="2:2" x14ac:dyDescent="0.25">
      <c r="B2918" s="5"/>
    </row>
    <row r="2919" spans="2:2" x14ac:dyDescent="0.25">
      <c r="B2919" s="5"/>
    </row>
    <row r="2920" spans="2:2" x14ac:dyDescent="0.25">
      <c r="B2920" s="5"/>
    </row>
    <row r="2921" spans="2:2" x14ac:dyDescent="0.25">
      <c r="B2921" s="5"/>
    </row>
    <row r="2922" spans="2:2" x14ac:dyDescent="0.25">
      <c r="B2922" s="5"/>
    </row>
    <row r="2923" spans="2:2" x14ac:dyDescent="0.25">
      <c r="B2923" s="5"/>
    </row>
    <row r="2924" spans="2:2" x14ac:dyDescent="0.25">
      <c r="B2924" s="5"/>
    </row>
    <row r="2925" spans="2:2" x14ac:dyDescent="0.25">
      <c r="B2925" s="5"/>
    </row>
    <row r="2926" spans="2:2" x14ac:dyDescent="0.25">
      <c r="B2926" s="5"/>
    </row>
    <row r="2927" spans="2:2" x14ac:dyDescent="0.25">
      <c r="B2927" s="5"/>
    </row>
    <row r="2928" spans="2:2" x14ac:dyDescent="0.25">
      <c r="B2928" s="5"/>
    </row>
    <row r="2929" spans="2:2" x14ac:dyDescent="0.25">
      <c r="B2929" s="5"/>
    </row>
    <row r="2930" spans="2:2" x14ac:dyDescent="0.25">
      <c r="B2930" s="5"/>
    </row>
    <row r="2931" spans="2:2" x14ac:dyDescent="0.25">
      <c r="B2931" s="5"/>
    </row>
    <row r="2932" spans="2:2" x14ac:dyDescent="0.25">
      <c r="B2932" s="5"/>
    </row>
    <row r="2933" spans="2:2" x14ac:dyDescent="0.25">
      <c r="B2933" s="5"/>
    </row>
    <row r="2934" spans="2:2" x14ac:dyDescent="0.25">
      <c r="B2934" s="5"/>
    </row>
    <row r="2935" spans="2:2" x14ac:dyDescent="0.25">
      <c r="B2935" s="5"/>
    </row>
    <row r="2936" spans="2:2" x14ac:dyDescent="0.25">
      <c r="B2936" s="5"/>
    </row>
    <row r="2937" spans="2:2" x14ac:dyDescent="0.25">
      <c r="B2937" s="5"/>
    </row>
    <row r="2938" spans="2:2" x14ac:dyDescent="0.25">
      <c r="B2938" s="5"/>
    </row>
    <row r="2939" spans="2:2" x14ac:dyDescent="0.25">
      <c r="B2939" s="5"/>
    </row>
    <row r="2940" spans="2:2" x14ac:dyDescent="0.25">
      <c r="B2940" s="5"/>
    </row>
    <row r="2941" spans="2:2" x14ac:dyDescent="0.25">
      <c r="B2941" s="5"/>
    </row>
    <row r="2942" spans="2:2" x14ac:dyDescent="0.25">
      <c r="B2942" s="5"/>
    </row>
    <row r="2943" spans="2:2" x14ac:dyDescent="0.25">
      <c r="B2943" s="5"/>
    </row>
    <row r="2944" spans="2:2" x14ac:dyDescent="0.25">
      <c r="B2944" s="5"/>
    </row>
    <row r="2945" spans="2:2" x14ac:dyDescent="0.25">
      <c r="B2945" s="5"/>
    </row>
    <row r="2946" spans="2:2" x14ac:dyDescent="0.25">
      <c r="B2946" s="5"/>
    </row>
    <row r="2947" spans="2:2" x14ac:dyDescent="0.25">
      <c r="B2947" s="5"/>
    </row>
    <row r="2948" spans="2:2" x14ac:dyDescent="0.25">
      <c r="B2948" s="5"/>
    </row>
    <row r="2949" spans="2:2" x14ac:dyDescent="0.25">
      <c r="B2949" s="5"/>
    </row>
    <row r="2950" spans="2:2" x14ac:dyDescent="0.25">
      <c r="B2950" s="5"/>
    </row>
    <row r="2951" spans="2:2" x14ac:dyDescent="0.25">
      <c r="B2951" s="5"/>
    </row>
    <row r="2952" spans="2:2" x14ac:dyDescent="0.25">
      <c r="B2952" s="5"/>
    </row>
    <row r="2953" spans="2:2" x14ac:dyDescent="0.25">
      <c r="B2953" s="5"/>
    </row>
    <row r="2954" spans="2:2" x14ac:dyDescent="0.25">
      <c r="B2954" s="5"/>
    </row>
    <row r="2955" spans="2:2" x14ac:dyDescent="0.25">
      <c r="B2955" s="5"/>
    </row>
    <row r="2956" spans="2:2" x14ac:dyDescent="0.25">
      <c r="B2956" s="5"/>
    </row>
    <row r="2957" spans="2:2" x14ac:dyDescent="0.25">
      <c r="B2957" s="5"/>
    </row>
    <row r="2958" spans="2:2" x14ac:dyDescent="0.25">
      <c r="B2958" s="5"/>
    </row>
    <row r="2959" spans="2:2" x14ac:dyDescent="0.25">
      <c r="B2959" s="5"/>
    </row>
    <row r="2960" spans="2:2" x14ac:dyDescent="0.25">
      <c r="B2960" s="5"/>
    </row>
    <row r="2961" spans="2:2" x14ac:dyDescent="0.25">
      <c r="B2961" s="5"/>
    </row>
    <row r="2962" spans="2:2" x14ac:dyDescent="0.25">
      <c r="B2962" s="5"/>
    </row>
    <row r="2963" spans="2:2" x14ac:dyDescent="0.25">
      <c r="B2963" s="5"/>
    </row>
    <row r="2964" spans="2:2" x14ac:dyDescent="0.25">
      <c r="B2964" s="5"/>
    </row>
    <row r="2965" spans="2:2" x14ac:dyDescent="0.25">
      <c r="B2965" s="5"/>
    </row>
    <row r="2966" spans="2:2" x14ac:dyDescent="0.25">
      <c r="B2966" s="5"/>
    </row>
    <row r="2967" spans="2:2" x14ac:dyDescent="0.25">
      <c r="B2967" s="5"/>
    </row>
    <row r="2968" spans="2:2" x14ac:dyDescent="0.25">
      <c r="B2968" s="5"/>
    </row>
    <row r="2969" spans="2:2" x14ac:dyDescent="0.25">
      <c r="B2969" s="5"/>
    </row>
    <row r="2970" spans="2:2" x14ac:dyDescent="0.25">
      <c r="B2970" s="5"/>
    </row>
    <row r="2971" spans="2:2" x14ac:dyDescent="0.25">
      <c r="B2971" s="5"/>
    </row>
    <row r="2972" spans="2:2" x14ac:dyDescent="0.25">
      <c r="B2972" s="5"/>
    </row>
    <row r="2973" spans="2:2" x14ac:dyDescent="0.25">
      <c r="B2973" s="5"/>
    </row>
    <row r="2974" spans="2:2" x14ac:dyDescent="0.25">
      <c r="B2974" s="5"/>
    </row>
    <row r="2975" spans="2:2" x14ac:dyDescent="0.25">
      <c r="B2975" s="5"/>
    </row>
    <row r="2976" spans="2:2" x14ac:dyDescent="0.25">
      <c r="B2976" s="5"/>
    </row>
    <row r="2977" spans="2:2" x14ac:dyDescent="0.25">
      <c r="B2977" s="5"/>
    </row>
    <row r="2978" spans="2:2" x14ac:dyDescent="0.25">
      <c r="B2978" s="5"/>
    </row>
    <row r="2979" spans="2:2" x14ac:dyDescent="0.25">
      <c r="B2979" s="5"/>
    </row>
    <row r="2980" spans="2:2" x14ac:dyDescent="0.25">
      <c r="B2980" s="5"/>
    </row>
    <row r="2981" spans="2:2" x14ac:dyDescent="0.25">
      <c r="B2981" s="5"/>
    </row>
    <row r="2982" spans="2:2" x14ac:dyDescent="0.25">
      <c r="B2982" s="5"/>
    </row>
    <row r="2983" spans="2:2" x14ac:dyDescent="0.25">
      <c r="B2983" s="5"/>
    </row>
    <row r="2984" spans="2:2" x14ac:dyDescent="0.25">
      <c r="B2984" s="5"/>
    </row>
    <row r="2985" spans="2:2" x14ac:dyDescent="0.25">
      <c r="B2985" s="5"/>
    </row>
    <row r="2986" spans="2:2" x14ac:dyDescent="0.25">
      <c r="B2986" s="5"/>
    </row>
    <row r="2987" spans="2:2" x14ac:dyDescent="0.25">
      <c r="B2987" s="5"/>
    </row>
    <row r="2988" spans="2:2" x14ac:dyDescent="0.25">
      <c r="B2988" s="5"/>
    </row>
    <row r="2989" spans="2:2" x14ac:dyDescent="0.25">
      <c r="B2989" s="5"/>
    </row>
    <row r="2990" spans="2:2" x14ac:dyDescent="0.25">
      <c r="B2990" s="5"/>
    </row>
    <row r="2991" spans="2:2" x14ac:dyDescent="0.25">
      <c r="B2991" s="5"/>
    </row>
    <row r="2992" spans="2:2" x14ac:dyDescent="0.25">
      <c r="B2992" s="5"/>
    </row>
    <row r="2993" spans="2:2" x14ac:dyDescent="0.25">
      <c r="B2993" s="5"/>
    </row>
    <row r="2994" spans="2:2" x14ac:dyDescent="0.25">
      <c r="B2994" s="5"/>
    </row>
    <row r="2995" spans="2:2" x14ac:dyDescent="0.25">
      <c r="B2995" s="5"/>
    </row>
    <row r="2996" spans="2:2" x14ac:dyDescent="0.25">
      <c r="B2996" s="5"/>
    </row>
    <row r="2997" spans="2:2" x14ac:dyDescent="0.25">
      <c r="B2997" s="5"/>
    </row>
    <row r="2998" spans="2:2" x14ac:dyDescent="0.25">
      <c r="B2998" s="5"/>
    </row>
    <row r="2999" spans="2:2" x14ac:dyDescent="0.25">
      <c r="B2999" s="5"/>
    </row>
    <row r="3000" spans="2:2" x14ac:dyDescent="0.25">
      <c r="B3000" s="5"/>
    </row>
    <row r="3001" spans="2:2" x14ac:dyDescent="0.25">
      <c r="B3001" s="5"/>
    </row>
    <row r="3002" spans="2:2" x14ac:dyDescent="0.25">
      <c r="B3002" s="5"/>
    </row>
    <row r="3003" spans="2:2" x14ac:dyDescent="0.25">
      <c r="B3003" s="5"/>
    </row>
    <row r="3004" spans="2:2" x14ac:dyDescent="0.25">
      <c r="B3004" s="5"/>
    </row>
    <row r="3005" spans="2:2" x14ac:dyDescent="0.25">
      <c r="B3005" s="5"/>
    </row>
    <row r="3006" spans="2:2" x14ac:dyDescent="0.25">
      <c r="B3006" s="5"/>
    </row>
    <row r="3007" spans="2:2" x14ac:dyDescent="0.25">
      <c r="B3007" s="5"/>
    </row>
    <row r="3008" spans="2:2" x14ac:dyDescent="0.25">
      <c r="B3008" s="5"/>
    </row>
    <row r="3009" spans="2:2" x14ac:dyDescent="0.25">
      <c r="B3009" s="5"/>
    </row>
    <row r="3010" spans="2:2" x14ac:dyDescent="0.25">
      <c r="B3010" s="5"/>
    </row>
    <row r="3011" spans="2:2" x14ac:dyDescent="0.25">
      <c r="B3011" s="5"/>
    </row>
    <row r="3012" spans="2:2" x14ac:dyDescent="0.25">
      <c r="B3012" s="5"/>
    </row>
    <row r="3013" spans="2:2" x14ac:dyDescent="0.25">
      <c r="B3013" s="5"/>
    </row>
    <row r="3014" spans="2:2" x14ac:dyDescent="0.25">
      <c r="B3014" s="5"/>
    </row>
    <row r="3015" spans="2:2" x14ac:dyDescent="0.25">
      <c r="B3015" s="5"/>
    </row>
    <row r="3016" spans="2:2" x14ac:dyDescent="0.25">
      <c r="B3016" s="5"/>
    </row>
    <row r="3017" spans="2:2" x14ac:dyDescent="0.25">
      <c r="B3017" s="5"/>
    </row>
    <row r="3018" spans="2:2" x14ac:dyDescent="0.25">
      <c r="B3018" s="5"/>
    </row>
    <row r="3019" spans="2:2" x14ac:dyDescent="0.25">
      <c r="B3019" s="5"/>
    </row>
    <row r="3020" spans="2:2" x14ac:dyDescent="0.25">
      <c r="B3020" s="5"/>
    </row>
    <row r="3021" spans="2:2" x14ac:dyDescent="0.25">
      <c r="B3021" s="5"/>
    </row>
    <row r="3022" spans="2:2" x14ac:dyDescent="0.25">
      <c r="B3022" s="5"/>
    </row>
    <row r="3023" spans="2:2" x14ac:dyDescent="0.25">
      <c r="B3023" s="5"/>
    </row>
    <row r="3024" spans="2:2" x14ac:dyDescent="0.25">
      <c r="B3024" s="5"/>
    </row>
    <row r="3025" spans="2:2" x14ac:dyDescent="0.25">
      <c r="B3025" s="5"/>
    </row>
    <row r="3026" spans="2:2" x14ac:dyDescent="0.25">
      <c r="B3026" s="5"/>
    </row>
    <row r="3027" spans="2:2" x14ac:dyDescent="0.25">
      <c r="B3027" s="5"/>
    </row>
    <row r="3028" spans="2:2" x14ac:dyDescent="0.25">
      <c r="B3028" s="5"/>
    </row>
    <row r="3029" spans="2:2" x14ac:dyDescent="0.25">
      <c r="B3029" s="5"/>
    </row>
    <row r="3030" spans="2:2" x14ac:dyDescent="0.25">
      <c r="B3030" s="5"/>
    </row>
    <row r="3031" spans="2:2" x14ac:dyDescent="0.25">
      <c r="B3031" s="5"/>
    </row>
    <row r="3032" spans="2:2" x14ac:dyDescent="0.25">
      <c r="B3032" s="5"/>
    </row>
    <row r="3033" spans="2:2" x14ac:dyDescent="0.25">
      <c r="B3033" s="5"/>
    </row>
    <row r="3034" spans="2:2" x14ac:dyDescent="0.25">
      <c r="B3034" s="5"/>
    </row>
    <row r="3035" spans="2:2" x14ac:dyDescent="0.25">
      <c r="B3035" s="5"/>
    </row>
    <row r="3036" spans="2:2" x14ac:dyDescent="0.25">
      <c r="B3036" s="5"/>
    </row>
    <row r="3037" spans="2:2" x14ac:dyDescent="0.25">
      <c r="B3037" s="5"/>
    </row>
    <row r="3038" spans="2:2" x14ac:dyDescent="0.25">
      <c r="B3038" s="5"/>
    </row>
    <row r="3039" spans="2:2" x14ac:dyDescent="0.25">
      <c r="B3039" s="5"/>
    </row>
    <row r="3040" spans="2:2" x14ac:dyDescent="0.25">
      <c r="B3040" s="5"/>
    </row>
    <row r="3041" spans="2:2" x14ac:dyDescent="0.25">
      <c r="B3041" s="5"/>
    </row>
    <row r="3042" spans="2:2" x14ac:dyDescent="0.25">
      <c r="B3042" s="5"/>
    </row>
    <row r="3043" spans="2:2" x14ac:dyDescent="0.25">
      <c r="B3043" s="5"/>
    </row>
    <row r="3044" spans="2:2" x14ac:dyDescent="0.25">
      <c r="B3044" s="5"/>
    </row>
    <row r="3045" spans="2:2" x14ac:dyDescent="0.25">
      <c r="B3045" s="5"/>
    </row>
    <row r="3046" spans="2:2" x14ac:dyDescent="0.25">
      <c r="B3046" s="5"/>
    </row>
    <row r="3047" spans="2:2" x14ac:dyDescent="0.25">
      <c r="B3047" s="5"/>
    </row>
    <row r="3048" spans="2:2" x14ac:dyDescent="0.25">
      <c r="B3048" s="5"/>
    </row>
    <row r="3049" spans="2:2" x14ac:dyDescent="0.25">
      <c r="B3049" s="5"/>
    </row>
    <row r="3050" spans="2:2" x14ac:dyDescent="0.25">
      <c r="B3050" s="5"/>
    </row>
    <row r="3051" spans="2:2" x14ac:dyDescent="0.25">
      <c r="B3051" s="5"/>
    </row>
    <row r="3052" spans="2:2" x14ac:dyDescent="0.25">
      <c r="B3052" s="5"/>
    </row>
    <row r="3053" spans="2:2" x14ac:dyDescent="0.25">
      <c r="B3053" s="5"/>
    </row>
    <row r="3054" spans="2:2" x14ac:dyDescent="0.25">
      <c r="B3054" s="5"/>
    </row>
    <row r="3055" spans="2:2" x14ac:dyDescent="0.25">
      <c r="B3055" s="5"/>
    </row>
    <row r="3056" spans="2:2" x14ac:dyDescent="0.25">
      <c r="B3056" s="5"/>
    </row>
    <row r="3057" spans="2:2" x14ac:dyDescent="0.25">
      <c r="B3057" s="5"/>
    </row>
    <row r="3058" spans="2:2" x14ac:dyDescent="0.25">
      <c r="B3058" s="5"/>
    </row>
    <row r="3059" spans="2:2" x14ac:dyDescent="0.25">
      <c r="B3059" s="5"/>
    </row>
    <row r="3060" spans="2:2" x14ac:dyDescent="0.25">
      <c r="B3060" s="5"/>
    </row>
    <row r="3061" spans="2:2" x14ac:dyDescent="0.25">
      <c r="B3061" s="5"/>
    </row>
    <row r="3062" spans="2:2" x14ac:dyDescent="0.25">
      <c r="B3062" s="5"/>
    </row>
    <row r="3063" spans="2:2" x14ac:dyDescent="0.25">
      <c r="B3063" s="5"/>
    </row>
  </sheetData>
  <mergeCells count="19">
    <mergeCell ref="B61:L61"/>
    <mergeCell ref="B42:L42"/>
    <mergeCell ref="B51:C51"/>
    <mergeCell ref="B52:C52"/>
    <mergeCell ref="B56:C56"/>
    <mergeCell ref="B57:C57"/>
    <mergeCell ref="B58:C58"/>
    <mergeCell ref="B22:L22"/>
    <mergeCell ref="B30:C30"/>
    <mergeCell ref="B31:C31"/>
    <mergeCell ref="B35:C35"/>
    <mergeCell ref="B36:C36"/>
    <mergeCell ref="B37:C37"/>
    <mergeCell ref="B2:L2"/>
    <mergeCell ref="B9:C9"/>
    <mergeCell ref="B10:C10"/>
    <mergeCell ref="B14:C14"/>
    <mergeCell ref="B15:C15"/>
    <mergeCell ref="B16:C1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True Demand</vt:lpstr>
      <vt:lpstr>Parametric Linear Estimate</vt:lpstr>
      <vt:lpstr>Parametric Linear Estimate (2)</vt:lpstr>
      <vt:lpstr>Parametric Linear Estimate (3)</vt:lpstr>
      <vt:lpstr>Parametric Linear Estimate (4)</vt:lpstr>
    </vt:vector>
  </TitlesOfParts>
  <Company>Columbia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Guetta, Daniel</dc:creator>
  <cp:lastModifiedBy>Guetta, Daniel</cp:lastModifiedBy>
  <dcterms:created xsi:type="dcterms:W3CDTF">2018-02-18T01:23:12Z</dcterms:created>
  <dcterms:modified xsi:type="dcterms:W3CDTF">2018-02-20T17:17:03Z</dcterms:modified>
</cp:coreProperties>
</file>