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-หปภม1-ฟ\04-สิ่งแวดล้อม\09-ส่งข้อมูลหน่วยงานวิจัยภายนอก\01-น.ส.อิสรีย์ นกงาม ปริญญาโท ม.ธรรมศาสตร์ (6 พ.ค.64)\"/>
    </mc:Choice>
  </mc:AlternateContent>
  <bookViews>
    <workbookView xWindow="0" yWindow="0" windowWidth="19200" windowHeight="7035" activeTab="2"/>
  </bookViews>
  <sheets>
    <sheet name="SO2" sheetId="1" r:id="rId1"/>
    <sheet name="NOx" sheetId="2" r:id="rId2"/>
    <sheet name="TSP" sheetId="5" r:id="rId3"/>
    <sheet name="Flow rat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W135" i="1"/>
  <c r="W134" i="1"/>
  <c r="W133" i="1"/>
  <c r="W132" i="1"/>
  <c r="W131" i="1"/>
  <c r="W135" i="2"/>
  <c r="W134" i="2"/>
  <c r="W133" i="2"/>
  <c r="W132" i="2"/>
  <c r="W131" i="2"/>
  <c r="O125" i="2" l="1"/>
  <c r="P125" i="2"/>
  <c r="Q125" i="2"/>
  <c r="R125" i="2"/>
  <c r="S125" i="2"/>
  <c r="T125" i="2"/>
  <c r="U125" i="2"/>
  <c r="V125" i="2"/>
  <c r="O126" i="2"/>
  <c r="P126" i="2"/>
  <c r="Q126" i="2"/>
  <c r="R126" i="2"/>
  <c r="S126" i="2"/>
  <c r="T126" i="2"/>
  <c r="U126" i="2"/>
  <c r="V126" i="2"/>
  <c r="O127" i="2"/>
  <c r="P127" i="2"/>
  <c r="Q127" i="2"/>
  <c r="R127" i="2"/>
  <c r="S127" i="2"/>
  <c r="T127" i="2"/>
  <c r="U127" i="2"/>
  <c r="V127" i="2"/>
  <c r="O128" i="2"/>
  <c r="P128" i="2"/>
  <c r="Q128" i="2"/>
  <c r="R128" i="2"/>
  <c r="S128" i="2"/>
  <c r="T128" i="2"/>
  <c r="U128" i="2"/>
  <c r="V128" i="2"/>
  <c r="O129" i="2"/>
  <c r="P129" i="2"/>
  <c r="Q129" i="2"/>
  <c r="R129" i="2"/>
  <c r="S129" i="2"/>
  <c r="T129" i="2"/>
  <c r="U129" i="2"/>
  <c r="V129" i="2"/>
  <c r="O130" i="2"/>
  <c r="P130" i="2"/>
  <c r="Q130" i="2"/>
  <c r="R130" i="2"/>
  <c r="S130" i="2"/>
  <c r="T130" i="2"/>
  <c r="U130" i="2"/>
  <c r="V130" i="2"/>
  <c r="O131" i="2"/>
  <c r="P131" i="2"/>
  <c r="Q131" i="2"/>
  <c r="R131" i="2"/>
  <c r="S131" i="2"/>
  <c r="T131" i="2"/>
  <c r="U131" i="2"/>
  <c r="V131" i="2"/>
  <c r="O132" i="2"/>
  <c r="P132" i="2"/>
  <c r="Q132" i="2"/>
  <c r="R132" i="2"/>
  <c r="S132" i="2"/>
  <c r="T132" i="2"/>
  <c r="U132" i="2"/>
  <c r="V132" i="2"/>
  <c r="O133" i="2"/>
  <c r="P133" i="2"/>
  <c r="Q133" i="2"/>
  <c r="R133" i="2"/>
  <c r="S133" i="2"/>
  <c r="T133" i="2"/>
  <c r="U133" i="2"/>
  <c r="V133" i="2"/>
  <c r="O134" i="2"/>
  <c r="P134" i="2"/>
  <c r="Q134" i="2"/>
  <c r="R134" i="2"/>
  <c r="S134" i="2"/>
  <c r="T134" i="2"/>
  <c r="U134" i="2"/>
  <c r="V134" i="2"/>
  <c r="O135" i="2"/>
  <c r="P135" i="2"/>
  <c r="Q135" i="2"/>
  <c r="R135" i="2"/>
  <c r="S135" i="2"/>
  <c r="T135" i="2"/>
  <c r="U135" i="2"/>
  <c r="V135" i="2"/>
  <c r="V124" i="2"/>
  <c r="U124" i="2"/>
  <c r="T124" i="2"/>
  <c r="S124" i="2"/>
  <c r="R124" i="2"/>
  <c r="Q124" i="2"/>
  <c r="P124" i="2"/>
  <c r="O124" i="2"/>
  <c r="O113" i="2"/>
  <c r="P113" i="2"/>
  <c r="Q113" i="2"/>
  <c r="R113" i="2"/>
  <c r="S113" i="2"/>
  <c r="T113" i="2"/>
  <c r="U113" i="2"/>
  <c r="V113" i="2"/>
  <c r="O114" i="2"/>
  <c r="P114" i="2"/>
  <c r="Q114" i="2"/>
  <c r="R114" i="2"/>
  <c r="S114" i="2"/>
  <c r="T114" i="2"/>
  <c r="U114" i="2"/>
  <c r="V114" i="2"/>
  <c r="O115" i="2"/>
  <c r="P115" i="2"/>
  <c r="Q115" i="2"/>
  <c r="R115" i="2"/>
  <c r="S115" i="2"/>
  <c r="T115" i="2"/>
  <c r="U115" i="2"/>
  <c r="V115" i="2"/>
  <c r="O116" i="2"/>
  <c r="P116" i="2"/>
  <c r="Q116" i="2"/>
  <c r="R116" i="2"/>
  <c r="S116" i="2"/>
  <c r="T116" i="2"/>
  <c r="U116" i="2"/>
  <c r="V116" i="2"/>
  <c r="O117" i="2"/>
  <c r="P117" i="2"/>
  <c r="Q117" i="2"/>
  <c r="R117" i="2"/>
  <c r="S117" i="2"/>
  <c r="T117" i="2"/>
  <c r="U117" i="2"/>
  <c r="V117" i="2"/>
  <c r="O118" i="2"/>
  <c r="P118" i="2"/>
  <c r="Q118" i="2"/>
  <c r="R118" i="2"/>
  <c r="S118" i="2"/>
  <c r="T118" i="2"/>
  <c r="U118" i="2"/>
  <c r="V118" i="2"/>
  <c r="O119" i="2"/>
  <c r="P119" i="2"/>
  <c r="Q119" i="2"/>
  <c r="R119" i="2"/>
  <c r="S119" i="2"/>
  <c r="T119" i="2"/>
  <c r="U119" i="2"/>
  <c r="V119" i="2"/>
  <c r="O120" i="2"/>
  <c r="P120" i="2"/>
  <c r="Q120" i="2"/>
  <c r="R120" i="2"/>
  <c r="S120" i="2"/>
  <c r="T120" i="2"/>
  <c r="U120" i="2"/>
  <c r="V120" i="2"/>
  <c r="O121" i="2"/>
  <c r="P121" i="2"/>
  <c r="Q121" i="2"/>
  <c r="R121" i="2"/>
  <c r="S121" i="2"/>
  <c r="T121" i="2"/>
  <c r="U121" i="2"/>
  <c r="V121" i="2"/>
  <c r="O122" i="2"/>
  <c r="P122" i="2"/>
  <c r="Q122" i="2"/>
  <c r="R122" i="2"/>
  <c r="S122" i="2"/>
  <c r="T122" i="2"/>
  <c r="U122" i="2"/>
  <c r="V122" i="2"/>
  <c r="O123" i="2"/>
  <c r="P123" i="2"/>
  <c r="Q123" i="2"/>
  <c r="R123" i="2"/>
  <c r="S123" i="2"/>
  <c r="T123" i="2"/>
  <c r="U123" i="2"/>
  <c r="V123" i="2"/>
  <c r="V112" i="2"/>
  <c r="U112" i="2"/>
  <c r="T112" i="2"/>
  <c r="S112" i="2"/>
  <c r="R112" i="2"/>
  <c r="Q112" i="2"/>
  <c r="P112" i="2"/>
  <c r="O112" i="2"/>
  <c r="O101" i="2"/>
  <c r="P101" i="2"/>
  <c r="Q101" i="2"/>
  <c r="R101" i="2"/>
  <c r="S101" i="2"/>
  <c r="T101" i="2"/>
  <c r="U101" i="2"/>
  <c r="V101" i="2"/>
  <c r="O102" i="2"/>
  <c r="P102" i="2"/>
  <c r="Q102" i="2"/>
  <c r="R102" i="2"/>
  <c r="S102" i="2"/>
  <c r="T102" i="2"/>
  <c r="U102" i="2"/>
  <c r="V102" i="2"/>
  <c r="O103" i="2"/>
  <c r="P103" i="2"/>
  <c r="Q103" i="2"/>
  <c r="R103" i="2"/>
  <c r="S103" i="2"/>
  <c r="T103" i="2"/>
  <c r="U103" i="2"/>
  <c r="V103" i="2"/>
  <c r="O104" i="2"/>
  <c r="P104" i="2"/>
  <c r="Q104" i="2"/>
  <c r="R104" i="2"/>
  <c r="S104" i="2"/>
  <c r="T104" i="2"/>
  <c r="U104" i="2"/>
  <c r="V104" i="2"/>
  <c r="O105" i="2"/>
  <c r="P105" i="2"/>
  <c r="Q105" i="2"/>
  <c r="R105" i="2"/>
  <c r="S105" i="2"/>
  <c r="T105" i="2"/>
  <c r="U105" i="2"/>
  <c r="V105" i="2"/>
  <c r="O106" i="2"/>
  <c r="P106" i="2"/>
  <c r="Q106" i="2"/>
  <c r="R106" i="2"/>
  <c r="S106" i="2"/>
  <c r="T106" i="2"/>
  <c r="U106" i="2"/>
  <c r="V106" i="2"/>
  <c r="O107" i="2"/>
  <c r="P107" i="2"/>
  <c r="Q107" i="2"/>
  <c r="R107" i="2"/>
  <c r="S107" i="2"/>
  <c r="T107" i="2"/>
  <c r="U107" i="2"/>
  <c r="V107" i="2"/>
  <c r="O108" i="2"/>
  <c r="P108" i="2"/>
  <c r="Q108" i="2"/>
  <c r="R108" i="2"/>
  <c r="S108" i="2"/>
  <c r="T108" i="2"/>
  <c r="U108" i="2"/>
  <c r="V108" i="2"/>
  <c r="O109" i="2"/>
  <c r="P109" i="2"/>
  <c r="Q109" i="2"/>
  <c r="R109" i="2"/>
  <c r="S109" i="2"/>
  <c r="T109" i="2"/>
  <c r="U109" i="2"/>
  <c r="V109" i="2"/>
  <c r="O110" i="2"/>
  <c r="P110" i="2"/>
  <c r="Q110" i="2"/>
  <c r="R110" i="2"/>
  <c r="S110" i="2"/>
  <c r="T110" i="2"/>
  <c r="U110" i="2"/>
  <c r="V110" i="2"/>
  <c r="O111" i="2"/>
  <c r="P111" i="2"/>
  <c r="Q111" i="2"/>
  <c r="R111" i="2"/>
  <c r="S111" i="2"/>
  <c r="T111" i="2"/>
  <c r="U111" i="2"/>
  <c r="V111" i="2"/>
  <c r="V100" i="2"/>
  <c r="U100" i="2"/>
  <c r="T100" i="2"/>
  <c r="S100" i="2"/>
  <c r="R100" i="2"/>
  <c r="Q100" i="2"/>
  <c r="P100" i="2"/>
  <c r="O100" i="2"/>
  <c r="O89" i="2"/>
  <c r="P89" i="2"/>
  <c r="Q89" i="2"/>
  <c r="R89" i="2"/>
  <c r="S89" i="2"/>
  <c r="T89" i="2"/>
  <c r="U89" i="2"/>
  <c r="V89" i="2"/>
  <c r="O90" i="2"/>
  <c r="P90" i="2"/>
  <c r="Q90" i="2"/>
  <c r="R90" i="2"/>
  <c r="S90" i="2"/>
  <c r="T90" i="2"/>
  <c r="U90" i="2"/>
  <c r="V90" i="2"/>
  <c r="O91" i="2"/>
  <c r="P91" i="2"/>
  <c r="Q91" i="2"/>
  <c r="R91" i="2"/>
  <c r="S91" i="2"/>
  <c r="T91" i="2"/>
  <c r="U91" i="2"/>
  <c r="V91" i="2"/>
  <c r="O92" i="2"/>
  <c r="P92" i="2"/>
  <c r="Q92" i="2"/>
  <c r="R92" i="2"/>
  <c r="S92" i="2"/>
  <c r="T92" i="2"/>
  <c r="U92" i="2"/>
  <c r="V92" i="2"/>
  <c r="O93" i="2"/>
  <c r="P93" i="2"/>
  <c r="Q93" i="2"/>
  <c r="R93" i="2"/>
  <c r="S93" i="2"/>
  <c r="T93" i="2"/>
  <c r="U93" i="2"/>
  <c r="V93" i="2"/>
  <c r="O94" i="2"/>
  <c r="P94" i="2"/>
  <c r="Q94" i="2"/>
  <c r="R94" i="2"/>
  <c r="S94" i="2"/>
  <c r="T94" i="2"/>
  <c r="U94" i="2"/>
  <c r="V94" i="2"/>
  <c r="O95" i="2"/>
  <c r="P95" i="2"/>
  <c r="Q95" i="2"/>
  <c r="R95" i="2"/>
  <c r="S95" i="2"/>
  <c r="T95" i="2"/>
  <c r="U95" i="2"/>
  <c r="V95" i="2"/>
  <c r="O96" i="2"/>
  <c r="P96" i="2"/>
  <c r="Q96" i="2"/>
  <c r="R96" i="2"/>
  <c r="S96" i="2"/>
  <c r="T96" i="2"/>
  <c r="U96" i="2"/>
  <c r="V96" i="2"/>
  <c r="O97" i="2"/>
  <c r="P97" i="2"/>
  <c r="Q97" i="2"/>
  <c r="R97" i="2"/>
  <c r="S97" i="2"/>
  <c r="T97" i="2"/>
  <c r="U97" i="2"/>
  <c r="V97" i="2"/>
  <c r="O98" i="2"/>
  <c r="P98" i="2"/>
  <c r="Q98" i="2"/>
  <c r="R98" i="2"/>
  <c r="S98" i="2"/>
  <c r="T98" i="2"/>
  <c r="U98" i="2"/>
  <c r="V98" i="2"/>
  <c r="O99" i="2"/>
  <c r="P99" i="2"/>
  <c r="Q99" i="2"/>
  <c r="R99" i="2"/>
  <c r="S99" i="2"/>
  <c r="T99" i="2"/>
  <c r="U99" i="2"/>
  <c r="V99" i="2"/>
  <c r="V88" i="2"/>
  <c r="U88" i="2"/>
  <c r="T88" i="2"/>
  <c r="S88" i="2"/>
  <c r="R88" i="2"/>
  <c r="Q88" i="2"/>
  <c r="P88" i="2"/>
  <c r="O88" i="2"/>
  <c r="O77" i="2"/>
  <c r="P77" i="2"/>
  <c r="Q77" i="2"/>
  <c r="R77" i="2"/>
  <c r="S77" i="2"/>
  <c r="T77" i="2"/>
  <c r="U77" i="2"/>
  <c r="V77" i="2"/>
  <c r="O78" i="2"/>
  <c r="P78" i="2"/>
  <c r="Q78" i="2"/>
  <c r="R78" i="2"/>
  <c r="S78" i="2"/>
  <c r="T78" i="2"/>
  <c r="U78" i="2"/>
  <c r="V78" i="2"/>
  <c r="O79" i="2"/>
  <c r="P79" i="2"/>
  <c r="Q79" i="2"/>
  <c r="R79" i="2"/>
  <c r="S79" i="2"/>
  <c r="T79" i="2"/>
  <c r="U79" i="2"/>
  <c r="V79" i="2"/>
  <c r="O80" i="2"/>
  <c r="P80" i="2"/>
  <c r="Q80" i="2"/>
  <c r="R80" i="2"/>
  <c r="S80" i="2"/>
  <c r="T80" i="2"/>
  <c r="U80" i="2"/>
  <c r="V80" i="2"/>
  <c r="O81" i="2"/>
  <c r="P81" i="2"/>
  <c r="Q81" i="2"/>
  <c r="R81" i="2"/>
  <c r="S81" i="2"/>
  <c r="T81" i="2"/>
  <c r="U81" i="2"/>
  <c r="V81" i="2"/>
  <c r="O82" i="2"/>
  <c r="P82" i="2"/>
  <c r="Q82" i="2"/>
  <c r="R82" i="2"/>
  <c r="S82" i="2"/>
  <c r="T82" i="2"/>
  <c r="U82" i="2"/>
  <c r="V82" i="2"/>
  <c r="O83" i="2"/>
  <c r="P83" i="2"/>
  <c r="Q83" i="2"/>
  <c r="R83" i="2"/>
  <c r="S83" i="2"/>
  <c r="T83" i="2"/>
  <c r="U83" i="2"/>
  <c r="V83" i="2"/>
  <c r="O84" i="2"/>
  <c r="P84" i="2"/>
  <c r="Q84" i="2"/>
  <c r="R84" i="2"/>
  <c r="S84" i="2"/>
  <c r="T84" i="2"/>
  <c r="U84" i="2"/>
  <c r="V84" i="2"/>
  <c r="O85" i="2"/>
  <c r="P85" i="2"/>
  <c r="Q85" i="2"/>
  <c r="R85" i="2"/>
  <c r="S85" i="2"/>
  <c r="T85" i="2"/>
  <c r="U85" i="2"/>
  <c r="V85" i="2"/>
  <c r="O86" i="2"/>
  <c r="P86" i="2"/>
  <c r="Q86" i="2"/>
  <c r="R86" i="2"/>
  <c r="S86" i="2"/>
  <c r="T86" i="2"/>
  <c r="U86" i="2"/>
  <c r="V86" i="2"/>
  <c r="O87" i="2"/>
  <c r="P87" i="2"/>
  <c r="Q87" i="2"/>
  <c r="R87" i="2"/>
  <c r="S87" i="2"/>
  <c r="T87" i="2"/>
  <c r="U87" i="2"/>
  <c r="V87" i="2"/>
  <c r="V76" i="2"/>
  <c r="U76" i="2"/>
  <c r="T76" i="2"/>
  <c r="S76" i="2"/>
  <c r="R76" i="2"/>
  <c r="Q76" i="2"/>
  <c r="P76" i="2"/>
  <c r="O76" i="2"/>
  <c r="V64" i="2"/>
  <c r="U64" i="2"/>
  <c r="T64" i="2"/>
  <c r="S64" i="2"/>
  <c r="R64" i="2"/>
  <c r="Q64" i="2"/>
  <c r="P64" i="2"/>
  <c r="O64" i="2"/>
  <c r="O53" i="2"/>
  <c r="P53" i="2"/>
  <c r="Q53" i="2"/>
  <c r="R53" i="2"/>
  <c r="S53" i="2"/>
  <c r="T53" i="2"/>
  <c r="U53" i="2"/>
  <c r="V53" i="2"/>
  <c r="O54" i="2"/>
  <c r="P54" i="2"/>
  <c r="Q54" i="2"/>
  <c r="R54" i="2"/>
  <c r="S54" i="2"/>
  <c r="T54" i="2"/>
  <c r="U54" i="2"/>
  <c r="V54" i="2"/>
  <c r="O55" i="2"/>
  <c r="P55" i="2"/>
  <c r="Q55" i="2"/>
  <c r="R55" i="2"/>
  <c r="S55" i="2"/>
  <c r="T55" i="2"/>
  <c r="U55" i="2"/>
  <c r="V55" i="2"/>
  <c r="O56" i="2"/>
  <c r="P56" i="2"/>
  <c r="Q56" i="2"/>
  <c r="R56" i="2"/>
  <c r="S56" i="2"/>
  <c r="T56" i="2"/>
  <c r="U56" i="2"/>
  <c r="V56" i="2"/>
  <c r="O57" i="2"/>
  <c r="P57" i="2"/>
  <c r="Q57" i="2"/>
  <c r="R57" i="2"/>
  <c r="S57" i="2"/>
  <c r="T57" i="2"/>
  <c r="U57" i="2"/>
  <c r="V57" i="2"/>
  <c r="O58" i="2"/>
  <c r="P58" i="2"/>
  <c r="Q58" i="2"/>
  <c r="R58" i="2"/>
  <c r="S58" i="2"/>
  <c r="T58" i="2"/>
  <c r="U58" i="2"/>
  <c r="V58" i="2"/>
  <c r="O59" i="2"/>
  <c r="P59" i="2"/>
  <c r="Q59" i="2"/>
  <c r="R59" i="2"/>
  <c r="S59" i="2"/>
  <c r="T59" i="2"/>
  <c r="U59" i="2"/>
  <c r="V59" i="2"/>
  <c r="O60" i="2"/>
  <c r="P60" i="2"/>
  <c r="Q60" i="2"/>
  <c r="R60" i="2"/>
  <c r="S60" i="2"/>
  <c r="T60" i="2"/>
  <c r="U60" i="2"/>
  <c r="V60" i="2"/>
  <c r="O61" i="2"/>
  <c r="P61" i="2"/>
  <c r="Q61" i="2"/>
  <c r="R61" i="2"/>
  <c r="S61" i="2"/>
  <c r="T61" i="2"/>
  <c r="U61" i="2"/>
  <c r="V61" i="2"/>
  <c r="O62" i="2"/>
  <c r="P62" i="2"/>
  <c r="Q62" i="2"/>
  <c r="R62" i="2"/>
  <c r="S62" i="2"/>
  <c r="T62" i="2"/>
  <c r="U62" i="2"/>
  <c r="V62" i="2"/>
  <c r="O63" i="2"/>
  <c r="P63" i="2"/>
  <c r="Q63" i="2"/>
  <c r="R63" i="2"/>
  <c r="S63" i="2"/>
  <c r="T63" i="2"/>
  <c r="U63" i="2"/>
  <c r="V63" i="2"/>
  <c r="V52" i="2"/>
  <c r="U52" i="2"/>
  <c r="T52" i="2"/>
  <c r="S52" i="2"/>
  <c r="R52" i="2"/>
  <c r="Q52" i="2"/>
  <c r="P52" i="2"/>
  <c r="O52" i="2"/>
  <c r="O41" i="2"/>
  <c r="P41" i="2"/>
  <c r="Q41" i="2"/>
  <c r="R41" i="2"/>
  <c r="S41" i="2"/>
  <c r="T41" i="2"/>
  <c r="U41" i="2"/>
  <c r="V41" i="2"/>
  <c r="O42" i="2"/>
  <c r="P42" i="2"/>
  <c r="Q42" i="2"/>
  <c r="R42" i="2"/>
  <c r="S42" i="2"/>
  <c r="T42" i="2"/>
  <c r="U42" i="2"/>
  <c r="V42" i="2"/>
  <c r="O43" i="2"/>
  <c r="P43" i="2"/>
  <c r="Q43" i="2"/>
  <c r="R43" i="2"/>
  <c r="S43" i="2"/>
  <c r="T43" i="2"/>
  <c r="U43" i="2"/>
  <c r="V43" i="2"/>
  <c r="O44" i="2"/>
  <c r="P44" i="2"/>
  <c r="Q44" i="2"/>
  <c r="R44" i="2"/>
  <c r="S44" i="2"/>
  <c r="T44" i="2"/>
  <c r="U44" i="2"/>
  <c r="V44" i="2"/>
  <c r="O45" i="2"/>
  <c r="P45" i="2"/>
  <c r="Q45" i="2"/>
  <c r="R45" i="2"/>
  <c r="S45" i="2"/>
  <c r="T45" i="2"/>
  <c r="U45" i="2"/>
  <c r="V45" i="2"/>
  <c r="O46" i="2"/>
  <c r="P46" i="2"/>
  <c r="Q46" i="2"/>
  <c r="R46" i="2"/>
  <c r="S46" i="2"/>
  <c r="T46" i="2"/>
  <c r="U46" i="2"/>
  <c r="V46" i="2"/>
  <c r="O47" i="2"/>
  <c r="P47" i="2"/>
  <c r="Q47" i="2"/>
  <c r="R47" i="2"/>
  <c r="S47" i="2"/>
  <c r="T47" i="2"/>
  <c r="U47" i="2"/>
  <c r="V47" i="2"/>
  <c r="O48" i="2"/>
  <c r="P48" i="2"/>
  <c r="Q48" i="2"/>
  <c r="R48" i="2"/>
  <c r="S48" i="2"/>
  <c r="T48" i="2"/>
  <c r="U48" i="2"/>
  <c r="V48" i="2"/>
  <c r="O49" i="2"/>
  <c r="P49" i="2"/>
  <c r="Q49" i="2"/>
  <c r="R49" i="2"/>
  <c r="S49" i="2"/>
  <c r="T49" i="2"/>
  <c r="U49" i="2"/>
  <c r="V49" i="2"/>
  <c r="O50" i="2"/>
  <c r="P50" i="2"/>
  <c r="Q50" i="2"/>
  <c r="R50" i="2"/>
  <c r="S50" i="2"/>
  <c r="T50" i="2"/>
  <c r="U50" i="2"/>
  <c r="V50" i="2"/>
  <c r="O51" i="2"/>
  <c r="P51" i="2"/>
  <c r="Q51" i="2"/>
  <c r="R51" i="2"/>
  <c r="S51" i="2"/>
  <c r="T51" i="2"/>
  <c r="U51" i="2"/>
  <c r="V51" i="2"/>
  <c r="V40" i="2"/>
  <c r="U40" i="2"/>
  <c r="T40" i="2"/>
  <c r="S40" i="2"/>
  <c r="R40" i="2"/>
  <c r="Q40" i="2"/>
  <c r="P40" i="2"/>
  <c r="O40" i="2"/>
  <c r="O29" i="2"/>
  <c r="P29" i="2"/>
  <c r="Q29" i="2"/>
  <c r="R29" i="2"/>
  <c r="S29" i="2"/>
  <c r="T29" i="2"/>
  <c r="U29" i="2"/>
  <c r="V29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2" i="2"/>
  <c r="P32" i="2"/>
  <c r="Q32" i="2"/>
  <c r="R32" i="2"/>
  <c r="S32" i="2"/>
  <c r="T32" i="2"/>
  <c r="U32" i="2"/>
  <c r="V32" i="2"/>
  <c r="O33" i="2"/>
  <c r="P33" i="2"/>
  <c r="Q33" i="2"/>
  <c r="R33" i="2"/>
  <c r="S33" i="2"/>
  <c r="T33" i="2"/>
  <c r="U33" i="2"/>
  <c r="V33" i="2"/>
  <c r="O34" i="2"/>
  <c r="P34" i="2"/>
  <c r="Q34" i="2"/>
  <c r="R34" i="2"/>
  <c r="S34" i="2"/>
  <c r="T34" i="2"/>
  <c r="U34" i="2"/>
  <c r="V34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O37" i="2"/>
  <c r="P37" i="2"/>
  <c r="Q37" i="2"/>
  <c r="R37" i="2"/>
  <c r="S37" i="2"/>
  <c r="T37" i="2"/>
  <c r="U37" i="2"/>
  <c r="V37" i="2"/>
  <c r="O38" i="2"/>
  <c r="P38" i="2"/>
  <c r="Q38" i="2"/>
  <c r="R38" i="2"/>
  <c r="S38" i="2"/>
  <c r="T38" i="2"/>
  <c r="U38" i="2"/>
  <c r="V38" i="2"/>
  <c r="O39" i="2"/>
  <c r="P39" i="2"/>
  <c r="Q39" i="2"/>
  <c r="R39" i="2"/>
  <c r="S39" i="2"/>
  <c r="T39" i="2"/>
  <c r="U39" i="2"/>
  <c r="V39" i="2"/>
  <c r="V28" i="2"/>
  <c r="U28" i="2"/>
  <c r="T28" i="2"/>
  <c r="S28" i="2"/>
  <c r="R28" i="2"/>
  <c r="Q28" i="2"/>
  <c r="P28" i="2"/>
  <c r="O28" i="2"/>
  <c r="O17" i="2"/>
  <c r="P17" i="2"/>
  <c r="Q17" i="2"/>
  <c r="R17" i="2"/>
  <c r="S17" i="2"/>
  <c r="T17" i="2"/>
  <c r="U17" i="2"/>
  <c r="V17" i="2"/>
  <c r="O18" i="2"/>
  <c r="P18" i="2"/>
  <c r="Q18" i="2"/>
  <c r="R18" i="2"/>
  <c r="S18" i="2"/>
  <c r="T18" i="2"/>
  <c r="U18" i="2"/>
  <c r="V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2" i="2"/>
  <c r="P22" i="2"/>
  <c r="Q22" i="2"/>
  <c r="R22" i="2"/>
  <c r="S22" i="2"/>
  <c r="T22" i="2"/>
  <c r="U22" i="2"/>
  <c r="V22" i="2"/>
  <c r="O23" i="2"/>
  <c r="P23" i="2"/>
  <c r="Q23" i="2"/>
  <c r="R23" i="2"/>
  <c r="S23" i="2"/>
  <c r="T23" i="2"/>
  <c r="U23" i="2"/>
  <c r="V23" i="2"/>
  <c r="O24" i="2"/>
  <c r="P24" i="2"/>
  <c r="Q24" i="2"/>
  <c r="R24" i="2"/>
  <c r="S24" i="2"/>
  <c r="T24" i="2"/>
  <c r="U24" i="2"/>
  <c r="V24" i="2"/>
  <c r="O25" i="2"/>
  <c r="P25" i="2"/>
  <c r="Q25" i="2"/>
  <c r="R25" i="2"/>
  <c r="S25" i="2"/>
  <c r="T25" i="2"/>
  <c r="U25" i="2"/>
  <c r="V25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V16" i="2"/>
  <c r="U16" i="2"/>
  <c r="T16" i="2"/>
  <c r="S16" i="2"/>
  <c r="R16" i="2"/>
  <c r="Q16" i="2"/>
  <c r="P16" i="2"/>
  <c r="O16" i="2"/>
  <c r="O5" i="2"/>
  <c r="P5" i="2"/>
  <c r="Q5" i="2"/>
  <c r="R5" i="2"/>
  <c r="S5" i="2"/>
  <c r="T5" i="2"/>
  <c r="U5" i="2"/>
  <c r="V5" i="2"/>
  <c r="O6" i="2"/>
  <c r="P6" i="2"/>
  <c r="Q6" i="2"/>
  <c r="R6" i="2"/>
  <c r="S6" i="2"/>
  <c r="T6" i="2"/>
  <c r="U6" i="2"/>
  <c r="V6" i="2"/>
  <c r="O7" i="2"/>
  <c r="P7" i="2"/>
  <c r="Q7" i="2"/>
  <c r="R7" i="2"/>
  <c r="S7" i="2"/>
  <c r="T7" i="2"/>
  <c r="U7" i="2"/>
  <c r="V7" i="2"/>
  <c r="O8" i="2"/>
  <c r="P8" i="2"/>
  <c r="Q8" i="2"/>
  <c r="R8" i="2"/>
  <c r="S8" i="2"/>
  <c r="T8" i="2"/>
  <c r="U8" i="2"/>
  <c r="V8" i="2"/>
  <c r="O9" i="2"/>
  <c r="P9" i="2"/>
  <c r="Q9" i="2"/>
  <c r="R9" i="2"/>
  <c r="S9" i="2"/>
  <c r="T9" i="2"/>
  <c r="U9" i="2"/>
  <c r="V9" i="2"/>
  <c r="O10" i="2"/>
  <c r="P10" i="2"/>
  <c r="Q10" i="2"/>
  <c r="R10" i="2"/>
  <c r="S10" i="2"/>
  <c r="T10" i="2"/>
  <c r="U10" i="2"/>
  <c r="V10" i="2"/>
  <c r="O11" i="2"/>
  <c r="P11" i="2"/>
  <c r="Q11" i="2"/>
  <c r="R11" i="2"/>
  <c r="S11" i="2"/>
  <c r="T11" i="2"/>
  <c r="U11" i="2"/>
  <c r="V11" i="2"/>
  <c r="O12" i="2"/>
  <c r="P12" i="2"/>
  <c r="Q12" i="2"/>
  <c r="R12" i="2"/>
  <c r="S12" i="2"/>
  <c r="T12" i="2"/>
  <c r="U12" i="2"/>
  <c r="V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V4" i="2"/>
  <c r="U4" i="2"/>
  <c r="T4" i="2"/>
  <c r="S4" i="2"/>
  <c r="R4" i="2"/>
  <c r="Q4" i="2"/>
  <c r="P4" i="2"/>
  <c r="O4" i="2"/>
  <c r="V75" i="2"/>
  <c r="U75" i="2"/>
  <c r="T75" i="2"/>
  <c r="S75" i="2"/>
  <c r="R75" i="2"/>
  <c r="Q75" i="2"/>
  <c r="P75" i="2"/>
  <c r="O75" i="2"/>
  <c r="V74" i="2"/>
  <c r="U74" i="2"/>
  <c r="T74" i="2"/>
  <c r="S74" i="2"/>
  <c r="R74" i="2"/>
  <c r="Q74" i="2"/>
  <c r="P74" i="2"/>
  <c r="O74" i="2"/>
  <c r="V73" i="2"/>
  <c r="U73" i="2"/>
  <c r="T73" i="2"/>
  <c r="S73" i="2"/>
  <c r="R73" i="2"/>
  <c r="Q73" i="2"/>
  <c r="P73" i="2"/>
  <c r="O73" i="2"/>
  <c r="V72" i="2"/>
  <c r="U72" i="2"/>
  <c r="T72" i="2"/>
  <c r="S72" i="2"/>
  <c r="R72" i="2"/>
  <c r="Q72" i="2"/>
  <c r="P72" i="2"/>
  <c r="O72" i="2"/>
  <c r="V71" i="2"/>
  <c r="U71" i="2"/>
  <c r="T71" i="2"/>
  <c r="S71" i="2"/>
  <c r="R71" i="2"/>
  <c r="Q71" i="2"/>
  <c r="P71" i="2"/>
  <c r="O71" i="2"/>
  <c r="V70" i="2"/>
  <c r="U70" i="2"/>
  <c r="T70" i="2"/>
  <c r="S70" i="2"/>
  <c r="R70" i="2"/>
  <c r="Q70" i="2"/>
  <c r="P70" i="2"/>
  <c r="O70" i="2"/>
  <c r="V69" i="2"/>
  <c r="U69" i="2"/>
  <c r="T69" i="2"/>
  <c r="S69" i="2"/>
  <c r="R69" i="2"/>
  <c r="Q69" i="2"/>
  <c r="P69" i="2"/>
  <c r="O69" i="2"/>
  <c r="V68" i="2"/>
  <c r="U68" i="2"/>
  <c r="T68" i="2"/>
  <c r="S68" i="2"/>
  <c r="R68" i="2"/>
  <c r="Q68" i="2"/>
  <c r="P68" i="2"/>
  <c r="O68" i="2"/>
  <c r="V67" i="2"/>
  <c r="U67" i="2"/>
  <c r="T67" i="2"/>
  <c r="S67" i="2"/>
  <c r="R67" i="2"/>
  <c r="Q67" i="2"/>
  <c r="P67" i="2"/>
  <c r="O67" i="2"/>
  <c r="V66" i="2"/>
  <c r="U66" i="2"/>
  <c r="T66" i="2"/>
  <c r="S66" i="2"/>
  <c r="R66" i="2"/>
  <c r="Q66" i="2"/>
  <c r="P66" i="2"/>
  <c r="O66" i="2"/>
  <c r="V65" i="2"/>
  <c r="U65" i="2"/>
  <c r="T65" i="2"/>
  <c r="S65" i="2"/>
  <c r="R65" i="2"/>
  <c r="Q65" i="2"/>
  <c r="P65" i="2"/>
  <c r="O65" i="2"/>
  <c r="V86" i="1"/>
  <c r="V87" i="1"/>
  <c r="Q83" i="1"/>
  <c r="R81" i="1"/>
  <c r="R82" i="1"/>
  <c r="R83" i="1"/>
  <c r="U78" i="1"/>
  <c r="U79" i="1"/>
  <c r="P60" i="1"/>
  <c r="U62" i="1"/>
  <c r="U17" i="1"/>
  <c r="S5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Q132" i="1"/>
  <c r="R132" i="1"/>
  <c r="S132" i="1"/>
  <c r="T132" i="1"/>
  <c r="U132" i="1"/>
  <c r="V132" i="1"/>
  <c r="Q133" i="1"/>
  <c r="R133" i="1"/>
  <c r="S133" i="1"/>
  <c r="T133" i="1"/>
  <c r="U133" i="1"/>
  <c r="V133" i="1"/>
  <c r="Q134" i="1"/>
  <c r="R134" i="1"/>
  <c r="S134" i="1"/>
  <c r="T134" i="1"/>
  <c r="U134" i="1"/>
  <c r="V134" i="1"/>
  <c r="Q135" i="1"/>
  <c r="R135" i="1"/>
  <c r="S135" i="1"/>
  <c r="T135" i="1"/>
  <c r="U135" i="1"/>
  <c r="V135" i="1"/>
  <c r="V124" i="1"/>
  <c r="U124" i="1"/>
  <c r="T124" i="1"/>
  <c r="S124" i="1"/>
  <c r="R124" i="1"/>
  <c r="Q124" i="1"/>
  <c r="O123" i="1"/>
  <c r="P124" i="1"/>
  <c r="O124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P123" i="1"/>
  <c r="Q123" i="1"/>
  <c r="R123" i="1"/>
  <c r="S123" i="1"/>
  <c r="T123" i="1"/>
  <c r="U123" i="1"/>
  <c r="V123" i="1"/>
  <c r="V112" i="1"/>
  <c r="U112" i="1"/>
  <c r="T112" i="1"/>
  <c r="S112" i="1"/>
  <c r="R112" i="1"/>
  <c r="Q112" i="1"/>
  <c r="P112" i="1"/>
  <c r="O112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V100" i="1"/>
  <c r="U100" i="1"/>
  <c r="T100" i="1"/>
  <c r="S100" i="1"/>
  <c r="R100" i="1"/>
  <c r="Q100" i="1"/>
  <c r="P100" i="1"/>
  <c r="O100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V88" i="1"/>
  <c r="U88" i="1"/>
  <c r="T88" i="1"/>
  <c r="S88" i="1"/>
  <c r="R88" i="1"/>
  <c r="Q88" i="1"/>
  <c r="P88" i="1"/>
  <c r="O88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V78" i="1"/>
  <c r="O79" i="1"/>
  <c r="P79" i="1"/>
  <c r="Q79" i="1"/>
  <c r="R79" i="1"/>
  <c r="S79" i="1"/>
  <c r="T79" i="1"/>
  <c r="V79" i="1"/>
  <c r="O80" i="1"/>
  <c r="P80" i="1"/>
  <c r="Q80" i="1"/>
  <c r="R80" i="1"/>
  <c r="S80" i="1"/>
  <c r="T80" i="1"/>
  <c r="U80" i="1"/>
  <c r="V80" i="1"/>
  <c r="O81" i="1"/>
  <c r="P81" i="1"/>
  <c r="Q81" i="1"/>
  <c r="S81" i="1"/>
  <c r="T81" i="1"/>
  <c r="U81" i="1"/>
  <c r="V81" i="1"/>
  <c r="O82" i="1"/>
  <c r="P82" i="1"/>
  <c r="Q82" i="1"/>
  <c r="S82" i="1"/>
  <c r="T82" i="1"/>
  <c r="U82" i="1"/>
  <c r="V82" i="1"/>
  <c r="O83" i="1"/>
  <c r="P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V76" i="1"/>
  <c r="U76" i="1"/>
  <c r="T76" i="1"/>
  <c r="S76" i="1"/>
  <c r="R76" i="1"/>
  <c r="Q76" i="1"/>
  <c r="P76" i="1"/>
  <c r="O76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V64" i="1"/>
  <c r="U64" i="1"/>
  <c r="T64" i="1"/>
  <c r="S64" i="1"/>
  <c r="R64" i="1"/>
  <c r="Q64" i="1"/>
  <c r="P64" i="1"/>
  <c r="O64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V62" i="1"/>
  <c r="O63" i="1"/>
  <c r="P63" i="1"/>
  <c r="Q63" i="1"/>
  <c r="R63" i="1"/>
  <c r="S63" i="1"/>
  <c r="T63" i="1"/>
  <c r="U63" i="1"/>
  <c r="V63" i="1"/>
  <c r="V52" i="1"/>
  <c r="U52" i="1"/>
  <c r="T52" i="1"/>
  <c r="S52" i="1"/>
  <c r="R52" i="1"/>
  <c r="Q52" i="1"/>
  <c r="P52" i="1"/>
  <c r="O52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V40" i="1"/>
  <c r="U40" i="1"/>
  <c r="T40" i="1"/>
  <c r="S40" i="1"/>
  <c r="R40" i="1"/>
  <c r="Q40" i="1"/>
  <c r="P40" i="1"/>
  <c r="O40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V28" i="1"/>
  <c r="U28" i="1"/>
  <c r="T28" i="1"/>
  <c r="O17" i="1"/>
  <c r="P17" i="1"/>
  <c r="Q17" i="1"/>
  <c r="R17" i="1"/>
  <c r="S17" i="1"/>
  <c r="T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V16" i="1"/>
  <c r="U16" i="1"/>
  <c r="T16" i="1"/>
  <c r="S16" i="1"/>
  <c r="R16" i="1"/>
  <c r="Q16" i="1"/>
  <c r="S28" i="1"/>
  <c r="R28" i="1"/>
  <c r="Q28" i="1"/>
  <c r="P28" i="1"/>
  <c r="O28" i="1"/>
  <c r="P4" i="1"/>
  <c r="O4" i="1"/>
  <c r="P16" i="1"/>
  <c r="O16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5" i="1"/>
  <c r="R5" i="1"/>
  <c r="T5" i="1"/>
  <c r="U5" i="1"/>
  <c r="V5" i="1"/>
  <c r="V4" i="1"/>
  <c r="U4" i="1"/>
  <c r="T4" i="1"/>
  <c r="S4" i="1"/>
  <c r="R4" i="1"/>
  <c r="Q4" i="1"/>
  <c r="P5" i="1"/>
  <c r="P6" i="1"/>
  <c r="P7" i="1"/>
  <c r="P8" i="1"/>
  <c r="P9" i="1"/>
  <c r="P10" i="1"/>
  <c r="P11" i="1"/>
  <c r="P12" i="1"/>
  <c r="P13" i="1"/>
  <c r="P14" i="1"/>
  <c r="P15" i="1"/>
  <c r="O5" i="1"/>
  <c r="O6" i="1"/>
  <c r="O7" i="1"/>
  <c r="O8" i="1"/>
  <c r="O9" i="1"/>
  <c r="O10" i="1"/>
  <c r="O11" i="1"/>
  <c r="O12" i="1"/>
  <c r="O13" i="1"/>
  <c r="O14" i="1"/>
  <c r="O15" i="1"/>
</calcChain>
</file>

<file path=xl/sharedStrings.xml><?xml version="1.0" encoding="utf-8"?>
<sst xmlns="http://schemas.openxmlformats.org/spreadsheetml/2006/main" count="616" uniqueCount="35">
  <si>
    <t>Month</t>
  </si>
  <si>
    <t>stack 45</t>
  </si>
  <si>
    <t>stack 67</t>
  </si>
  <si>
    <t>stack 8</t>
  </si>
  <si>
    <t>stack 9</t>
  </si>
  <si>
    <t>stack 10</t>
  </si>
  <si>
    <t>stack 11</t>
  </si>
  <si>
    <t>stack 12</t>
  </si>
  <si>
    <t>stack 13</t>
  </si>
  <si>
    <t>Year</t>
  </si>
  <si>
    <t>ม.ค.</t>
  </si>
  <si>
    <t>ก.พ.</t>
  </si>
  <si>
    <t xml:space="preserve"> 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</si>
  <si>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</si>
  <si>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</si>
  <si>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</si>
  <si>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</si>
  <si>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</si>
  <si>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</si>
  <si>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</si>
  <si>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</si>
  <si>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</si>
  <si>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</si>
  <si>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MO</t>
  </si>
  <si>
    <t>MM-RP1</t>
  </si>
  <si>
    <r>
      <t>ค่าเฉลี่ยรายเดือนปริมาณก๊าซซัลเฟอร์ไดออกไซด์ ( 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 , ppm 7%O2</t>
    </r>
  </si>
  <si>
    <t>ปี</t>
  </si>
  <si>
    <t>ค่าเฉลี่ยรายปีอัตราการระบาย (Flow Rate) , Nm3/h</t>
  </si>
  <si>
    <r>
      <t>อัตราการระบายปริมาณก๊าซซัลเฟอร์ไดออกไซด์ ( 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) , g/s 7%O2</t>
    </r>
  </si>
  <si>
    <t>ค่าเฉลี่ยปริมาณก๊าซออกไซด์ของไนโตรเจน ( NOx) , ppm 7%O2</t>
  </si>
  <si>
    <t>อัตราการระบายปริมาณก๊าซออกไซด์ของไนโตรเจน (NOx) , g/s 7%O2</t>
  </si>
  <si>
    <t>อัตราการระบายฝุ่นละอองรวม (TSP) , g/s 7%O2</t>
  </si>
  <si>
    <t>stack 14</t>
  </si>
  <si>
    <t>stack MM-T1</t>
  </si>
  <si>
    <t>ค่าเฉลี่ยปริมาณฝุ่นละอองรวม (TSP) , mg/m3 7%O2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</si>
</sst>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4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5" xfId="0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5" fillId="0" borderId="5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0" fontId="4" fillId="0" borderId="7" xfId="0" applyFont="1" applyBorder="1" applyAlignment="1">
      <alignment horizontal="center"/>
    </xf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/>
    </xf>
    <xf numFmtId="0" fontId="8" fillId="0" borderId="16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0" fillId="0" borderId="0" xfId="0" applyNumberFormat="1"/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1" fontId="5" fillId="0" borderId="8" xfId="0" applyNumberFormat="1" applyFont="1" applyBorder="1" applyAlignment="1">
      <alignment horizontal="center"/>
    </xf>
    <xf numFmtId="0" fontId="0" fillId="0" borderId="14" xfId="0" applyBorder="1"/>
    <xf numFmtId="1" fontId="5" fillId="0" borderId="14" xfId="0" applyNumberFormat="1" applyFont="1" applyBorder="1" applyAlignment="1">
      <alignment horizontal="center"/>
    </xf>
    <xf numFmtId="0" fontId="0" fillId="3" borderId="1" xfId="0" applyFill="1" applyBorder="1"/>
    <xf numFmtId="1" fontId="5" fillId="0" borderId="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12" fillId="0" borderId="0" xfId="0" applyFont="1" applyAlignment="1">
      <alignment horizontal="right" wrapText="1"/>
    </xf>
    <xf numFmtId="164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5" xfId="0" applyBorder="1"/>
    <xf numFmtId="0" fontId="0" fillId="3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112" workbookViewId="0">
      <selection activeCell="R19" sqref="R19"/>
    </sheetView>
  </sheetViews>
  <sheetFormatPr defaultRowHeight="15" x14ac:dyDescent="0.25"/>
  <cols>
    <col min="11" max="11" width="11.42578125" style="15" bestFit="1" customWidth="1"/>
    <col min="12" max="12" width="9.140625" style="52"/>
    <col min="23" max="23" width="11.42578125" bestFit="1" customWidth="1"/>
  </cols>
  <sheetData>
    <row r="1" spans="1:23" x14ac:dyDescent="0.25">
      <c r="A1" s="40" t="s">
        <v>25</v>
      </c>
      <c r="B1" s="41"/>
      <c r="C1" s="41"/>
      <c r="D1" s="41"/>
      <c r="E1" s="41"/>
      <c r="F1" s="41"/>
      <c r="G1" s="41"/>
      <c r="H1" s="41"/>
      <c r="I1" s="41"/>
      <c r="J1" s="42"/>
      <c r="M1" s="40" t="s">
        <v>28</v>
      </c>
      <c r="N1" s="41"/>
      <c r="O1" s="41"/>
      <c r="P1" s="41"/>
      <c r="Q1" s="41"/>
      <c r="R1" s="41"/>
      <c r="S1" s="41"/>
      <c r="T1" s="41"/>
      <c r="U1" s="41"/>
      <c r="V1" s="42"/>
    </row>
    <row r="2" spans="1:23" x14ac:dyDescent="0.25">
      <c r="B2" s="1"/>
      <c r="C2" s="2"/>
      <c r="D2" s="2"/>
      <c r="E2" s="2"/>
      <c r="F2" s="2"/>
      <c r="G2" s="2"/>
      <c r="H2" s="2"/>
      <c r="I2" s="2"/>
      <c r="J2" s="2"/>
      <c r="N2" s="1"/>
      <c r="O2" s="2"/>
      <c r="P2" s="2"/>
      <c r="Q2" s="2"/>
      <c r="R2" s="2"/>
      <c r="S2" s="2"/>
      <c r="T2" s="2"/>
      <c r="U2" s="2"/>
      <c r="V2" s="2"/>
    </row>
    <row r="3" spans="1:23" x14ac:dyDescent="0.25">
      <c r="A3" s="3" t="s">
        <v>9</v>
      </c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33</v>
      </c>
      <c r="M3" s="3" t="s">
        <v>9</v>
      </c>
      <c r="N3" s="3" t="s">
        <v>0</v>
      </c>
      <c r="O3" s="4" t="s">
        <v>1</v>
      </c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33</v>
      </c>
    </row>
    <row r="4" spans="1:23" x14ac:dyDescent="0.25">
      <c r="A4" s="37">
        <v>2552</v>
      </c>
      <c r="B4" s="4" t="s">
        <v>10</v>
      </c>
      <c r="C4" s="5">
        <v>73</v>
      </c>
      <c r="D4" s="6">
        <v>83</v>
      </c>
      <c r="E4" s="6">
        <v>83</v>
      </c>
      <c r="F4" s="6">
        <v>36</v>
      </c>
      <c r="G4" s="6">
        <v>66</v>
      </c>
      <c r="H4" s="6">
        <v>41</v>
      </c>
      <c r="I4" s="6">
        <v>59</v>
      </c>
      <c r="J4" s="53">
        <v>69</v>
      </c>
      <c r="K4" s="59"/>
      <c r="M4" s="37">
        <v>2552</v>
      </c>
      <c r="N4" s="4" t="s">
        <v>10</v>
      </c>
      <c r="O4" s="29">
        <f>(C4*64.06/21.927)*'Flow rate'!$B$3/(1000*3600)</f>
        <v>75.222009388222546</v>
      </c>
      <c r="P4" s="29">
        <f>(D4*64.06/21.927)*'Flow rate'!$C$3/(1000*3600)</f>
        <v>84.955475550184204</v>
      </c>
      <c r="Q4" s="29">
        <f>(E4*64.06/21.927)*'Flow rate'!$D$3/(1000*3600)</f>
        <v>83.384371450976232</v>
      </c>
      <c r="R4" s="29">
        <f>(F4*64.06/21.927)*'Flow rate'!$E$3/(1000*3600)</f>
        <v>34.598023911159757</v>
      </c>
      <c r="S4" s="29">
        <f>(G4*64.06/21.927)*'Flow rate'!$F$3/(1000*3600)</f>
        <v>60.094115233882121</v>
      </c>
      <c r="T4" s="29">
        <f>(H4*64.06/21.927)*'Flow rate'!$G$3/(1000*3600)</f>
        <v>40.00693976414162</v>
      </c>
      <c r="U4" s="29">
        <f>(I4*64.06/21.927)*'Flow rate'!$H$3/(1000*3600)</f>
        <v>65.978725919845147</v>
      </c>
      <c r="V4" s="29">
        <f>(J4*64.06/21.927)*'Flow rate'!$I$3/(1000*3600)</f>
        <v>70.623200489883104</v>
      </c>
      <c r="W4" s="59"/>
    </row>
    <row r="5" spans="1:23" x14ac:dyDescent="0.25">
      <c r="A5" s="38"/>
      <c r="B5" s="4" t="s">
        <v>11</v>
      </c>
      <c r="C5" s="6">
        <v>82</v>
      </c>
      <c r="D5" s="6">
        <v>97</v>
      </c>
      <c r="E5" s="6">
        <v>111</v>
      </c>
      <c r="F5" s="6">
        <v>52</v>
      </c>
      <c r="G5" s="6" t="s">
        <v>12</v>
      </c>
      <c r="H5" s="6">
        <v>66</v>
      </c>
      <c r="I5" s="6">
        <v>95</v>
      </c>
      <c r="J5" s="53">
        <v>78</v>
      </c>
      <c r="K5" s="59"/>
      <c r="M5" s="38"/>
      <c r="N5" s="4" t="s">
        <v>11</v>
      </c>
      <c r="O5" s="29">
        <f t="shared" ref="O5:O15" si="0">(C5*64.06/21.927)*1269746/(1000*3600)</f>
        <v>84.495955751154085</v>
      </c>
      <c r="P5" s="29">
        <f t="shared" ref="P5:P15" si="1">(D5*64.06/21.927)*1261270/(1000*3600)</f>
        <v>99.285314799612863</v>
      </c>
      <c r="Q5" s="29">
        <f>(E5*64.06/21.927)*'Flow rate'!$D$3/(1000*3600)</f>
        <v>111.51403892841398</v>
      </c>
      <c r="R5" s="29">
        <f>(F5*64.06/21.927)*'Flow rate'!$E$3/(1000*3600)</f>
        <v>49.974923427230763</v>
      </c>
      <c r="S5" s="29" t="e">
        <f>(G5*64.06/21.927)*'Flow rate'!$F$3/(1000*3600)</f>
        <v>#VALUE!</v>
      </c>
      <c r="T5" s="29">
        <f>(H5*64.06/21.927)*'Flow rate'!$G$3/(1000*3600)</f>
        <v>64.401415230081639</v>
      </c>
      <c r="U5" s="29">
        <f>(I5*64.06/21.927)*'Flow rate'!$H$3/(1000*3600)</f>
        <v>106.23693156585234</v>
      </c>
      <c r="V5" s="29">
        <f>(J5*64.06/21.927)*'Flow rate'!$I$3/(1000*3600)</f>
        <v>79.83492229291133</v>
      </c>
      <c r="W5" s="59"/>
    </row>
    <row r="6" spans="1:23" x14ac:dyDescent="0.25">
      <c r="A6" s="38"/>
      <c r="B6" s="4" t="s">
        <v>13</v>
      </c>
      <c r="C6" s="6">
        <v>102</v>
      </c>
      <c r="D6" s="6">
        <v>123</v>
      </c>
      <c r="E6" s="6">
        <v>115</v>
      </c>
      <c r="F6" s="6">
        <v>67</v>
      </c>
      <c r="G6" s="6">
        <v>105</v>
      </c>
      <c r="H6" s="6">
        <v>78</v>
      </c>
      <c r="I6" s="6">
        <v>108</v>
      </c>
      <c r="J6" s="53">
        <v>96</v>
      </c>
      <c r="K6" s="59"/>
      <c r="M6" s="38"/>
      <c r="N6" s="4" t="s">
        <v>13</v>
      </c>
      <c r="O6" s="29">
        <f t="shared" si="0"/>
        <v>105.10472544655752</v>
      </c>
      <c r="P6" s="29">
        <f t="shared" si="1"/>
        <v>125.89787340569465</v>
      </c>
      <c r="Q6" s="29">
        <f>(E6*64.06/21.927)*'Flow rate'!$D$3/(1000*3600)</f>
        <v>115.53256285376224</v>
      </c>
      <c r="R6" s="29">
        <f>(F6*64.06/21.927)*'Flow rate'!$E$3/(1000*3600)</f>
        <v>64.390766723547344</v>
      </c>
      <c r="S6" s="29">
        <f>(G6*64.06/21.927)*'Flow rate'!$F$3/(1000*3600)</f>
        <v>95.604274235721576</v>
      </c>
      <c r="T6" s="29">
        <f>(H6*64.06/21.927)*'Flow rate'!$G$3/(1000*3600)</f>
        <v>76.110763453732844</v>
      </c>
      <c r="U6" s="29">
        <f>(I6*64.06/21.927)*'Flow rate'!$H$3/(1000*3600)</f>
        <v>120.77461693802162</v>
      </c>
      <c r="V6" s="29">
        <f>(J6*64.06/21.927)*'Flow rate'!$I$3/(1000*3600)</f>
        <v>98.258365898967796</v>
      </c>
      <c r="W6" s="59"/>
    </row>
    <row r="7" spans="1:23" x14ac:dyDescent="0.25">
      <c r="A7" s="38"/>
      <c r="B7" s="4" t="s">
        <v>14</v>
      </c>
      <c r="C7" s="7">
        <v>101</v>
      </c>
      <c r="D7" s="7">
        <v>105</v>
      </c>
      <c r="E7" s="7">
        <v>133</v>
      </c>
      <c r="F7" s="7">
        <v>113</v>
      </c>
      <c r="G7" s="7">
        <v>94</v>
      </c>
      <c r="H7" s="7">
        <v>92</v>
      </c>
      <c r="I7" s="7">
        <v>103</v>
      </c>
      <c r="J7" s="54">
        <v>76</v>
      </c>
      <c r="K7" s="59"/>
      <c r="M7" s="38"/>
      <c r="N7" s="4" t="s">
        <v>14</v>
      </c>
      <c r="O7" s="29">
        <f t="shared" si="0"/>
        <v>104.07428696178737</v>
      </c>
      <c r="P7" s="29">
        <f t="shared" si="1"/>
        <v>107.47379437071496</v>
      </c>
      <c r="Q7" s="29">
        <f>(E7*64.06/21.927)*'Flow rate'!$D$3/(1000*3600)</f>
        <v>133.61592051782935</v>
      </c>
      <c r="R7" s="29">
        <f>(F7*64.06/21.927)*'Flow rate'!$E$3/(1000*3600)</f>
        <v>108.59935283225148</v>
      </c>
      <c r="S7" s="29">
        <f>(G7*64.06/21.927)*'Flow rate'!$F$3/(1000*3600)</f>
        <v>85.588588363407879</v>
      </c>
      <c r="T7" s="29">
        <f>(H7*64.06/21.927)*'Flow rate'!$G$3/(1000*3600)</f>
        <v>89.771669714659254</v>
      </c>
      <c r="U7" s="29">
        <f>(I7*64.06/21.927)*'Flow rate'!$H$3/(1000*3600)</f>
        <v>115.1831994871873</v>
      </c>
      <c r="V7" s="29">
        <f>(J7*64.06/21.927)*'Flow rate'!$I$3/(1000*3600)</f>
        <v>77.787873003349503</v>
      </c>
      <c r="W7" s="59"/>
    </row>
    <row r="8" spans="1:23" x14ac:dyDescent="0.25">
      <c r="A8" s="38"/>
      <c r="B8" s="4" t="s">
        <v>15</v>
      </c>
      <c r="C8" s="7">
        <v>143</v>
      </c>
      <c r="D8" s="7">
        <v>135</v>
      </c>
      <c r="E8" s="7">
        <v>152</v>
      </c>
      <c r="F8" s="7">
        <v>129</v>
      </c>
      <c r="G8" s="7">
        <v>104</v>
      </c>
      <c r="H8" s="7">
        <v>116</v>
      </c>
      <c r="I8" s="7">
        <v>131</v>
      </c>
      <c r="J8" s="54">
        <v>116</v>
      </c>
      <c r="K8" s="59"/>
      <c r="M8" s="38"/>
      <c r="N8" s="4" t="s">
        <v>15</v>
      </c>
      <c r="O8" s="29">
        <f t="shared" si="0"/>
        <v>147.35270332213454</v>
      </c>
      <c r="P8" s="29">
        <f t="shared" si="1"/>
        <v>138.1805927623478</v>
      </c>
      <c r="Q8" s="29">
        <f>(E8*64.06/21.927)*'Flow rate'!$D$3/(1000*3600)</f>
        <v>152.70390916323356</v>
      </c>
      <c r="R8" s="29">
        <f>(F8*64.06/21.927)*'Flow rate'!$E$3/(1000*3600)</f>
        <v>123.97625234832248</v>
      </c>
      <c r="S8" s="29">
        <f>(G8*64.06/21.927)*'Flow rate'!$F$3/(1000*3600)</f>
        <v>94.693757338238512</v>
      </c>
      <c r="T8" s="29">
        <f>(H8*64.06/21.927)*'Flow rate'!$G$3/(1000*3600)</f>
        <v>113.19036616196165</v>
      </c>
      <c r="U8" s="29">
        <f>(I8*64.06/21.927)*'Flow rate'!$H$3/(1000*3600)</f>
        <v>146.49513721185957</v>
      </c>
      <c r="V8" s="29">
        <f>(J8*64.06/21.927)*'Flow rate'!$I$3/(1000*3600)</f>
        <v>118.72885879458607</v>
      </c>
      <c r="W8" s="59"/>
    </row>
    <row r="9" spans="1:23" x14ac:dyDescent="0.25">
      <c r="A9" s="38"/>
      <c r="B9" s="4" t="s">
        <v>16</v>
      </c>
      <c r="C9" s="7">
        <v>115</v>
      </c>
      <c r="D9" s="7">
        <v>142</v>
      </c>
      <c r="E9" s="7">
        <v>125</v>
      </c>
      <c r="F9" s="7">
        <v>120</v>
      </c>
      <c r="G9" s="7">
        <v>65</v>
      </c>
      <c r="H9" s="7">
        <v>65</v>
      </c>
      <c r="I9" s="7">
        <v>106</v>
      </c>
      <c r="J9" s="54">
        <v>99</v>
      </c>
      <c r="K9" s="59"/>
      <c r="M9" s="38"/>
      <c r="N9" s="4" t="s">
        <v>16</v>
      </c>
      <c r="O9" s="29">
        <f t="shared" si="0"/>
        <v>118.50042574856975</v>
      </c>
      <c r="P9" s="29">
        <f t="shared" si="1"/>
        <v>145.34551238706212</v>
      </c>
      <c r="Q9" s="29">
        <f>(E9*64.06/21.927)*'Flow rate'!$D$3/(1000*3600)</f>
        <v>125.57887266713287</v>
      </c>
      <c r="R9" s="29">
        <f>(F9*64.06/21.927)*'Flow rate'!$E$3/(1000*3600)</f>
        <v>115.32674637053255</v>
      </c>
      <c r="S9" s="29">
        <f>(G9*64.06/21.927)*'Flow rate'!$F$3/(1000*3600)</f>
        <v>59.183598336399065</v>
      </c>
      <c r="T9" s="29">
        <f>(H9*64.06/21.927)*'Flow rate'!$G$3/(1000*3600)</f>
        <v>63.425636211444044</v>
      </c>
      <c r="U9" s="29">
        <f>(I9*64.06/21.927)*'Flow rate'!$H$3/(1000*3600)</f>
        <v>118.53804995768789</v>
      </c>
      <c r="V9" s="29">
        <f>(J9*64.06/21.927)*'Flow rate'!$I$3/(1000*3600)</f>
        <v>101.32893983331054</v>
      </c>
      <c r="W9" s="59"/>
    </row>
    <row r="10" spans="1:23" x14ac:dyDescent="0.25">
      <c r="A10" s="38"/>
      <c r="B10" s="4" t="s">
        <v>17</v>
      </c>
      <c r="C10" s="6">
        <v>115</v>
      </c>
      <c r="D10" s="6">
        <v>144</v>
      </c>
      <c r="E10" s="6">
        <v>142</v>
      </c>
      <c r="F10" s="6">
        <v>102</v>
      </c>
      <c r="G10" s="6">
        <v>103</v>
      </c>
      <c r="H10" s="6">
        <v>75</v>
      </c>
      <c r="I10" s="6">
        <v>127</v>
      </c>
      <c r="J10" s="53">
        <v>106</v>
      </c>
      <c r="K10" s="59"/>
      <c r="M10" s="38"/>
      <c r="N10" s="4" t="s">
        <v>17</v>
      </c>
      <c r="O10" s="29">
        <f t="shared" si="0"/>
        <v>118.50042574856975</v>
      </c>
      <c r="P10" s="29">
        <f t="shared" si="1"/>
        <v>147.39263227983764</v>
      </c>
      <c r="Q10" s="29">
        <f>(E10*64.06/21.927)*'Flow rate'!$D$3/(1000*3600)</f>
        <v>142.65759934986292</v>
      </c>
      <c r="R10" s="29">
        <f>(F10*64.06/21.927)*'Flow rate'!$E$3/(1000*3600)</f>
        <v>98.027734414952647</v>
      </c>
      <c r="S10" s="29">
        <f>(G10*64.06/21.927)*'Flow rate'!$F$3/(1000*3600)</f>
        <v>93.783240440755449</v>
      </c>
      <c r="T10" s="29">
        <f>(H10*64.06/21.927)*'Flow rate'!$G$3/(1000*3600)</f>
        <v>73.183426397820043</v>
      </c>
      <c r="U10" s="29">
        <f>(I10*64.06/21.927)*'Flow rate'!$H$3/(1000*3600)</f>
        <v>142.0220032511921</v>
      </c>
      <c r="V10" s="29">
        <f>(J10*64.06/21.927)*'Flow rate'!$I$3/(1000*3600)</f>
        <v>108.49361234677694</v>
      </c>
      <c r="W10" s="59"/>
    </row>
    <row r="11" spans="1:23" x14ac:dyDescent="0.25">
      <c r="A11" s="38"/>
      <c r="B11" s="4" t="s">
        <v>18</v>
      </c>
      <c r="C11" s="6">
        <v>134</v>
      </c>
      <c r="D11" s="6">
        <v>136</v>
      </c>
      <c r="E11" s="6">
        <v>132</v>
      </c>
      <c r="F11" s="6">
        <v>125</v>
      </c>
      <c r="G11" s="6">
        <v>134</v>
      </c>
      <c r="H11" s="6"/>
      <c r="I11" s="6">
        <v>108</v>
      </c>
      <c r="J11" s="53">
        <v>119</v>
      </c>
      <c r="K11" s="59"/>
      <c r="M11" s="38"/>
      <c r="N11" s="4" t="s">
        <v>18</v>
      </c>
      <c r="O11" s="29">
        <f t="shared" si="0"/>
        <v>138.07875695920305</v>
      </c>
      <c r="P11" s="29">
        <f t="shared" si="1"/>
        <v>139.20415270873553</v>
      </c>
      <c r="Q11" s="29">
        <f>(E11*64.06/21.927)*'Flow rate'!$D$3/(1000*3600)</f>
        <v>132.61128953649231</v>
      </c>
      <c r="R11" s="29">
        <f>(F11*64.06/21.927)*'Flow rate'!$E$3/(1000*3600)</f>
        <v>120.13202746930472</v>
      </c>
      <c r="S11" s="29">
        <f>(G11*64.06/21.927)*'Flow rate'!$F$3/(1000*3600)</f>
        <v>122.00926426273038</v>
      </c>
      <c r="T11" s="29">
        <f>(H11*64.06/21.927)*'Flow rate'!$G$3/(1000*3600)</f>
        <v>0</v>
      </c>
      <c r="U11" s="29">
        <f>(I11*64.06/21.927)*'Flow rate'!$H$3/(1000*3600)</f>
        <v>120.77461693802162</v>
      </c>
      <c r="V11" s="29">
        <f>(J11*64.06/21.927)*'Flow rate'!$I$3/(1000*3600)</f>
        <v>121.79943272892882</v>
      </c>
      <c r="W11" s="59"/>
    </row>
    <row r="12" spans="1:23" x14ac:dyDescent="0.25">
      <c r="A12" s="38"/>
      <c r="B12" s="4" t="s">
        <v>19</v>
      </c>
      <c r="C12" s="6">
        <v>130</v>
      </c>
      <c r="D12" s="6">
        <v>145</v>
      </c>
      <c r="E12" s="6">
        <v>142</v>
      </c>
      <c r="F12" s="6">
        <v>119</v>
      </c>
      <c r="G12" s="6">
        <v>147</v>
      </c>
      <c r="H12" s="6">
        <v>183</v>
      </c>
      <c r="I12" s="6">
        <v>110</v>
      </c>
      <c r="J12" s="53">
        <v>115</v>
      </c>
      <c r="K12" s="59"/>
      <c r="M12" s="38"/>
      <c r="N12" s="4" t="s">
        <v>19</v>
      </c>
      <c r="O12" s="29">
        <f t="shared" si="0"/>
        <v>133.95700302012233</v>
      </c>
      <c r="P12" s="29">
        <f t="shared" si="1"/>
        <v>148.41619222622541</v>
      </c>
      <c r="Q12" s="29">
        <f>(E12*64.06/21.927)*'Flow rate'!$D$3/(1000*3600)</f>
        <v>142.65759934986292</v>
      </c>
      <c r="R12" s="29">
        <f>(F12*64.06/21.927)*'Flow rate'!$E$3/(1000*3600)</f>
        <v>114.36569015077809</v>
      </c>
      <c r="S12" s="29">
        <f>(G12*64.06/21.927)*'Flow rate'!$F$3/(1000*3600)</f>
        <v>133.84598393001019</v>
      </c>
      <c r="T12" s="29">
        <f>(H12*64.06/21.927)*'Flow rate'!$G$3/(1000*3600)</f>
        <v>178.5675604106809</v>
      </c>
      <c r="U12" s="29">
        <f>(I12*64.06/21.927)*'Flow rate'!$H$3/(1000*3600)</f>
        <v>123.01118391835536</v>
      </c>
      <c r="V12" s="29">
        <f>(J12*64.06/21.927)*'Flow rate'!$I$3/(1000*3600)</f>
        <v>117.70533414980515</v>
      </c>
      <c r="W12" s="59"/>
    </row>
    <row r="13" spans="1:23" x14ac:dyDescent="0.25">
      <c r="A13" s="38"/>
      <c r="B13" s="4" t="s">
        <v>20</v>
      </c>
      <c r="C13" s="8">
        <v>126</v>
      </c>
      <c r="D13" s="8">
        <v>159</v>
      </c>
      <c r="E13" s="8">
        <v>153</v>
      </c>
      <c r="F13" s="8">
        <v>132</v>
      </c>
      <c r="G13" s="8">
        <v>144</v>
      </c>
      <c r="H13" s="8">
        <v>181</v>
      </c>
      <c r="I13" s="8">
        <v>130</v>
      </c>
      <c r="J13" s="55">
        <v>123</v>
      </c>
      <c r="K13" s="59"/>
      <c r="M13" s="38"/>
      <c r="N13" s="4" t="s">
        <v>20</v>
      </c>
      <c r="O13" s="29">
        <f t="shared" si="0"/>
        <v>129.83524908104164</v>
      </c>
      <c r="P13" s="29">
        <f t="shared" si="1"/>
        <v>162.74603147565409</v>
      </c>
      <c r="Q13" s="29">
        <f>(E13*64.06/21.927)*'Flow rate'!$D$3/(1000*3600)</f>
        <v>153.70854014457063</v>
      </c>
      <c r="R13" s="29">
        <f>(F13*64.06/21.927)*'Flow rate'!$E$3/(1000*3600)</f>
        <v>126.85942100758578</v>
      </c>
      <c r="S13" s="29">
        <f>(G13*64.06/21.927)*'Flow rate'!$F$3/(1000*3600)</f>
        <v>131.11443323756097</v>
      </c>
      <c r="T13" s="29">
        <f>(H13*64.06/21.927)*'Flow rate'!$G$3/(1000*3600)</f>
        <v>176.61600237340573</v>
      </c>
      <c r="U13" s="29">
        <f>(I13*64.06/21.927)*'Flow rate'!$H$3/(1000*3600)</f>
        <v>145.3768537216927</v>
      </c>
      <c r="V13" s="29">
        <f>(J13*64.06/21.927)*'Flow rate'!$I$3/(1000*3600)</f>
        <v>125.89353130805247</v>
      </c>
      <c r="W13" s="59"/>
    </row>
    <row r="14" spans="1:23" x14ac:dyDescent="0.25">
      <c r="A14" s="38"/>
      <c r="B14" s="4" t="s">
        <v>21</v>
      </c>
      <c r="C14" s="9">
        <v>91</v>
      </c>
      <c r="D14" s="9">
        <v>91</v>
      </c>
      <c r="E14" s="9">
        <v>93</v>
      </c>
      <c r="F14" s="9">
        <v>86</v>
      </c>
      <c r="G14" s="9">
        <v>102</v>
      </c>
      <c r="H14" s="9">
        <v>109</v>
      </c>
      <c r="I14" s="9">
        <v>70</v>
      </c>
      <c r="J14" s="56">
        <v>66</v>
      </c>
      <c r="K14" s="59"/>
      <c r="M14" s="38"/>
      <c r="N14" s="4" t="s">
        <v>21</v>
      </c>
      <c r="O14" s="29">
        <f t="shared" si="0"/>
        <v>93.769902114085625</v>
      </c>
      <c r="P14" s="29">
        <f t="shared" si="1"/>
        <v>93.143955121286282</v>
      </c>
      <c r="Q14" s="29">
        <f>(E14*64.06/21.927)*'Flow rate'!$D$3/(1000*3600)</f>
        <v>93.430681264346859</v>
      </c>
      <c r="R14" s="29">
        <f>(F14*64.06/21.927)*'Flow rate'!$E$3/(1000*3600)</f>
        <v>82.650834898881641</v>
      </c>
      <c r="S14" s="29">
        <f>(G14*64.06/21.927)*'Flow rate'!$F$3/(1000*3600)</f>
        <v>92.872723543272372</v>
      </c>
      <c r="T14" s="29">
        <f>(H14*64.06/21.927)*'Flow rate'!$G$3/(1000*3600)</f>
        <v>106.35991303149846</v>
      </c>
      <c r="U14" s="29">
        <f>(I14*64.06/21.927)*'Flow rate'!$H$3/(1000*3600)</f>
        <v>78.279844311680677</v>
      </c>
      <c r="V14" s="29">
        <f>(J14*64.06/21.927)*'Flow rate'!$I$3/(1000*3600)</f>
        <v>67.552626555540357</v>
      </c>
      <c r="W14" s="59"/>
    </row>
    <row r="15" spans="1:23" x14ac:dyDescent="0.25">
      <c r="A15" s="39"/>
      <c r="B15" s="4" t="s">
        <v>22</v>
      </c>
      <c r="C15" s="10">
        <v>115</v>
      </c>
      <c r="D15" s="10">
        <v>87</v>
      </c>
      <c r="E15" s="10">
        <v>53</v>
      </c>
      <c r="F15" s="10">
        <v>62</v>
      </c>
      <c r="G15" s="10">
        <v>97</v>
      </c>
      <c r="H15" s="10">
        <v>107</v>
      </c>
      <c r="I15" s="10">
        <v>67</v>
      </c>
      <c r="J15" s="57">
        <v>98</v>
      </c>
      <c r="K15" s="59"/>
      <c r="M15" s="39"/>
      <c r="N15" s="4" t="s">
        <v>22</v>
      </c>
      <c r="O15" s="29">
        <f t="shared" si="0"/>
        <v>118.50042574856975</v>
      </c>
      <c r="P15" s="29">
        <f t="shared" si="1"/>
        <v>89.049715335735243</v>
      </c>
      <c r="Q15" s="29">
        <f>(E15*64.06/21.927)*'Flow rate'!$D$3/(1000*3600)</f>
        <v>53.24544201086433</v>
      </c>
      <c r="R15" s="29">
        <f>(F15*64.06/21.927)*'Flow rate'!$E$3/(1000*3600)</f>
        <v>59.585485624775139</v>
      </c>
      <c r="S15" s="29">
        <f>(G15*64.06/21.927)*'Flow rate'!$F$3/(1000*3600)</f>
        <v>88.320139055857069</v>
      </c>
      <c r="T15" s="29">
        <f>(H15*64.06/21.927)*'Flow rate'!$G$3/(1000*3600)</f>
        <v>104.40835499422325</v>
      </c>
      <c r="U15" s="29">
        <f>(I15*64.06/21.927)*'Flow rate'!$H$3/(1000*3600)</f>
        <v>74.924993841180083</v>
      </c>
      <c r="V15" s="29">
        <f>(J15*64.06/21.927)*'Flow rate'!$I$3/(1000*3600)</f>
        <v>100.30541518852961</v>
      </c>
      <c r="W15" s="59"/>
    </row>
    <row r="16" spans="1:23" x14ac:dyDescent="0.25">
      <c r="A16" s="37">
        <v>2553</v>
      </c>
      <c r="B16" s="4" t="s">
        <v>10</v>
      </c>
      <c r="C16" s="5">
        <v>93</v>
      </c>
      <c r="D16" s="6">
        <v>76</v>
      </c>
      <c r="E16" s="6">
        <v>55</v>
      </c>
      <c r="F16" s="6">
        <v>48</v>
      </c>
      <c r="G16" s="6">
        <v>90</v>
      </c>
      <c r="H16" s="6">
        <v>84</v>
      </c>
      <c r="I16" s="6">
        <v>77</v>
      </c>
      <c r="J16" s="53">
        <v>98</v>
      </c>
      <c r="K16" s="59"/>
      <c r="M16" s="37">
        <v>2553</v>
      </c>
      <c r="N16" s="4" t="s">
        <v>10</v>
      </c>
      <c r="O16" s="29">
        <f>(C16*64.06/21.927)*'Flow rate'!$B$4/(1000*3600)</f>
        <v>102.04257277139295</v>
      </c>
      <c r="P16" s="29">
        <f>(D16*64.06/21.927)*'Flow rate'!$C$4/(1000*3600)</f>
        <v>82.623053751589893</v>
      </c>
      <c r="Q16" s="29">
        <f>(E16*64.06/21.927)*'Flow rate'!$D$4/(1000*3600)</f>
        <v>51.368425142391679</v>
      </c>
      <c r="R16" s="29">
        <f>(F16*64.06/21.927)*'Flow rate'!$E$4/(1000*3600)</f>
        <v>45.703924032775426</v>
      </c>
      <c r="S16" s="29">
        <f>(G16*64.06/21.927)*'Flow rate'!$F$4/(1000*3600)</f>
        <v>85.557619521594376</v>
      </c>
      <c r="T16" s="29">
        <f>(H16*64.06/21.927)*'Flow rate'!$G$4/(1000*3600)</f>
        <v>82.005009449537098</v>
      </c>
      <c r="U16" s="29">
        <f>(I16*64.06/21.927)*'Flow rate'!$H$4/(1000*3600)</f>
        <v>82.748947802683645</v>
      </c>
      <c r="V16" s="29">
        <f>(J16*64.06/21.927)*'Flow rate'!$I$4/(1000*3600)</f>
        <v>100.287958341061</v>
      </c>
      <c r="W16" s="59"/>
    </row>
    <row r="17" spans="1:23" x14ac:dyDescent="0.25">
      <c r="A17" s="38"/>
      <c r="B17" s="4" t="s">
        <v>11</v>
      </c>
      <c r="C17" s="6">
        <v>92</v>
      </c>
      <c r="D17" s="6">
        <v>75</v>
      </c>
      <c r="E17" s="6">
        <v>54</v>
      </c>
      <c r="F17" s="6">
        <v>50</v>
      </c>
      <c r="G17" s="6">
        <v>102</v>
      </c>
      <c r="H17" s="6">
        <v>94</v>
      </c>
      <c r="I17" s="6" t="s">
        <v>23</v>
      </c>
      <c r="J17" s="53">
        <v>109</v>
      </c>
      <c r="K17" s="59"/>
      <c r="M17" s="38"/>
      <c r="N17" s="4" t="s">
        <v>11</v>
      </c>
      <c r="O17" s="29">
        <f>(C17*64.06/21.927)*'Flow rate'!$B$4/(1000*3600)</f>
        <v>100.94534080610917</v>
      </c>
      <c r="P17" s="29">
        <f>(D17*64.06/21.927)*'Flow rate'!$C$4/(1000*3600)</f>
        <v>81.535908307490004</v>
      </c>
      <c r="Q17" s="29">
        <f>(E17*64.06/21.927)*'Flow rate'!$D$4/(1000*3600)</f>
        <v>50.434453776166372</v>
      </c>
      <c r="R17" s="29">
        <f>(F17*64.06/21.927)*'Flow rate'!$E$4/(1000*3600)</f>
        <v>47.608254200807728</v>
      </c>
      <c r="S17" s="29">
        <f>(G17*64.06/21.927)*'Flow rate'!$F$4/(1000*3600)</f>
        <v>96.965302124473638</v>
      </c>
      <c r="T17" s="29">
        <f>(H17*64.06/21.927)*'Flow rate'!$G$4/(1000*3600)</f>
        <v>91.767510574482003</v>
      </c>
      <c r="U17" s="29" t="e">
        <f>(I17*64.06/21.927)*'Flow rate'!$H$4/(1000*3600)</f>
        <v>#VALUE!</v>
      </c>
      <c r="V17" s="29">
        <f>(J17*64.06/21.927)*'Flow rate'!$I$4/(1000*3600)</f>
        <v>111.54476999158824</v>
      </c>
      <c r="W17" s="59"/>
    </row>
    <row r="18" spans="1:23" x14ac:dyDescent="0.25">
      <c r="A18" s="38"/>
      <c r="B18" s="4" t="s">
        <v>13</v>
      </c>
      <c r="C18" s="6">
        <v>123</v>
      </c>
      <c r="D18" s="6">
        <v>113</v>
      </c>
      <c r="E18" s="6">
        <v>147</v>
      </c>
      <c r="F18" s="6">
        <v>82</v>
      </c>
      <c r="G18" s="6">
        <v>122</v>
      </c>
      <c r="H18" s="6">
        <v>115</v>
      </c>
      <c r="I18" s="6">
        <v>152</v>
      </c>
      <c r="J18" s="53">
        <v>114</v>
      </c>
      <c r="K18" s="59"/>
      <c r="M18" s="38"/>
      <c r="N18" s="4" t="s">
        <v>13</v>
      </c>
      <c r="O18" s="29">
        <f>(C18*64.06/21.927)*'Flow rate'!$B$4/(1000*3600)</f>
        <v>134.95953172990681</v>
      </c>
      <c r="P18" s="29">
        <f>(D18*64.06/21.927)*'Flow rate'!$C$4/(1000*3600)</f>
        <v>122.84743518328496</v>
      </c>
      <c r="Q18" s="29">
        <f>(E18*64.06/21.927)*'Flow rate'!$D$4/(1000*3600)</f>
        <v>137.29379083511958</v>
      </c>
      <c r="R18" s="29">
        <f>(F18*64.06/21.927)*'Flow rate'!$E$4/(1000*3600)</f>
        <v>78.077536889324691</v>
      </c>
      <c r="S18" s="29">
        <f>(G18*64.06/21.927)*'Flow rate'!$F$4/(1000*3600)</f>
        <v>115.97810646260571</v>
      </c>
      <c r="T18" s="29">
        <f>(H18*64.06/21.927)*'Flow rate'!$G$4/(1000*3600)</f>
        <v>112.26876293686627</v>
      </c>
      <c r="U18" s="29">
        <f>(I18*64.06/21.927)*'Flow rate'!$H$4/(1000*3600)</f>
        <v>163.34857228581711</v>
      </c>
      <c r="V18" s="29">
        <f>(J18*64.06/21.927)*'Flow rate'!$I$4/(1000*3600)</f>
        <v>116.66150256000974</v>
      </c>
      <c r="W18" s="59"/>
    </row>
    <row r="19" spans="1:23" x14ac:dyDescent="0.25">
      <c r="A19" s="38"/>
      <c r="B19" s="4" t="s">
        <v>14</v>
      </c>
      <c r="C19" s="7">
        <v>162</v>
      </c>
      <c r="D19" s="7">
        <v>127</v>
      </c>
      <c r="E19" s="7">
        <v>175</v>
      </c>
      <c r="F19" s="7">
        <v>111</v>
      </c>
      <c r="G19" s="7">
        <v>135</v>
      </c>
      <c r="H19" s="7">
        <v>135</v>
      </c>
      <c r="I19" s="7">
        <v>141</v>
      </c>
      <c r="J19" s="54">
        <v>135</v>
      </c>
      <c r="K19" s="59"/>
      <c r="M19" s="38"/>
      <c r="N19" s="4" t="s">
        <v>14</v>
      </c>
      <c r="O19" s="29">
        <f>(C19*64.06/21.927)*'Flow rate'!$B$4/(1000*3600)</f>
        <v>177.75157837597487</v>
      </c>
      <c r="P19" s="29">
        <f>(D19*64.06/21.927)*'Flow rate'!$C$4/(1000*3600)</f>
        <v>138.06747140068308</v>
      </c>
      <c r="Q19" s="29">
        <f>(E19*64.06/21.927)*'Flow rate'!$D$4/(1000*3600)</f>
        <v>163.44498908942805</v>
      </c>
      <c r="R19" s="29">
        <f>(F19*64.06/21.927)*'Flow rate'!$E$4/(1000*3600)</f>
        <v>105.69032432579317</v>
      </c>
      <c r="S19" s="29">
        <f>(G19*64.06/21.927)*'Flow rate'!$F$4/(1000*3600)</f>
        <v>128.33642928239158</v>
      </c>
      <c r="T19" s="29">
        <f>(H19*64.06/21.927)*'Flow rate'!$G$4/(1000*3600)</f>
        <v>131.79376518675605</v>
      </c>
      <c r="U19" s="29">
        <f>(I19*64.06/21.927)*'Flow rate'!$H$4/(1000*3600)</f>
        <v>151.52729402829087</v>
      </c>
      <c r="V19" s="29">
        <f>(J19*64.06/21.927)*'Flow rate'!$I$4/(1000*3600)</f>
        <v>138.15177934737994</v>
      </c>
      <c r="W19" s="59"/>
    </row>
    <row r="20" spans="1:23" x14ac:dyDescent="0.25">
      <c r="A20" s="38"/>
      <c r="B20" s="4" t="s">
        <v>15</v>
      </c>
      <c r="C20" s="7">
        <v>169</v>
      </c>
      <c r="D20" s="7">
        <v>136</v>
      </c>
      <c r="E20" s="7">
        <v>174</v>
      </c>
      <c r="F20" s="7">
        <v>102</v>
      </c>
      <c r="G20" s="7">
        <v>136</v>
      </c>
      <c r="H20" s="7">
        <v>136</v>
      </c>
      <c r="I20" s="7">
        <v>140</v>
      </c>
      <c r="J20" s="54">
        <v>139</v>
      </c>
      <c r="K20" s="59"/>
      <c r="M20" s="38"/>
      <c r="N20" s="4" t="s">
        <v>15</v>
      </c>
      <c r="O20" s="29">
        <f>(C20*64.06/21.927)*'Flow rate'!$B$4/(1000*3600)</f>
        <v>185.43220213296141</v>
      </c>
      <c r="P20" s="29">
        <f>(D20*64.06/21.927)*'Flow rate'!$C$4/(1000*3600)</f>
        <v>147.85178039758188</v>
      </c>
      <c r="Q20" s="29">
        <f>(E20*64.06/21.927)*'Flow rate'!$D$4/(1000*3600)</f>
        <v>162.51101772320274</v>
      </c>
      <c r="R20" s="29">
        <f>(F20*64.06/21.927)*'Flow rate'!$E$4/(1000*3600)</f>
        <v>97.120838569647773</v>
      </c>
      <c r="S20" s="29">
        <f>(G20*64.06/21.927)*'Flow rate'!$F$4/(1000*3600)</f>
        <v>129.28706949929816</v>
      </c>
      <c r="T20" s="29">
        <f>(H20*64.06/21.927)*'Flow rate'!$G$4/(1000*3600)</f>
        <v>132.77001529925056</v>
      </c>
      <c r="U20" s="29">
        <f>(I20*64.06/21.927)*'Flow rate'!$H$4/(1000*3600)</f>
        <v>150.45263236851574</v>
      </c>
      <c r="V20" s="29">
        <f>(J20*64.06/21.927)*'Flow rate'!$I$4/(1000*3600)</f>
        <v>142.24516540211715</v>
      </c>
      <c r="W20" s="59"/>
    </row>
    <row r="21" spans="1:23" x14ac:dyDescent="0.25">
      <c r="A21" s="38"/>
      <c r="B21" s="4" t="s">
        <v>16</v>
      </c>
      <c r="C21" s="7">
        <v>137</v>
      </c>
      <c r="D21" s="7">
        <v>133</v>
      </c>
      <c r="E21" s="7">
        <v>139</v>
      </c>
      <c r="F21" s="7">
        <v>116</v>
      </c>
      <c r="G21" s="7">
        <v>115</v>
      </c>
      <c r="H21" s="7">
        <v>117</v>
      </c>
      <c r="I21" s="7">
        <v>138</v>
      </c>
      <c r="J21" s="54">
        <v>117</v>
      </c>
      <c r="K21" s="59"/>
      <c r="M21" s="38"/>
      <c r="N21" s="4" t="s">
        <v>16</v>
      </c>
      <c r="O21" s="29">
        <f>(C21*64.06/21.927)*'Flow rate'!$B$4/(1000*3600)</f>
        <v>150.32077924387997</v>
      </c>
      <c r="P21" s="29">
        <f>(D21*64.06/21.927)*'Flow rate'!$C$4/(1000*3600)</f>
        <v>144.59034406528227</v>
      </c>
      <c r="Q21" s="29">
        <f>(E21*64.06/21.927)*'Flow rate'!$D$4/(1000*3600)</f>
        <v>129.82201990531715</v>
      </c>
      <c r="R21" s="29">
        <f>(F21*64.06/21.927)*'Flow rate'!$E$4/(1000*3600)</f>
        <v>110.45114974587392</v>
      </c>
      <c r="S21" s="29">
        <f>(G21*64.06/21.927)*'Flow rate'!$F$4/(1000*3600)</f>
        <v>109.32362494425949</v>
      </c>
      <c r="T21" s="29">
        <f>(H21*64.06/21.927)*'Flow rate'!$G$4/(1000*3600)</f>
        <v>114.22126316185526</v>
      </c>
      <c r="U21" s="29">
        <f>(I21*64.06/21.927)*'Flow rate'!$H$4/(1000*3600)</f>
        <v>148.30330904896553</v>
      </c>
      <c r="V21" s="29">
        <f>(J21*64.06/21.927)*'Flow rate'!$I$4/(1000*3600)</f>
        <v>119.73154210106262</v>
      </c>
      <c r="W21" s="59"/>
    </row>
    <row r="22" spans="1:23" x14ac:dyDescent="0.25">
      <c r="A22" s="38"/>
      <c r="B22" s="4" t="s">
        <v>17</v>
      </c>
      <c r="C22" s="6">
        <v>120</v>
      </c>
      <c r="D22" s="6">
        <v>134</v>
      </c>
      <c r="E22" s="6">
        <v>134</v>
      </c>
      <c r="F22" s="6">
        <v>111</v>
      </c>
      <c r="G22" s="6">
        <v>130</v>
      </c>
      <c r="H22" s="6">
        <v>137</v>
      </c>
      <c r="I22" s="6">
        <v>123</v>
      </c>
      <c r="J22" s="53">
        <v>105</v>
      </c>
      <c r="K22" s="59"/>
      <c r="M22" s="38"/>
      <c r="N22" s="4" t="s">
        <v>17</v>
      </c>
      <c r="O22" s="29">
        <f>(C22*64.06/21.927)*'Flow rate'!$B$4/(1000*3600)</f>
        <v>131.66783583405544</v>
      </c>
      <c r="P22" s="29">
        <f>(D22*64.06/21.927)*'Flow rate'!$C$4/(1000*3600)</f>
        <v>145.67748950938216</v>
      </c>
      <c r="Q22" s="29">
        <f>(E22*64.06/21.927)*'Flow rate'!$D$4/(1000*3600)</f>
        <v>125.15216307419064</v>
      </c>
      <c r="R22" s="29">
        <f>(F22*64.06/21.927)*'Flow rate'!$E$4/(1000*3600)</f>
        <v>105.69032432579317</v>
      </c>
      <c r="S22" s="29">
        <f>(G22*64.06/21.927)*'Flow rate'!$F$4/(1000*3600)</f>
        <v>123.58322819785856</v>
      </c>
      <c r="T22" s="29">
        <f>(H22*64.06/21.927)*'Flow rate'!$G$4/(1000*3600)</f>
        <v>133.74626541174507</v>
      </c>
      <c r="U22" s="29">
        <f>(I22*64.06/21.927)*'Flow rate'!$H$4/(1000*3600)</f>
        <v>132.18338415233882</v>
      </c>
      <c r="V22" s="29">
        <f>(J22*64.06/21.927)*'Flow rate'!$I$4/(1000*3600)</f>
        <v>107.45138393685107</v>
      </c>
      <c r="W22" s="59"/>
    </row>
    <row r="23" spans="1:23" x14ac:dyDescent="0.25">
      <c r="A23" s="38"/>
      <c r="B23" s="4" t="s">
        <v>18</v>
      </c>
      <c r="C23" s="6">
        <v>151</v>
      </c>
      <c r="D23" s="6">
        <v>84</v>
      </c>
      <c r="E23" s="6">
        <v>136</v>
      </c>
      <c r="F23" s="6">
        <v>128</v>
      </c>
      <c r="G23" s="6">
        <v>123</v>
      </c>
      <c r="H23" s="6">
        <v>133</v>
      </c>
      <c r="I23" s="6">
        <v>114</v>
      </c>
      <c r="J23" s="53">
        <v>118</v>
      </c>
      <c r="K23" s="59"/>
      <c r="M23" s="38"/>
      <c r="N23" s="4" t="s">
        <v>18</v>
      </c>
      <c r="O23" s="29">
        <f>(C23*64.06/21.927)*'Flow rate'!$B$4/(1000*3600)</f>
        <v>165.68202675785307</v>
      </c>
      <c r="P23" s="29">
        <f>(D23*64.06/21.927)*'Flow rate'!$C$4/(1000*3600)</f>
        <v>91.320217304388791</v>
      </c>
      <c r="Q23" s="29">
        <f>(E23*64.06/21.927)*'Flow rate'!$D$4/(1000*3600)</f>
        <v>127.02010580664123</v>
      </c>
      <c r="R23" s="29">
        <f>(F23*64.06/21.927)*'Flow rate'!$E$4/(1000*3600)</f>
        <v>121.87713075406779</v>
      </c>
      <c r="S23" s="29">
        <f>(G23*64.06/21.927)*'Flow rate'!$F$4/(1000*3600)</f>
        <v>116.92874667951232</v>
      </c>
      <c r="T23" s="29">
        <f>(H23*64.06/21.927)*'Flow rate'!$G$4/(1000*3600)</f>
        <v>129.84126496176705</v>
      </c>
      <c r="U23" s="29">
        <f>(I23*64.06/21.927)*'Flow rate'!$H$4/(1000*3600)</f>
        <v>122.51142921436282</v>
      </c>
      <c r="V23" s="29">
        <f>(J23*64.06/21.927)*'Flow rate'!$I$4/(1000*3600)</f>
        <v>120.75488861474692</v>
      </c>
      <c r="W23" s="59"/>
    </row>
    <row r="24" spans="1:23" x14ac:dyDescent="0.25">
      <c r="A24" s="38"/>
      <c r="B24" s="4" t="s">
        <v>19</v>
      </c>
      <c r="C24" s="6">
        <v>144</v>
      </c>
      <c r="D24" s="6">
        <v>156</v>
      </c>
      <c r="E24" s="6">
        <v>144</v>
      </c>
      <c r="F24" s="6">
        <v>133</v>
      </c>
      <c r="G24" s="6">
        <v>151</v>
      </c>
      <c r="H24" s="6">
        <v>140</v>
      </c>
      <c r="I24" s="6">
        <v>139</v>
      </c>
      <c r="J24" s="53">
        <v>128</v>
      </c>
      <c r="K24" s="59"/>
      <c r="M24" s="38"/>
      <c r="N24" s="4" t="s">
        <v>19</v>
      </c>
      <c r="O24" s="29">
        <f>(C24*64.06/21.927)*'Flow rate'!$B$4/(1000*3600)</f>
        <v>158.0014030008665</v>
      </c>
      <c r="P24" s="29">
        <f>(D24*64.06/21.927)*'Flow rate'!$C$4/(1000*3600)</f>
        <v>169.59468927957923</v>
      </c>
      <c r="Q24" s="29">
        <f>(E24*64.06/21.927)*'Flow rate'!$D$4/(1000*3600)</f>
        <v>134.49187673644363</v>
      </c>
      <c r="R24" s="29">
        <f>(F24*64.06/21.927)*'Flow rate'!$E$4/(1000*3600)</f>
        <v>126.63795617414856</v>
      </c>
      <c r="S24" s="29">
        <f>(G24*64.06/21.927)*'Flow rate'!$F$4/(1000*3600)</f>
        <v>143.54667275289722</v>
      </c>
      <c r="T24" s="29">
        <f>(H24*64.06/21.927)*'Flow rate'!$G$4/(1000*3600)</f>
        <v>136.67501574922849</v>
      </c>
      <c r="U24" s="29">
        <f>(I24*64.06/21.927)*'Flow rate'!$H$4/(1000*3600)</f>
        <v>149.37797070874061</v>
      </c>
      <c r="V24" s="29">
        <f>(J24*64.06/21.927)*'Flow rate'!$I$4/(1000*3600)</f>
        <v>130.9883537515899</v>
      </c>
      <c r="W24" s="59"/>
    </row>
    <row r="25" spans="1:23" x14ac:dyDescent="0.25">
      <c r="A25" s="38"/>
      <c r="B25" s="4" t="s">
        <v>20</v>
      </c>
      <c r="C25" s="8">
        <v>136</v>
      </c>
      <c r="D25" s="8">
        <v>135</v>
      </c>
      <c r="E25" s="8">
        <v>148</v>
      </c>
      <c r="F25" s="8">
        <v>103</v>
      </c>
      <c r="G25" s="8">
        <v>116</v>
      </c>
      <c r="H25" s="8">
        <v>134</v>
      </c>
      <c r="I25" s="8">
        <v>121</v>
      </c>
      <c r="J25" s="55">
        <v>104</v>
      </c>
      <c r="K25" s="59"/>
      <c r="M25" s="38"/>
      <c r="N25" s="4" t="s">
        <v>20</v>
      </c>
      <c r="O25" s="29">
        <f>(C25*64.06/21.927)*'Flow rate'!$B$4/(1000*3600)</f>
        <v>149.22354727859616</v>
      </c>
      <c r="P25" s="29">
        <f>(D25*64.06/21.927)*'Flow rate'!$C$4/(1000*3600)</f>
        <v>146.76463495348202</v>
      </c>
      <c r="Q25" s="29">
        <f>(E25*64.06/21.927)*'Flow rate'!$D$4/(1000*3600)</f>
        <v>138.22776220134489</v>
      </c>
      <c r="R25" s="29">
        <f>(F25*64.06/21.927)*'Flow rate'!$E$4/(1000*3600)</f>
        <v>98.073003653663946</v>
      </c>
      <c r="S25" s="29">
        <f>(G25*64.06/21.927)*'Flow rate'!$F$4/(1000*3600)</f>
        <v>110.27426516116608</v>
      </c>
      <c r="T25" s="29">
        <f>(H25*64.06/21.927)*'Flow rate'!$G$4/(1000*3600)</f>
        <v>130.81751507426156</v>
      </c>
      <c r="U25" s="29">
        <f>(I25*64.06/21.927)*'Flow rate'!$H$4/(1000*3600)</f>
        <v>130.03406083278861</v>
      </c>
      <c r="V25" s="29">
        <f>(J25*64.06/21.927)*'Flow rate'!$I$4/(1000*3600)</f>
        <v>106.42803742316677</v>
      </c>
      <c r="W25" s="59"/>
    </row>
    <row r="26" spans="1:23" x14ac:dyDescent="0.25">
      <c r="A26" s="38"/>
      <c r="B26" s="4" t="s">
        <v>21</v>
      </c>
      <c r="C26" s="9">
        <v>93</v>
      </c>
      <c r="D26" s="9">
        <v>90</v>
      </c>
      <c r="E26" s="9">
        <v>108</v>
      </c>
      <c r="F26" s="9">
        <v>72</v>
      </c>
      <c r="G26" s="9">
        <v>87</v>
      </c>
      <c r="H26" s="9">
        <v>88</v>
      </c>
      <c r="I26" s="9">
        <v>69</v>
      </c>
      <c r="J26" s="56">
        <v>72</v>
      </c>
      <c r="K26" s="59"/>
      <c r="M26" s="38"/>
      <c r="N26" s="4" t="s">
        <v>21</v>
      </c>
      <c r="O26" s="29">
        <f>(C26*64.06/21.927)*'Flow rate'!$B$4/(1000*3600)</f>
        <v>102.04257277139295</v>
      </c>
      <c r="P26" s="29">
        <f>(D26*64.06/21.927)*'Flow rate'!$C$4/(1000*3600)</f>
        <v>97.843089968988025</v>
      </c>
      <c r="Q26" s="29">
        <f>(E26*64.06/21.927)*'Flow rate'!$D$4/(1000*3600)</f>
        <v>100.86890755233274</v>
      </c>
      <c r="R26" s="29">
        <f>(F26*64.06/21.927)*'Flow rate'!$E$4/(1000*3600)</f>
        <v>68.555886049163121</v>
      </c>
      <c r="S26" s="29">
        <f>(G26*64.06/21.927)*'Flow rate'!$F$4/(1000*3600)</f>
        <v>82.705698870874571</v>
      </c>
      <c r="T26" s="29">
        <f>(H26*64.06/21.927)*'Flow rate'!$G$4/(1000*3600)</f>
        <v>85.91000989951506</v>
      </c>
      <c r="U26" s="29">
        <f>(I26*64.06/21.927)*'Flow rate'!$H$4/(1000*3600)</f>
        <v>74.151654524482765</v>
      </c>
      <c r="V26" s="29">
        <f>(J26*64.06/21.927)*'Flow rate'!$I$4/(1000*3600)</f>
        <v>73.680948985269296</v>
      </c>
      <c r="W26" s="59"/>
    </row>
    <row r="27" spans="1:23" x14ac:dyDescent="0.25">
      <c r="A27" s="39"/>
      <c r="B27" s="4" t="s">
        <v>22</v>
      </c>
      <c r="C27" s="10">
        <v>106</v>
      </c>
      <c r="D27" s="10">
        <v>86</v>
      </c>
      <c r="E27" s="10">
        <v>79</v>
      </c>
      <c r="F27" s="10">
        <v>92</v>
      </c>
      <c r="G27" s="10">
        <v>96</v>
      </c>
      <c r="H27" s="10">
        <v>122</v>
      </c>
      <c r="I27" s="10">
        <v>61</v>
      </c>
      <c r="J27" s="57">
        <v>52</v>
      </c>
      <c r="K27" s="59"/>
      <c r="M27" s="39"/>
      <c r="N27" s="4" t="s">
        <v>22</v>
      </c>
      <c r="O27" s="29">
        <f>(C27*64.06/21.927)*'Flow rate'!$B$4/(1000*3600)</f>
        <v>116.3065883200823</v>
      </c>
      <c r="P27" s="29">
        <f>(D27*64.06/21.927)*'Flow rate'!$C$4/(1000*3600)</f>
        <v>93.49450819258854</v>
      </c>
      <c r="Q27" s="29">
        <f>(E27*64.06/21.927)*'Flow rate'!$D$4/(1000*3600)</f>
        <v>73.783737931798953</v>
      </c>
      <c r="R27" s="29">
        <f>(F27*64.06/21.927)*'Flow rate'!$E$4/(1000*3600)</f>
        <v>87.599187729486232</v>
      </c>
      <c r="S27" s="29">
        <f>(G27*64.06/21.927)*'Flow rate'!$F$4/(1000*3600)</f>
        <v>91.261460823034014</v>
      </c>
      <c r="T27" s="29">
        <f>(H27*64.06/21.927)*'Flow rate'!$G$4/(1000*3600)</f>
        <v>119.10251372432769</v>
      </c>
      <c r="U27" s="29">
        <f>(I27*64.06/21.927)*'Flow rate'!$H$4/(1000*3600)</f>
        <v>65.554361246281857</v>
      </c>
      <c r="V27" s="29">
        <f>(J27*64.06/21.927)*'Flow rate'!$I$4/(1000*3600)</f>
        <v>53.214018711583385</v>
      </c>
      <c r="W27" s="59"/>
    </row>
    <row r="28" spans="1:23" x14ac:dyDescent="0.25">
      <c r="A28" s="37">
        <v>2554</v>
      </c>
      <c r="B28" s="4" t="s">
        <v>10</v>
      </c>
      <c r="C28" s="5">
        <v>103</v>
      </c>
      <c r="D28" s="6">
        <v>99</v>
      </c>
      <c r="E28" s="6">
        <v>103</v>
      </c>
      <c r="F28" s="6">
        <v>72</v>
      </c>
      <c r="G28" s="6">
        <v>71</v>
      </c>
      <c r="H28" s="6">
        <v>98</v>
      </c>
      <c r="I28" s="6">
        <v>52</v>
      </c>
      <c r="J28" s="53">
        <v>46</v>
      </c>
      <c r="K28" s="59"/>
      <c r="M28" s="38">
        <v>2554</v>
      </c>
      <c r="N28" s="28" t="s">
        <v>10</v>
      </c>
      <c r="O28" s="29">
        <f>(C28*64.06/21.927)*'Flow rate'!$B$5/(1000*3600)</f>
        <v>117.65492994747724</v>
      </c>
      <c r="P28" s="29">
        <f>(D28*64.06/21.927)*'Flow rate'!$C$5/(1000*3600)</f>
        <v>111.48130460049255</v>
      </c>
      <c r="Q28" s="29">
        <f>(E28*64.06/21.927)*'Flow rate'!$D$5/(1000*3600)</f>
        <v>104.04743542347589</v>
      </c>
      <c r="R28" s="29">
        <f>(F28*64.06/21.927)*'Flow rate'!$E$5/(1000*3600)</f>
        <v>71.720760313768409</v>
      </c>
      <c r="S28" s="29">
        <f>(G28*64.06/21.927)*'Flow rate'!$F$5/(1000*3600)</f>
        <v>68.128281743081843</v>
      </c>
      <c r="T28" s="29">
        <f>(H28*64.06/21.927)*'Flow rate'!$G$5/(1000*3600)</f>
        <v>100.54428371414238</v>
      </c>
      <c r="U28" s="29">
        <f>(I28*64.06/21.927)*'Flow rate'!$H$5/(1000*3600)</f>
        <v>56.555426979421618</v>
      </c>
      <c r="V28" s="29">
        <f>(J28*64.06/21.927)*'Flow rate'!$I$5/(1000*3600)</f>
        <v>52.358921279194099</v>
      </c>
      <c r="W28" s="59"/>
    </row>
    <row r="29" spans="1:23" x14ac:dyDescent="0.25">
      <c r="A29" s="38"/>
      <c r="B29" s="4" t="s">
        <v>11</v>
      </c>
      <c r="C29" s="6">
        <v>80</v>
      </c>
      <c r="D29" s="6">
        <v>97</v>
      </c>
      <c r="E29" s="6">
        <v>74</v>
      </c>
      <c r="F29" s="6">
        <v>75</v>
      </c>
      <c r="G29" s="6">
        <v>75</v>
      </c>
      <c r="H29" s="6">
        <v>90</v>
      </c>
      <c r="I29" s="6">
        <v>76</v>
      </c>
      <c r="J29" s="53">
        <v>43</v>
      </c>
      <c r="K29" s="59"/>
      <c r="M29" s="38"/>
      <c r="N29" s="4" t="s">
        <v>11</v>
      </c>
      <c r="O29" s="29">
        <f>(C29*64.06/21.927)*'Flow rate'!$B$5/(1000*3600)</f>
        <v>91.382469862118242</v>
      </c>
      <c r="P29" s="29">
        <f>(D29*64.06/21.927)*'Flow rate'!$C$5/(1000*3600)</f>
        <v>109.22915703280583</v>
      </c>
      <c r="Q29" s="29">
        <f>(E29*64.06/21.927)*'Flow rate'!$D$5/(1000*3600)</f>
        <v>74.75252642074966</v>
      </c>
      <c r="R29" s="29">
        <f>(F29*64.06/21.927)*'Flow rate'!$E$5/(1000*3600)</f>
        <v>74.709125326842099</v>
      </c>
      <c r="S29" s="29">
        <f>(G29*64.06/21.927)*'Flow rate'!$F$5/(1000*3600)</f>
        <v>71.966494799030116</v>
      </c>
      <c r="T29" s="29">
        <f>(H29*64.06/21.927)*'Flow rate'!$G$5/(1000*3600)</f>
        <v>92.336587084416479</v>
      </c>
      <c r="U29" s="29">
        <f>(I29*64.06/21.927)*'Flow rate'!$H$5/(1000*3600)</f>
        <v>82.657931739154677</v>
      </c>
      <c r="V29" s="29">
        <f>(J29*64.06/21.927)*'Flow rate'!$I$5/(1000*3600)</f>
        <v>48.94420902185535</v>
      </c>
      <c r="W29" s="59"/>
    </row>
    <row r="30" spans="1:23" x14ac:dyDescent="0.25">
      <c r="A30" s="38"/>
      <c r="B30" s="4" t="s">
        <v>13</v>
      </c>
      <c r="C30" s="6">
        <v>101</v>
      </c>
      <c r="D30" s="6">
        <v>105</v>
      </c>
      <c r="E30" s="6">
        <v>103</v>
      </c>
      <c r="F30" s="6">
        <v>105</v>
      </c>
      <c r="G30" s="6">
        <v>141</v>
      </c>
      <c r="H30" s="6">
        <v>126</v>
      </c>
      <c r="I30" s="6">
        <v>95</v>
      </c>
      <c r="J30" s="53">
        <v>52</v>
      </c>
      <c r="K30" s="59"/>
      <c r="M30" s="38"/>
      <c r="N30" s="4" t="s">
        <v>13</v>
      </c>
      <c r="O30" s="29">
        <f>(C30*64.06/21.927)*'Flow rate'!$B$5/(1000*3600)</f>
        <v>115.37036820092428</v>
      </c>
      <c r="P30" s="29">
        <f>(D30*64.06/21.927)*'Flow rate'!$C$5/(1000*3600)</f>
        <v>118.23774730355271</v>
      </c>
      <c r="Q30" s="29">
        <f>(E30*64.06/21.927)*'Flow rate'!$D$5/(1000*3600)</f>
        <v>104.04743542347589</v>
      </c>
      <c r="R30" s="29">
        <f>(F30*64.06/21.927)*'Flow rate'!$E$5/(1000*3600)</f>
        <v>104.59277545757895</v>
      </c>
      <c r="S30" s="29">
        <f>(G30*64.06/21.927)*'Flow rate'!$F$5/(1000*3600)</f>
        <v>135.29701022217662</v>
      </c>
      <c r="T30" s="29">
        <f>(H30*64.06/21.927)*'Flow rate'!$G$5/(1000*3600)</f>
        <v>129.27122191818307</v>
      </c>
      <c r="U30" s="29">
        <f>(I30*64.06/21.927)*'Flow rate'!$H$5/(1000*3600)</f>
        <v>103.32241467394334</v>
      </c>
      <c r="V30" s="29">
        <f>(J30*64.06/21.927)*'Flow rate'!$I$5/(1000*3600)</f>
        <v>59.188345793871584</v>
      </c>
      <c r="W30" s="59"/>
    </row>
    <row r="31" spans="1:23" x14ac:dyDescent="0.25">
      <c r="A31" s="38"/>
      <c r="B31" s="4" t="s">
        <v>14</v>
      </c>
      <c r="C31" s="7">
        <v>129</v>
      </c>
      <c r="D31" s="7">
        <v>124</v>
      </c>
      <c r="E31" s="7">
        <v>115</v>
      </c>
      <c r="F31" s="7">
        <v>88</v>
      </c>
      <c r="G31" s="7">
        <v>146</v>
      </c>
      <c r="H31" s="7">
        <v>143</v>
      </c>
      <c r="I31" s="7">
        <v>119</v>
      </c>
      <c r="J31" s="54">
        <v>67</v>
      </c>
      <c r="K31" s="59"/>
      <c r="M31" s="38"/>
      <c r="N31" s="4" t="s">
        <v>14</v>
      </c>
      <c r="O31" s="29">
        <f>(C31*64.06/21.927)*'Flow rate'!$B$5/(1000*3600)</f>
        <v>147.35423265266567</v>
      </c>
      <c r="P31" s="29">
        <f>(D31*64.06/21.927)*'Flow rate'!$C$5/(1000*3600)</f>
        <v>139.63314919657654</v>
      </c>
      <c r="Q31" s="29">
        <f>(E31*64.06/21.927)*'Flow rate'!$D$5/(1000*3600)</f>
        <v>116.1694667349488</v>
      </c>
      <c r="R31" s="29">
        <f>(F31*64.06/21.927)*'Flow rate'!$E$5/(1000*3600)</f>
        <v>87.658707050161397</v>
      </c>
      <c r="S31" s="29">
        <f>(G31*64.06/21.927)*'Flow rate'!$F$5/(1000*3600)</f>
        <v>140.09477654211196</v>
      </c>
      <c r="T31" s="29">
        <f>(H31*64.06/21.927)*'Flow rate'!$G$5/(1000*3600)</f>
        <v>146.71257725635061</v>
      </c>
      <c r="U31" s="29">
        <f>(I31*64.06/21.927)*'Flow rate'!$H$5/(1000*3600)</f>
        <v>129.42491943367639</v>
      </c>
      <c r="V31" s="29">
        <f>(J31*64.06/21.927)*'Flow rate'!$I$5/(1000*3600)</f>
        <v>76.261907080565322</v>
      </c>
      <c r="W31" s="59"/>
    </row>
    <row r="32" spans="1:23" x14ac:dyDescent="0.25">
      <c r="A32" s="38"/>
      <c r="B32" s="4" t="s">
        <v>15</v>
      </c>
      <c r="C32" s="7">
        <v>127</v>
      </c>
      <c r="D32" s="7">
        <v>116</v>
      </c>
      <c r="E32" s="7">
        <v>127</v>
      </c>
      <c r="F32" s="7">
        <v>126</v>
      </c>
      <c r="G32" s="7">
        <v>130</v>
      </c>
      <c r="H32" s="7">
        <v>155</v>
      </c>
      <c r="I32" s="7">
        <v>115</v>
      </c>
      <c r="J32" s="54">
        <v>87</v>
      </c>
      <c r="K32" s="59"/>
      <c r="M32" s="38"/>
      <c r="N32" s="4" t="s">
        <v>15</v>
      </c>
      <c r="O32" s="29">
        <f>(C32*64.06/21.927)*'Flow rate'!$B$5/(1000*3600)</f>
        <v>145.06967090611272</v>
      </c>
      <c r="P32" s="29">
        <f>(D32*64.06/21.927)*'Flow rate'!$C$5/(1000*3600)</f>
        <v>130.62455892582963</v>
      </c>
      <c r="Q32" s="29">
        <f>(E32*64.06/21.927)*'Flow rate'!$D$5/(1000*3600)</f>
        <v>128.29149804642171</v>
      </c>
      <c r="R32" s="29">
        <f>(F32*64.06/21.927)*'Flow rate'!$E$5/(1000*3600)</f>
        <v>125.51133054909472</v>
      </c>
      <c r="S32" s="29">
        <f>(G32*64.06/21.927)*'Flow rate'!$F$5/(1000*3600)</f>
        <v>124.74192431831888</v>
      </c>
      <c r="T32" s="29">
        <f>(H32*64.06/21.927)*'Flow rate'!$G$5/(1000*3600)</f>
        <v>159.0241222009395</v>
      </c>
      <c r="U32" s="29">
        <f>(I32*64.06/21.927)*'Flow rate'!$H$5/(1000*3600)</f>
        <v>125.07450197372088</v>
      </c>
      <c r="V32" s="29">
        <f>(J32*64.06/21.927)*'Flow rate'!$I$5/(1000*3600)</f>
        <v>99.026655462823612</v>
      </c>
      <c r="W32" s="59"/>
    </row>
    <row r="33" spans="1:23" x14ac:dyDescent="0.25">
      <c r="A33" s="38"/>
      <c r="B33" s="4" t="s">
        <v>16</v>
      </c>
      <c r="C33" s="7">
        <v>149</v>
      </c>
      <c r="D33" s="7">
        <v>134</v>
      </c>
      <c r="E33" s="7">
        <v>100</v>
      </c>
      <c r="F33" s="7">
        <v>104</v>
      </c>
      <c r="G33" s="7">
        <v>122</v>
      </c>
      <c r="H33" s="7">
        <v>175</v>
      </c>
      <c r="I33" s="7">
        <v>116</v>
      </c>
      <c r="J33" s="54">
        <v>128</v>
      </c>
      <c r="K33" s="59"/>
      <c r="M33" s="38"/>
      <c r="N33" s="4" t="s">
        <v>16</v>
      </c>
      <c r="O33" s="29">
        <f>(C33*64.06/21.927)*'Flow rate'!$B$5/(1000*3600)</f>
        <v>170.19985011819523</v>
      </c>
      <c r="P33" s="29">
        <f>(D33*64.06/21.927)*'Flow rate'!$C$5/(1000*3600)</f>
        <v>150.89388703501012</v>
      </c>
      <c r="Q33" s="29">
        <f>(E33*64.06/21.927)*'Flow rate'!$D$5/(1000*3600)</f>
        <v>101.01692759560764</v>
      </c>
      <c r="R33" s="29">
        <f>(F33*64.06/21.927)*'Flow rate'!$E$5/(1000*3600)</f>
        <v>103.59665378655437</v>
      </c>
      <c r="S33" s="29">
        <f>(G33*64.06/21.927)*'Flow rate'!$F$5/(1000*3600)</f>
        <v>117.06549820642233</v>
      </c>
      <c r="T33" s="29">
        <f>(H33*64.06/21.927)*'Flow rate'!$G$5/(1000*3600)</f>
        <v>179.54336377525425</v>
      </c>
      <c r="U33" s="29">
        <f>(I33*64.06/21.927)*'Flow rate'!$H$5/(1000*3600)</f>
        <v>126.16210633870976</v>
      </c>
      <c r="V33" s="29">
        <f>(J33*64.06/21.927)*'Flow rate'!$I$5/(1000*3600)</f>
        <v>145.69438964645315</v>
      </c>
      <c r="W33" s="59"/>
    </row>
    <row r="34" spans="1:23" x14ac:dyDescent="0.25">
      <c r="A34" s="38"/>
      <c r="B34" s="4" t="s">
        <v>17</v>
      </c>
      <c r="C34" s="6">
        <v>131</v>
      </c>
      <c r="D34" s="6">
        <v>124</v>
      </c>
      <c r="E34" s="6">
        <v>131</v>
      </c>
      <c r="F34" s="6">
        <v>118</v>
      </c>
      <c r="G34" s="6">
        <v>82</v>
      </c>
      <c r="H34" s="6">
        <v>133</v>
      </c>
      <c r="I34" s="6">
        <v>100</v>
      </c>
      <c r="J34" s="53">
        <v>125</v>
      </c>
      <c r="K34" s="59"/>
      <c r="M34" s="38"/>
      <c r="N34" s="4" t="s">
        <v>17</v>
      </c>
      <c r="O34" s="29">
        <f>(C34*64.06/21.927)*'Flow rate'!$B$5/(1000*3600)</f>
        <v>149.63879439921863</v>
      </c>
      <c r="P34" s="29">
        <f>(D34*64.06/21.927)*'Flow rate'!$C$5/(1000*3600)</f>
        <v>139.63314919657654</v>
      </c>
      <c r="Q34" s="29">
        <f>(E34*64.06/21.927)*'Flow rate'!$D$5/(1000*3600)</f>
        <v>132.33217515024603</v>
      </c>
      <c r="R34" s="29">
        <f>(F34*64.06/21.927)*'Flow rate'!$E$5/(1000*3600)</f>
        <v>117.54235718089824</v>
      </c>
      <c r="S34" s="29">
        <f>(G34*64.06/21.927)*'Flow rate'!$F$5/(1000*3600)</f>
        <v>78.683367646939601</v>
      </c>
      <c r="T34" s="29">
        <f>(H34*64.06/21.927)*'Flow rate'!$G$5/(1000*3600)</f>
        <v>136.45295646919323</v>
      </c>
      <c r="U34" s="29">
        <f>(I34*64.06/21.927)*'Flow rate'!$H$5/(1000*3600)</f>
        <v>108.76043649888773</v>
      </c>
      <c r="V34" s="29">
        <f>(J34*64.06/21.927)*'Flow rate'!$I$5/(1000*3600)</f>
        <v>142.2796773891144</v>
      </c>
      <c r="W34" s="59"/>
    </row>
    <row r="35" spans="1:23" x14ac:dyDescent="0.25">
      <c r="A35" s="38"/>
      <c r="B35" s="4" t="s">
        <v>18</v>
      </c>
      <c r="C35" s="6">
        <v>115</v>
      </c>
      <c r="D35" s="6">
        <v>133</v>
      </c>
      <c r="E35" s="6">
        <v>115</v>
      </c>
      <c r="F35" s="6">
        <v>83</v>
      </c>
      <c r="G35" s="6">
        <v>64</v>
      </c>
      <c r="H35" s="6">
        <v>118</v>
      </c>
      <c r="I35" s="6">
        <v>97</v>
      </c>
      <c r="J35" s="53">
        <v>125</v>
      </c>
      <c r="K35" s="59"/>
      <c r="M35" s="38"/>
      <c r="N35" s="4" t="s">
        <v>18</v>
      </c>
      <c r="O35" s="29">
        <f>(C35*64.06/21.927)*'Flow rate'!$B$5/(1000*3600)</f>
        <v>131.36230042679497</v>
      </c>
      <c r="P35" s="29">
        <f>(D35*64.06/21.927)*'Flow rate'!$C$5/(1000*3600)</f>
        <v>149.76781325116673</v>
      </c>
      <c r="Q35" s="29">
        <f>(E35*64.06/21.927)*'Flow rate'!$D$5/(1000*3600)</f>
        <v>116.1694667349488</v>
      </c>
      <c r="R35" s="29">
        <f>(F35*64.06/21.927)*'Flow rate'!$E$5/(1000*3600)</f>
        <v>82.678098695038585</v>
      </c>
      <c r="S35" s="29">
        <f>(G35*64.06/21.927)*'Flow rate'!$F$5/(1000*3600)</f>
        <v>61.411408895172372</v>
      </c>
      <c r="T35" s="29">
        <f>(H35*64.06/21.927)*'Flow rate'!$G$5/(1000*3600)</f>
        <v>121.06352528845716</v>
      </c>
      <c r="U35" s="29">
        <f>(I35*64.06/21.927)*'Flow rate'!$H$5/(1000*3600)</f>
        <v>105.4976234039211</v>
      </c>
      <c r="V35" s="29">
        <f>(J35*64.06/21.927)*'Flow rate'!$I$5/(1000*3600)</f>
        <v>142.2796773891144</v>
      </c>
      <c r="W35" s="59"/>
    </row>
    <row r="36" spans="1:23" x14ac:dyDescent="0.25">
      <c r="A36" s="38"/>
      <c r="B36" s="4" t="s">
        <v>19</v>
      </c>
      <c r="C36" s="6">
        <v>139</v>
      </c>
      <c r="D36" s="6">
        <v>156</v>
      </c>
      <c r="E36" s="6">
        <v>88</v>
      </c>
      <c r="F36" s="6">
        <v>125</v>
      </c>
      <c r="G36" s="6">
        <v>166</v>
      </c>
      <c r="H36" s="6">
        <v>153</v>
      </c>
      <c r="I36" s="6">
        <v>107</v>
      </c>
      <c r="J36" s="53">
        <v>130</v>
      </c>
      <c r="K36" s="59"/>
      <c r="M36" s="38"/>
      <c r="N36" s="4" t="s">
        <v>19</v>
      </c>
      <c r="O36" s="29">
        <f>(C36*64.06/21.927)*'Flow rate'!$B$5/(1000*3600)</f>
        <v>158.77704138543046</v>
      </c>
      <c r="P36" s="29">
        <f>(D36*64.06/21.927)*'Flow rate'!$C$5/(1000*3600)</f>
        <v>175.667510279564</v>
      </c>
      <c r="Q36" s="29">
        <f>(E36*64.06/21.927)*'Flow rate'!$D$5/(1000*3600)</f>
        <v>88.894896284134731</v>
      </c>
      <c r="R36" s="29">
        <f>(F36*64.06/21.927)*'Flow rate'!$E$5/(1000*3600)</f>
        <v>124.51520887807017</v>
      </c>
      <c r="S36" s="29">
        <f>(G36*64.06/21.927)*'Flow rate'!$F$5/(1000*3600)</f>
        <v>159.28584182185332</v>
      </c>
      <c r="T36" s="29">
        <f>(H36*64.06/21.927)*'Flow rate'!$G$5/(1000*3600)</f>
        <v>156.972198043508</v>
      </c>
      <c r="U36" s="29">
        <f>(I36*64.06/21.927)*'Flow rate'!$H$5/(1000*3600)</f>
        <v>116.37366705380987</v>
      </c>
      <c r="V36" s="29">
        <f>(J36*64.06/21.927)*'Flow rate'!$I$5/(1000*3600)</f>
        <v>147.97086448467897</v>
      </c>
      <c r="W36" s="59"/>
    </row>
    <row r="37" spans="1:23" x14ac:dyDescent="0.25">
      <c r="A37" s="38"/>
      <c r="B37" s="4" t="s">
        <v>20</v>
      </c>
      <c r="C37" s="8">
        <v>133</v>
      </c>
      <c r="D37" s="8">
        <v>138</v>
      </c>
      <c r="E37" s="8">
        <v>133</v>
      </c>
      <c r="F37" s="8">
        <v>95</v>
      </c>
      <c r="G37" s="8">
        <v>151</v>
      </c>
      <c r="H37" s="8">
        <v>160</v>
      </c>
      <c r="I37" s="8">
        <v>120</v>
      </c>
      <c r="J37" s="55">
        <v>126</v>
      </c>
      <c r="K37" s="59"/>
      <c r="M37" s="38"/>
      <c r="N37" s="4" t="s">
        <v>20</v>
      </c>
      <c r="O37" s="29">
        <f>(C37*64.06/21.927)*'Flow rate'!$B$5/(1000*3600)</f>
        <v>151.92335614577155</v>
      </c>
      <c r="P37" s="29">
        <f>(D37*64.06/21.927)*'Flow rate'!$C$5/(1000*3600)</f>
        <v>155.39818217038356</v>
      </c>
      <c r="Q37" s="29">
        <f>(E37*64.06/21.927)*'Flow rate'!$D$5/(1000*3600)</f>
        <v>134.35251370215815</v>
      </c>
      <c r="R37" s="29">
        <f>(F37*64.06/21.927)*'Flow rate'!$E$5/(1000*3600)</f>
        <v>94.631558747333315</v>
      </c>
      <c r="S37" s="29">
        <f>(G37*64.06/21.927)*'Flow rate'!$F$5/(1000*3600)</f>
        <v>144.89254286204729</v>
      </c>
      <c r="T37" s="29">
        <f>(H37*64.06/21.927)*'Flow rate'!$G$5/(1000*3600)</f>
        <v>164.15393259451821</v>
      </c>
      <c r="U37" s="29">
        <f>(I37*64.06/21.927)*'Flow rate'!$H$5/(1000*3600)</f>
        <v>130.51252379866528</v>
      </c>
      <c r="V37" s="29">
        <f>(J37*64.06/21.927)*'Flow rate'!$I$5/(1000*3600)</f>
        <v>143.41791480822729</v>
      </c>
      <c r="W37" s="59"/>
    </row>
    <row r="38" spans="1:23" x14ac:dyDescent="0.25">
      <c r="A38" s="38"/>
      <c r="B38" s="4" t="s">
        <v>21</v>
      </c>
      <c r="C38" s="9">
        <v>113</v>
      </c>
      <c r="D38" s="9">
        <v>68</v>
      </c>
      <c r="E38" s="9">
        <v>82</v>
      </c>
      <c r="F38" s="9">
        <v>86</v>
      </c>
      <c r="G38" s="9">
        <v>110</v>
      </c>
      <c r="H38" s="9">
        <v>107</v>
      </c>
      <c r="I38" s="9">
        <v>70</v>
      </c>
      <c r="J38" s="56">
        <v>83</v>
      </c>
      <c r="K38" s="59"/>
      <c r="M38" s="38"/>
      <c r="N38" s="4" t="s">
        <v>21</v>
      </c>
      <c r="O38" s="29">
        <f>(C38*64.06/21.927)*'Flow rate'!$B$5/(1000*3600)</f>
        <v>129.07773868024202</v>
      </c>
      <c r="P38" s="29">
        <f>(D38*64.06/21.927)*'Flow rate'!$C$5/(1000*3600)</f>
        <v>76.573017301348415</v>
      </c>
      <c r="Q38" s="29">
        <f>(E38*64.06/21.927)*'Flow rate'!$D$5/(1000*3600)</f>
        <v>82.833880628398276</v>
      </c>
      <c r="R38" s="29">
        <f>(F38*64.06/21.927)*'Flow rate'!$E$5/(1000*3600)</f>
        <v>85.666463708112275</v>
      </c>
      <c r="S38" s="29">
        <f>(G38*64.06/21.927)*'Flow rate'!$F$5/(1000*3600)</f>
        <v>105.55085903857751</v>
      </c>
      <c r="T38" s="29">
        <f>(H38*64.06/21.927)*'Flow rate'!$G$5/(1000*3600)</f>
        <v>109.77794242258403</v>
      </c>
      <c r="U38" s="29">
        <f>(I38*64.06/21.927)*'Flow rate'!$H$5/(1000*3600)</f>
        <v>76.1323055492214</v>
      </c>
      <c r="V38" s="29">
        <f>(J38*64.06/21.927)*'Flow rate'!$I$5/(1000*3600)</f>
        <v>94.473705786371966</v>
      </c>
      <c r="W38" s="59"/>
    </row>
    <row r="39" spans="1:23" x14ac:dyDescent="0.25">
      <c r="A39" s="39"/>
      <c r="B39" s="4" t="s">
        <v>22</v>
      </c>
      <c r="C39" s="10">
        <v>81</v>
      </c>
      <c r="D39" s="10">
        <v>131</v>
      </c>
      <c r="E39" s="10">
        <v>94</v>
      </c>
      <c r="F39" s="10">
        <v>72</v>
      </c>
      <c r="G39" s="10">
        <v>104</v>
      </c>
      <c r="H39" s="10">
        <v>88</v>
      </c>
      <c r="I39" s="10">
        <v>80</v>
      </c>
      <c r="J39" s="57">
        <v>103</v>
      </c>
      <c r="K39" s="59"/>
      <c r="M39" s="39"/>
      <c r="N39" s="4" t="s">
        <v>22</v>
      </c>
      <c r="O39" s="29">
        <f>(C39*64.06/21.927)*'Flow rate'!$B$5/(1000*3600)</f>
        <v>92.524750735394733</v>
      </c>
      <c r="P39" s="29">
        <f>(D39*64.06/21.927)*'Flow rate'!$C$5/(1000*3600)</f>
        <v>147.51566568348005</v>
      </c>
      <c r="Q39" s="29">
        <f>(E39*64.06/21.927)*'Flow rate'!$D$5/(1000*3600)</f>
        <v>94.9559119398712</v>
      </c>
      <c r="R39" s="29">
        <f>(F39*64.06/21.927)*'Flow rate'!$E$5/(1000*3600)</f>
        <v>71.720760313768409</v>
      </c>
      <c r="S39" s="29">
        <f>(G39*64.06/21.927)*'Flow rate'!$F$5/(1000*3600)</f>
        <v>99.793539454655104</v>
      </c>
      <c r="T39" s="29">
        <f>(H39*64.06/21.927)*'Flow rate'!$G$5/(1000*3600)</f>
        <v>90.284662926984993</v>
      </c>
      <c r="U39" s="29">
        <f>(I39*64.06/21.927)*'Flow rate'!$H$5/(1000*3600)</f>
        <v>87.008349199110185</v>
      </c>
      <c r="V39" s="29">
        <f>(J39*64.06/21.927)*'Flow rate'!$I$5/(1000*3600)</f>
        <v>117.23845416863026</v>
      </c>
      <c r="W39" s="59"/>
    </row>
    <row r="40" spans="1:23" x14ac:dyDescent="0.25">
      <c r="A40" s="37">
        <v>2555</v>
      </c>
      <c r="B40" s="4" t="s">
        <v>10</v>
      </c>
      <c r="C40" s="9">
        <v>72</v>
      </c>
      <c r="D40" s="7">
        <v>111</v>
      </c>
      <c r="E40" s="7">
        <v>98</v>
      </c>
      <c r="F40" s="7">
        <v>84</v>
      </c>
      <c r="G40" s="7">
        <v>93</v>
      </c>
      <c r="H40" s="7">
        <v>90</v>
      </c>
      <c r="I40" s="7">
        <v>72</v>
      </c>
      <c r="J40" s="54">
        <v>85</v>
      </c>
      <c r="K40" s="59"/>
      <c r="M40" s="37">
        <v>2555</v>
      </c>
      <c r="N40" s="4" t="s">
        <v>10</v>
      </c>
      <c r="O40" s="29">
        <f>(C40*64.06/21.927)*'Flow rate'!$B$6/(1000*3600)</f>
        <v>80.771167163770698</v>
      </c>
      <c r="P40" s="29">
        <f>(D40*64.06/21.927)*'Flow rate'!$C$6/(1000*3600)</f>
        <v>129.28312221158086</v>
      </c>
      <c r="Q40" s="29">
        <f>(E40*64.06/21.927)*'Flow rate'!$D$6/(1000*3600)</f>
        <v>83.008860549398761</v>
      </c>
      <c r="R40" s="29">
        <f>(F40*64.06/21.927)*'Flow rate'!$E$6/(1000*3600)</f>
        <v>74.913223392772991</v>
      </c>
      <c r="S40" s="29">
        <f>(G40*64.06/21.927)*'Flow rate'!$F$6/(1000*3600)</f>
        <v>86.296501629649896</v>
      </c>
      <c r="T40" s="29">
        <f>(H40*64.06/21.927)*'Flow rate'!$G$6/(1000*3600)</f>
        <v>89.325165252884574</v>
      </c>
      <c r="U40" s="29">
        <f>(I40*64.06/21.927)*'Flow rate'!$H$6/(1000*3600)</f>
        <v>86.136290764810511</v>
      </c>
      <c r="V40" s="29">
        <f>(J40*64.06/21.927)*'Flow rate'!$I$6/(1000*3600)</f>
        <v>98.960166712272553</v>
      </c>
      <c r="W40" s="59"/>
    </row>
    <row r="41" spans="1:23" x14ac:dyDescent="0.25">
      <c r="A41" s="38"/>
      <c r="B41" s="4" t="s">
        <v>11</v>
      </c>
      <c r="C41" s="9">
        <v>78</v>
      </c>
      <c r="D41" s="7">
        <v>117</v>
      </c>
      <c r="E41" s="7">
        <v>77</v>
      </c>
      <c r="F41" s="7">
        <v>77</v>
      </c>
      <c r="G41" s="7">
        <v>86</v>
      </c>
      <c r="H41" s="7">
        <v>94</v>
      </c>
      <c r="I41" s="7">
        <v>76</v>
      </c>
      <c r="J41" s="54">
        <v>87</v>
      </c>
      <c r="K41" s="59"/>
      <c r="M41" s="38"/>
      <c r="N41" s="4" t="s">
        <v>11</v>
      </c>
      <c r="O41" s="29">
        <f>(C41*64.06/21.927)*'Flow rate'!$B$6/(1000*3600)</f>
        <v>87.502097760751582</v>
      </c>
      <c r="P41" s="29">
        <f>(D41*64.06/21.927)*'Flow rate'!$C$6/(1000*3600)</f>
        <v>136.27139908788251</v>
      </c>
      <c r="Q41" s="29">
        <f>(E41*64.06/21.927)*'Flow rate'!$D$6/(1000*3600)</f>
        <v>65.221247574527609</v>
      </c>
      <c r="R41" s="29">
        <f>(F41*64.06/21.927)*'Flow rate'!$E$6/(1000*3600)</f>
        <v>68.670454776708581</v>
      </c>
      <c r="S41" s="29">
        <f>(G41*64.06/21.927)*'Flow rate'!$F$6/(1000*3600)</f>
        <v>79.801066023117102</v>
      </c>
      <c r="T41" s="29">
        <f>(H41*64.06/21.927)*'Flow rate'!$G$6/(1000*3600)</f>
        <v>93.295172597457238</v>
      </c>
      <c r="U41" s="29">
        <f>(I41*64.06/21.927)*'Flow rate'!$H$6/(1000*3600)</f>
        <v>90.921640251744435</v>
      </c>
      <c r="V41" s="29">
        <f>(J41*64.06/21.927)*'Flow rate'!$I$6/(1000*3600)</f>
        <v>101.28864122314955</v>
      </c>
      <c r="W41" s="59"/>
    </row>
    <row r="42" spans="1:23" x14ac:dyDescent="0.25">
      <c r="A42" s="38"/>
      <c r="B42" s="4" t="s">
        <v>13</v>
      </c>
      <c r="C42" s="6">
        <v>79</v>
      </c>
      <c r="D42" s="6">
        <v>114</v>
      </c>
      <c r="E42" s="6">
        <v>103</v>
      </c>
      <c r="F42" s="6">
        <v>81</v>
      </c>
      <c r="G42" s="6">
        <v>105</v>
      </c>
      <c r="H42" s="6">
        <v>103</v>
      </c>
      <c r="I42" s="6">
        <v>144</v>
      </c>
      <c r="J42" s="53">
        <v>115</v>
      </c>
      <c r="K42" s="59"/>
      <c r="M42" s="38"/>
      <c r="N42" s="4" t="s">
        <v>13</v>
      </c>
      <c r="O42" s="29">
        <f>(C42*64.06/21.927)*'Flow rate'!$B$6/(1000*3600)</f>
        <v>88.623919526915074</v>
      </c>
      <c r="P42" s="29">
        <f>(D42*64.06/21.927)*'Flow rate'!$C$6/(1000*3600)</f>
        <v>132.77726064973172</v>
      </c>
      <c r="Q42" s="29">
        <f>(E42*64.06/21.927)*'Flow rate'!$D$6/(1000*3600)</f>
        <v>87.244006495796668</v>
      </c>
      <c r="R42" s="29">
        <f>(F42*64.06/21.927)*'Flow rate'!$E$6/(1000*3600)</f>
        <v>72.237751128745387</v>
      </c>
      <c r="S42" s="29">
        <f>(G42*64.06/21.927)*'Flow rate'!$F$6/(1000*3600)</f>
        <v>97.431534097991829</v>
      </c>
      <c r="T42" s="29">
        <f>(H42*64.06/21.927)*'Flow rate'!$G$6/(1000*3600)</f>
        <v>102.22768912274569</v>
      </c>
      <c r="U42" s="29">
        <f>(I42*64.06/21.927)*'Flow rate'!$H$6/(1000*3600)</f>
        <v>172.27258152962102</v>
      </c>
      <c r="V42" s="29">
        <f>(J42*64.06/21.927)*'Flow rate'!$I$6/(1000*3600)</f>
        <v>133.88728437542756</v>
      </c>
      <c r="W42" s="59"/>
    </row>
    <row r="43" spans="1:23" x14ac:dyDescent="0.25">
      <c r="A43" s="38"/>
      <c r="B43" s="4" t="s">
        <v>14</v>
      </c>
      <c r="C43" s="7">
        <v>103</v>
      </c>
      <c r="D43" s="7">
        <v>143</v>
      </c>
      <c r="E43" s="7">
        <v>123</v>
      </c>
      <c r="F43" s="7">
        <v>123</v>
      </c>
      <c r="G43" s="7">
        <v>118</v>
      </c>
      <c r="H43" s="7">
        <v>139</v>
      </c>
      <c r="I43" s="7">
        <v>126</v>
      </c>
      <c r="J43" s="54">
        <v>102</v>
      </c>
      <c r="K43" s="59"/>
      <c r="M43" s="38"/>
      <c r="N43" s="4" t="s">
        <v>14</v>
      </c>
      <c r="O43" s="29">
        <f>(C43*64.06/21.927)*'Flow rate'!$B$6/(1000*3600)</f>
        <v>115.54764191483864</v>
      </c>
      <c r="P43" s="29">
        <f>(D43*64.06/21.927)*'Flow rate'!$C$6/(1000*3600)</f>
        <v>166.5539322185231</v>
      </c>
      <c r="Q43" s="29">
        <f>(E43*64.06/21.927)*'Flow rate'!$D$6/(1000*3600)</f>
        <v>104.18459028138822</v>
      </c>
      <c r="R43" s="29">
        <f>(F43*64.06/21.927)*'Flow rate'!$E$6/(1000*3600)</f>
        <v>109.69436282513188</v>
      </c>
      <c r="S43" s="29">
        <f>(G43*64.06/21.927)*'Flow rate'!$F$6/(1000*3600)</f>
        <v>109.49448593869558</v>
      </c>
      <c r="T43" s="29">
        <f>(H43*64.06/21.927)*'Flow rate'!$G$6/(1000*3600)</f>
        <v>137.95775522389951</v>
      </c>
      <c r="U43" s="29">
        <f>(I43*64.06/21.927)*'Flow rate'!$H$6/(1000*3600)</f>
        <v>150.7385088384184</v>
      </c>
      <c r="V43" s="29">
        <f>(J43*64.06/21.927)*'Flow rate'!$I$6/(1000*3600)</f>
        <v>118.75220005472704</v>
      </c>
      <c r="W43" s="59"/>
    </row>
    <row r="44" spans="1:23" x14ac:dyDescent="0.25">
      <c r="A44" s="38"/>
      <c r="B44" s="4" t="s">
        <v>15</v>
      </c>
      <c r="C44" s="7">
        <v>92</v>
      </c>
      <c r="D44" s="7">
        <v>115</v>
      </c>
      <c r="E44" s="7">
        <v>139</v>
      </c>
      <c r="F44" s="7">
        <v>115</v>
      </c>
      <c r="G44" s="7">
        <v>144</v>
      </c>
      <c r="H44" s="7">
        <v>149</v>
      </c>
      <c r="I44" s="7">
        <v>115</v>
      </c>
      <c r="J44" s="54">
        <v>107</v>
      </c>
      <c r="K44" s="59"/>
      <c r="M44" s="38"/>
      <c r="N44" s="4" t="s">
        <v>15</v>
      </c>
      <c r="O44" s="29">
        <f>(C44*64.06/21.927)*'Flow rate'!$B$6/(1000*3600)</f>
        <v>103.20760248704035</v>
      </c>
      <c r="P44" s="29">
        <f>(D44*64.06/21.927)*'Flow rate'!$C$6/(1000*3600)</f>
        <v>133.94197346244863</v>
      </c>
      <c r="Q44" s="29">
        <f>(E44*64.06/21.927)*'Flow rate'!$D$6/(1000*3600)</f>
        <v>117.73705730986151</v>
      </c>
      <c r="R44" s="29">
        <f>(F44*64.06/21.927)*'Flow rate'!$E$6/(1000*3600)</f>
        <v>102.55977012105826</v>
      </c>
      <c r="S44" s="29">
        <f>(G44*64.06/21.927)*'Flow rate'!$F$6/(1000*3600)</f>
        <v>133.62038962010305</v>
      </c>
      <c r="T44" s="29">
        <f>(H44*64.06/21.927)*'Flow rate'!$G$6/(1000*3600)</f>
        <v>147.88277358533114</v>
      </c>
      <c r="U44" s="29">
        <f>(I44*64.06/21.927)*'Flow rate'!$H$6/(1000*3600)</f>
        <v>137.57879774935012</v>
      </c>
      <c r="V44" s="29">
        <f>(J44*64.06/21.927)*'Flow rate'!$I$6/(1000*3600)</f>
        <v>124.57338633191955</v>
      </c>
      <c r="W44" s="59"/>
    </row>
    <row r="45" spans="1:23" x14ac:dyDescent="0.25">
      <c r="A45" s="38"/>
      <c r="B45" s="4" t="s">
        <v>16</v>
      </c>
      <c r="C45" s="7">
        <v>109</v>
      </c>
      <c r="D45" s="7">
        <v>138</v>
      </c>
      <c r="E45" s="7">
        <v>130</v>
      </c>
      <c r="F45" s="7">
        <v>102</v>
      </c>
      <c r="G45" s="7">
        <v>153</v>
      </c>
      <c r="H45" s="7">
        <v>152</v>
      </c>
      <c r="I45" s="7">
        <v>87</v>
      </c>
      <c r="J45" s="54">
        <v>103</v>
      </c>
      <c r="K45" s="59"/>
      <c r="M45" s="38"/>
      <c r="N45" s="4" t="s">
        <v>16</v>
      </c>
      <c r="O45" s="29">
        <f>(C45*64.06/21.927)*'Flow rate'!$B$6/(1000*3600)</f>
        <v>122.27857251181952</v>
      </c>
      <c r="P45" s="29">
        <f>(D45*64.06/21.927)*'Flow rate'!$C$6/(1000*3600)</f>
        <v>160.73036815493839</v>
      </c>
      <c r="Q45" s="29">
        <f>(E45*64.06/21.927)*'Flow rate'!$D$6/(1000*3600)</f>
        <v>110.11379460634531</v>
      </c>
      <c r="R45" s="29">
        <f>(F45*64.06/21.927)*'Flow rate'!$E$6/(1000*3600)</f>
        <v>90.966056976938631</v>
      </c>
      <c r="S45" s="29">
        <f>(G45*64.06/21.927)*'Flow rate'!$F$6/(1000*3600)</f>
        <v>141.9716639713595</v>
      </c>
      <c r="T45" s="29">
        <f>(H45*64.06/21.927)*'Flow rate'!$G$6/(1000*3600)</f>
        <v>150.86027909376062</v>
      </c>
      <c r="U45" s="29">
        <f>(I45*64.06/21.927)*'Flow rate'!$H$6/(1000*3600)</f>
        <v>104.08135134081269</v>
      </c>
      <c r="V45" s="29">
        <f>(J45*64.06/21.927)*'Flow rate'!$I$6/(1000*3600)</f>
        <v>119.91643731016556</v>
      </c>
      <c r="W45" s="59"/>
    </row>
    <row r="46" spans="1:23" x14ac:dyDescent="0.25">
      <c r="A46" s="38"/>
      <c r="B46" s="4" t="s">
        <v>17</v>
      </c>
      <c r="C46" s="6">
        <v>114.90474159646352</v>
      </c>
      <c r="D46" s="6">
        <v>152.41504525621306</v>
      </c>
      <c r="E46" s="6">
        <v>119.70666735652034</v>
      </c>
      <c r="F46" s="6">
        <v>100.90161322244109</v>
      </c>
      <c r="G46" s="6">
        <v>148.32315012652532</v>
      </c>
      <c r="H46" s="6">
        <v>139.15706720702406</v>
      </c>
      <c r="I46" s="6">
        <v>105.07923927546337</v>
      </c>
      <c r="J46" s="53">
        <v>112.12601827463101</v>
      </c>
      <c r="K46" s="59"/>
      <c r="M46" s="38"/>
      <c r="N46" s="4" t="s">
        <v>17</v>
      </c>
      <c r="O46" s="29">
        <f>(C46*64.06/21.927)*'Flow rate'!$B$6/(1000*3600)</f>
        <v>128.90264015830323</v>
      </c>
      <c r="P46" s="29">
        <f>(D46*64.06/21.927)*'Flow rate'!$C$6/(1000*3600)</f>
        <v>177.51975606074436</v>
      </c>
      <c r="Q46" s="29">
        <f>(E46*64.06/21.927)*'Flow rate'!$D$6/(1000*3600)</f>
        <v>101.39504140235371</v>
      </c>
      <c r="R46" s="29">
        <f>(F46*64.06/21.927)*'Flow rate'!$E$6/(1000*3600)</f>
        <v>89.986489190760778</v>
      </c>
      <c r="S46" s="29">
        <f>(G46*64.06/21.927)*'Flow rate'!$F$6/(1000*3600)</f>
        <v>137.63192437213442</v>
      </c>
      <c r="T46" s="29">
        <f>(H46*64.06/21.927)*'Flow rate'!$G$6/(1000*3600)</f>
        <v>138.11364471526875</v>
      </c>
      <c r="U46" s="29">
        <f>(I46*64.06/21.927)*'Flow rate'!$H$6/(1000*3600)</f>
        <v>125.71022093856122</v>
      </c>
      <c r="V46" s="29">
        <f>(J46*64.06/21.927)*'Flow rate'!$I$6/(1000*3600)</f>
        <v>130.54128777930359</v>
      </c>
      <c r="W46" s="59"/>
    </row>
    <row r="47" spans="1:23" x14ac:dyDescent="0.25">
      <c r="A47" s="38"/>
      <c r="B47" s="4" t="s">
        <v>18</v>
      </c>
      <c r="C47" s="6">
        <v>99.829989768939214</v>
      </c>
      <c r="D47" s="6">
        <v>132.16734164802912</v>
      </c>
      <c r="E47" s="6">
        <v>138.86240803124605</v>
      </c>
      <c r="F47" s="6">
        <v>96.681781215782621</v>
      </c>
      <c r="G47" s="6">
        <v>143.99492804286035</v>
      </c>
      <c r="H47" s="6">
        <v>140.30634691081818</v>
      </c>
      <c r="I47" s="6">
        <v>106.83935792571157</v>
      </c>
      <c r="J47" s="53">
        <v>105.32015385080912</v>
      </c>
      <c r="K47" s="59"/>
      <c r="M47" s="38"/>
      <c r="N47" s="4" t="s">
        <v>18</v>
      </c>
      <c r="O47" s="29">
        <f>(C47*64.06/21.927)*'Flow rate'!$B$6/(1000*3600)</f>
        <v>111.99145543867371</v>
      </c>
      <c r="P47" s="29">
        <f>(D47*64.06/21.927)*'Flow rate'!$C$6/(1000*3600)</f>
        <v>153.93699624019737</v>
      </c>
      <c r="Q47" s="29">
        <f>(E47*64.06/21.927)*'Flow rate'!$D$6/(1000*3600)</f>
        <v>117.62051289611648</v>
      </c>
      <c r="R47" s="29">
        <f>(F47*64.06/21.927)*'Flow rate'!$E$6/(1000*3600)</f>
        <v>86.223141359870553</v>
      </c>
      <c r="S47" s="29">
        <f>(G47*64.06/21.927)*'Flow rate'!$F$6/(1000*3600)</f>
        <v>133.6156832528174</v>
      </c>
      <c r="T47" s="29">
        <f>(H47*64.06/21.927)*'Flow rate'!$G$6/(1000*3600)</f>
        <v>139.25430693152651</v>
      </c>
      <c r="U47" s="29">
        <f>(I47*64.06/21.927)*'Flow rate'!$H$6/(1000*3600)</f>
        <v>127.81591665853827</v>
      </c>
      <c r="V47" s="29">
        <f>(J47*64.06/21.927)*'Flow rate'!$I$6/(1000*3600)</f>
        <v>122.61764686162664</v>
      </c>
      <c r="W47" s="59"/>
    </row>
    <row r="48" spans="1:23" x14ac:dyDescent="0.25">
      <c r="A48" s="38"/>
      <c r="B48" s="4" t="s">
        <v>19</v>
      </c>
      <c r="C48" s="6">
        <v>90</v>
      </c>
      <c r="D48" s="6">
        <v>113</v>
      </c>
      <c r="E48" s="6">
        <v>93</v>
      </c>
      <c r="F48" s="6">
        <v>77</v>
      </c>
      <c r="G48" s="6">
        <v>134</v>
      </c>
      <c r="H48" s="6">
        <v>111</v>
      </c>
      <c r="I48" s="6">
        <v>81</v>
      </c>
      <c r="J48" s="53">
        <v>102</v>
      </c>
      <c r="K48" s="59"/>
      <c r="M48" s="38"/>
      <c r="N48" s="4" t="s">
        <v>19</v>
      </c>
      <c r="O48" s="29">
        <f>(C48*64.06/21.927)*'Flow rate'!$B$6/(1000*3600)</f>
        <v>100.96395895471338</v>
      </c>
      <c r="P48" s="29">
        <f>(D48*64.06/21.927)*'Flow rate'!$C$6/(1000*3600)</f>
        <v>131.61254783701477</v>
      </c>
      <c r="Q48" s="29">
        <f>(E48*64.06/21.927)*'Flow rate'!$D$6/(1000*3600)</f>
        <v>78.773714603000869</v>
      </c>
      <c r="R48" s="29">
        <f>(F48*64.06/21.927)*'Flow rate'!$E$6/(1000*3600)</f>
        <v>68.670454776708581</v>
      </c>
      <c r="S48" s="29">
        <f>(G48*64.06/21.927)*'Flow rate'!$F$6/(1000*3600)</f>
        <v>124.34119589648482</v>
      </c>
      <c r="T48" s="29">
        <f>(H48*64.06/21.927)*'Flow rate'!$G$6/(1000*3600)</f>
        <v>110.16770381189097</v>
      </c>
      <c r="U48" s="29">
        <f>(I48*64.06/21.927)*'Flow rate'!$H$6/(1000*3600)</f>
        <v>96.903327110411837</v>
      </c>
      <c r="V48" s="29">
        <f>(J48*64.06/21.927)*'Flow rate'!$I$6/(1000*3600)</f>
        <v>118.75220005472704</v>
      </c>
      <c r="W48" s="59"/>
    </row>
    <row r="49" spans="1:23" x14ac:dyDescent="0.25">
      <c r="A49" s="38"/>
      <c r="B49" s="4" t="s">
        <v>20</v>
      </c>
      <c r="C49" s="8">
        <v>95.470159583210091</v>
      </c>
      <c r="D49" s="8">
        <v>122.73530661160682</v>
      </c>
      <c r="E49" s="8">
        <v>119.2244636263578</v>
      </c>
      <c r="F49" s="8">
        <v>105.7112777690086</v>
      </c>
      <c r="G49" s="8">
        <v>114.62445095404982</v>
      </c>
      <c r="H49" s="8">
        <v>138.32478781139227</v>
      </c>
      <c r="I49" s="8">
        <v>126.78205559358688</v>
      </c>
      <c r="J49" s="55">
        <v>132</v>
      </c>
      <c r="K49" s="59"/>
      <c r="M49" s="38"/>
      <c r="N49" s="4" t="s">
        <v>20</v>
      </c>
      <c r="O49" s="29">
        <f>(C49*64.06/21.927)*'Flow rate'!$B$6/(1000*3600)</f>
        <v>107.10050303954621</v>
      </c>
      <c r="P49" s="29">
        <f>(D49*64.06/21.927)*'Flow rate'!$C$6/(1000*3600)</f>
        <v>142.95138418328119</v>
      </c>
      <c r="Q49" s="29">
        <f>(E49*64.06/21.927)*'Flow rate'!$D$6/(1000*3600)</f>
        <v>100.98660076772653</v>
      </c>
      <c r="R49" s="29">
        <f>(F49*64.06/21.927)*'Flow rate'!$E$6/(1000*3600)</f>
        <v>94.275863888633552</v>
      </c>
      <c r="S49" s="29">
        <f>(G49*64.06/21.927)*'Flow rate'!$F$6/(1000*3600)</f>
        <v>106.36224858660091</v>
      </c>
      <c r="T49" s="29">
        <f>(H49*64.06/21.927)*'Flow rate'!$G$6/(1000*3600)</f>
        <v>137.28760588692009</v>
      </c>
      <c r="U49" s="29">
        <f>(I49*64.06/21.927)*'Flow rate'!$H$6/(1000*3600)</f>
        <v>151.67411117179961</v>
      </c>
      <c r="V49" s="29">
        <f>(J49*64.06/21.927)*'Flow rate'!$I$6/(1000*3600)</f>
        <v>153.67931771788207</v>
      </c>
      <c r="W49" s="59"/>
    </row>
    <row r="50" spans="1:23" x14ac:dyDescent="0.25">
      <c r="A50" s="38"/>
      <c r="B50" s="4" t="s">
        <v>21</v>
      </c>
      <c r="C50" s="9">
        <v>68.042261890409563</v>
      </c>
      <c r="D50" s="9">
        <v>92.97621535186758</v>
      </c>
      <c r="E50" s="9">
        <v>66.561068259028858</v>
      </c>
      <c r="F50" s="9">
        <v>83.160731681579676</v>
      </c>
      <c r="G50" s="9">
        <v>75.71232714094441</v>
      </c>
      <c r="H50" s="9">
        <v>94.926233157635622</v>
      </c>
      <c r="I50" s="9">
        <v>63.525531953210496</v>
      </c>
      <c r="J50" s="56">
        <v>94.801288523865892</v>
      </c>
      <c r="K50" s="59"/>
      <c r="M50" s="38"/>
      <c r="N50" s="4" t="s">
        <v>21</v>
      </c>
      <c r="O50" s="29">
        <f>(C50*64.06/21.927)*'Flow rate'!$B$6/(1000*3600)</f>
        <v>76.33129040765742</v>
      </c>
      <c r="P50" s="29">
        <f>(D50*64.06/21.927)*'Flow rate'!$C$6/(1000*3600)</f>
        <v>108.29058929825007</v>
      </c>
      <c r="Q50" s="29">
        <f>(E50*64.06/21.927)*'Flow rate'!$D$6/(1000*3600)</f>
        <v>56.379167685027952</v>
      </c>
      <c r="R50" s="29">
        <f>(F50*64.06/21.927)*'Flow rate'!$E$6/(1000*3600)</f>
        <v>74.164743690102767</v>
      </c>
      <c r="S50" s="29">
        <f>(G50*64.06/21.927)*'Flow rate'!$F$6/(1000*3600)</f>
        <v>70.25493508067845</v>
      </c>
      <c r="T50" s="29">
        <f>(H50*64.06/21.927)*'Flow rate'!$G$6/(1000*3600)</f>
        <v>94.214460707107264</v>
      </c>
      <c r="U50" s="29">
        <f>(I50*64.06/21.927)*'Flow rate'!$H$6/(1000*3600)</f>
        <v>75.997967934875007</v>
      </c>
      <c r="V50" s="29">
        <f>(J50*64.06/21.927)*'Flow rate'!$I$6/(1000*3600)</f>
        <v>110.37119196305906</v>
      </c>
      <c r="W50" s="59"/>
    </row>
    <row r="51" spans="1:23" x14ac:dyDescent="0.25">
      <c r="A51" s="39"/>
      <c r="B51" s="4" t="s">
        <v>22</v>
      </c>
      <c r="C51" s="10">
        <v>86</v>
      </c>
      <c r="D51" s="10">
        <v>108</v>
      </c>
      <c r="E51" s="10">
        <v>80</v>
      </c>
      <c r="F51" s="10">
        <v>104</v>
      </c>
      <c r="G51" s="10">
        <v>87</v>
      </c>
      <c r="H51" s="10">
        <v>101</v>
      </c>
      <c r="I51" s="10">
        <v>76</v>
      </c>
      <c r="J51" s="57">
        <v>101</v>
      </c>
      <c r="K51" s="59"/>
      <c r="M51" s="39"/>
      <c r="N51" s="4" t="s">
        <v>22</v>
      </c>
      <c r="O51" s="29">
        <f>(C51*64.06/21.927)*'Flow rate'!$B$6/(1000*3600)</f>
        <v>96.47667189005945</v>
      </c>
      <c r="P51" s="29">
        <f>(D51*64.06/21.927)*'Flow rate'!$C$6/(1000*3600)</f>
        <v>125.78898377343002</v>
      </c>
      <c r="Q51" s="29">
        <f>(E51*64.06/21.927)*'Flow rate'!$D$6/(1000*3600)</f>
        <v>67.762335142366339</v>
      </c>
      <c r="R51" s="29">
        <f>(F51*64.06/21.927)*'Flow rate'!$E$6/(1000*3600)</f>
        <v>92.749705152957048</v>
      </c>
      <c r="S51" s="29">
        <f>(G51*64.06/21.927)*'Flow rate'!$F$6/(1000*3600)</f>
        <v>80.728985395478944</v>
      </c>
      <c r="T51" s="29">
        <f>(H51*64.06/21.927)*'Flow rate'!$G$6/(1000*3600)</f>
        <v>100.24268545045935</v>
      </c>
      <c r="U51" s="29">
        <f>(I51*64.06/21.927)*'Flow rate'!$H$6/(1000*3600)</f>
        <v>90.921640251744435</v>
      </c>
      <c r="V51" s="29">
        <f>(J51*64.06/21.927)*'Flow rate'!$I$6/(1000*3600)</f>
        <v>117.58796279928856</v>
      </c>
      <c r="W51" s="59"/>
    </row>
    <row r="52" spans="1:23" x14ac:dyDescent="0.25">
      <c r="A52" s="37">
        <v>2556</v>
      </c>
      <c r="B52" s="4" t="s">
        <v>10</v>
      </c>
      <c r="C52" s="7">
        <v>96</v>
      </c>
      <c r="D52" s="7">
        <v>108</v>
      </c>
      <c r="E52" s="7">
        <v>81</v>
      </c>
      <c r="F52" s="7">
        <v>70</v>
      </c>
      <c r="G52" s="7">
        <v>83</v>
      </c>
      <c r="H52" s="7">
        <v>67</v>
      </c>
      <c r="I52" s="7">
        <v>62</v>
      </c>
      <c r="J52" s="54">
        <v>64</v>
      </c>
      <c r="K52" s="59"/>
      <c r="M52" s="37">
        <v>2556</v>
      </c>
      <c r="N52" s="4" t="s">
        <v>10</v>
      </c>
      <c r="O52" s="29">
        <f>(C52*64.06/21.927)*'Flow rate'!$B$7/(1000*3600)</f>
        <v>108.34515955768448</v>
      </c>
      <c r="P52" s="29">
        <f>(D52*64.06/21.927)*'Flow rate'!$C$7/(1000*3600)</f>
        <v>127.78951606324763</v>
      </c>
      <c r="Q52" s="29">
        <f>(E52*64.06/21.927)*'Flow rate'!$D$7/(1000*3600)</f>
        <v>88.377976519103285</v>
      </c>
      <c r="R52" s="29">
        <f>(F52*64.06/21.927)*'Flow rate'!$E$7/(1000*3600)</f>
        <v>74.273432066123789</v>
      </c>
      <c r="S52" s="29">
        <f>(G52*64.06/21.927)*'Flow rate'!$F$7/(1000*3600)</f>
        <v>86.638003483082599</v>
      </c>
      <c r="T52" s="29">
        <f>(H52*64.06/21.927)*'Flow rate'!$G$7/(1000*3600)</f>
        <v>70.072407848839077</v>
      </c>
      <c r="U52" s="29">
        <f>(I52*64.06/21.927)*'Flow rate'!$H$7/(1000*3600)</f>
        <v>56.813015164996607</v>
      </c>
      <c r="V52" s="29">
        <f>(J52*64.06/21.927)*'Flow rate'!$I$7/(1000*3600)</f>
        <v>58.158883549703958</v>
      </c>
      <c r="W52" s="59"/>
    </row>
    <row r="53" spans="1:23" x14ac:dyDescent="0.25">
      <c r="A53" s="38"/>
      <c r="B53" s="4" t="s">
        <v>11</v>
      </c>
      <c r="C53" s="6">
        <v>93</v>
      </c>
      <c r="D53" s="6">
        <v>99</v>
      </c>
      <c r="E53" s="6">
        <v>74</v>
      </c>
      <c r="F53" s="6">
        <v>68</v>
      </c>
      <c r="G53" s="6">
        <v>63</v>
      </c>
      <c r="H53" s="6">
        <v>82</v>
      </c>
      <c r="I53" s="6">
        <v>65</v>
      </c>
      <c r="J53" s="53">
        <v>60</v>
      </c>
      <c r="K53" s="59"/>
      <c r="M53" s="38"/>
      <c r="N53" s="4" t="s">
        <v>11</v>
      </c>
      <c r="O53" s="29">
        <f>(C53*64.06/21.927)*'Flow rate'!$B$7/(1000*3600)</f>
        <v>104.95937332150682</v>
      </c>
      <c r="P53" s="29">
        <f>(D53*64.06/21.927)*'Flow rate'!$C$7/(1000*3600)</f>
        <v>117.14038972464368</v>
      </c>
      <c r="Q53" s="29">
        <f>(E53*64.06/21.927)*'Flow rate'!$D$7/(1000*3600)</f>
        <v>80.740373610044969</v>
      </c>
      <c r="R53" s="29">
        <f>(F53*64.06/21.927)*'Flow rate'!$E$7/(1000*3600)</f>
        <v>72.151334007091691</v>
      </c>
      <c r="S53" s="29">
        <f>(G53*64.06/21.927)*'Flow rate'!$F$7/(1000*3600)</f>
        <v>65.761376137761502</v>
      </c>
      <c r="T53" s="29">
        <f>(H53*64.06/21.927)*'Flow rate'!$G$7/(1000*3600)</f>
        <v>85.760260352310524</v>
      </c>
      <c r="U53" s="29">
        <f>(I53*64.06/21.927)*'Flow rate'!$H$7/(1000*3600)</f>
        <v>59.562032027819022</v>
      </c>
      <c r="V53" s="29">
        <f>(J53*64.06/21.927)*'Flow rate'!$I$7/(1000*3600)</f>
        <v>54.523953327847465</v>
      </c>
      <c r="W53" s="59"/>
    </row>
    <row r="54" spans="1:23" x14ac:dyDescent="0.25">
      <c r="A54" s="38"/>
      <c r="B54" s="4" t="s">
        <v>13</v>
      </c>
      <c r="C54" s="6">
        <v>128.46879046300279</v>
      </c>
      <c r="D54" s="6">
        <v>148.01031349995046</v>
      </c>
      <c r="E54" s="6">
        <v>85.340778467542322</v>
      </c>
      <c r="F54" s="6">
        <v>79.397889577482132</v>
      </c>
      <c r="G54" s="6">
        <v>150.68</v>
      </c>
      <c r="H54" s="6">
        <v>101.9627620381319</v>
      </c>
      <c r="I54" s="6">
        <v>86.705843656295201</v>
      </c>
      <c r="J54" s="53">
        <v>78.838879971147094</v>
      </c>
      <c r="K54" s="59"/>
      <c r="M54" s="38"/>
      <c r="N54" s="4" t="s">
        <v>13</v>
      </c>
      <c r="O54" s="29">
        <f>(C54*64.06/21.927)*'Flow rate'!$B$7/(1000*3600)</f>
        <v>144.98928750934135</v>
      </c>
      <c r="P54" s="29">
        <f>(D54*64.06/21.927)*'Flow rate'!$C$7/(1000*3600)</f>
        <v>175.13116976415034</v>
      </c>
      <c r="Q54" s="29">
        <f>(E54*64.06/21.927)*'Flow rate'!$D$7/(1000*3600)</f>
        <v>93.114139697857382</v>
      </c>
      <c r="R54" s="29">
        <f>(F54*64.06/21.927)*'Flow rate'!$E$7/(1000*3600)</f>
        <v>84.245053681810248</v>
      </c>
      <c r="S54" s="29">
        <f>(G54*64.06/21.927)*'Flow rate'!$F$7/(1000*3600)</f>
        <v>157.28451041964925</v>
      </c>
      <c r="T54" s="29">
        <f>(H54*64.06/21.927)*'Flow rate'!$G$7/(1000*3600)</f>
        <v>106.63845144671798</v>
      </c>
      <c r="U54" s="29">
        <f>(I54*64.06/21.927)*'Flow rate'!$H$7/(1000*3600)</f>
        <v>79.451942105466529</v>
      </c>
      <c r="V54" s="29">
        <f>(J54*64.06/21.927)*'Flow rate'!$I$7/(1000*3600)</f>
        <v>71.643456866109858</v>
      </c>
      <c r="W54" s="59"/>
    </row>
    <row r="55" spans="1:23" x14ac:dyDescent="0.25">
      <c r="A55" s="38"/>
      <c r="B55" s="4" t="s">
        <v>14</v>
      </c>
      <c r="C55" s="7">
        <v>135.04224461166493</v>
      </c>
      <c r="D55" s="7">
        <v>165.26937231991099</v>
      </c>
      <c r="E55" s="7">
        <v>101.41209514280129</v>
      </c>
      <c r="F55" s="7">
        <v>73.718866855579648</v>
      </c>
      <c r="G55" s="7">
        <v>119.02100030992955</v>
      </c>
      <c r="H55" s="7">
        <v>115.25976342269554</v>
      </c>
      <c r="I55" s="7">
        <v>108.24295211595036</v>
      </c>
      <c r="J55" s="54">
        <v>93.319361900597158</v>
      </c>
      <c r="K55" s="59"/>
      <c r="M55" s="38"/>
      <c r="N55" s="4" t="s">
        <v>14</v>
      </c>
      <c r="O55" s="29">
        <f>(C55*64.06/21.927)*'Flow rate'!$B$7/(1000*3600)</f>
        <v>152.40805770290302</v>
      </c>
      <c r="P55" s="29">
        <f>(D55*64.06/21.927)*'Flow rate'!$C$7/(1000*3600)</f>
        <v>195.55271397072332</v>
      </c>
      <c r="Q55" s="29">
        <f>(E55*64.06/21.927)*'Flow rate'!$D$7/(1000*3600)</f>
        <v>110.64933041090814</v>
      </c>
      <c r="R55" s="29">
        <f>(F55*64.06/21.927)*'Flow rate'!$E$7/(1000*3600)</f>
        <v>78.21933213413601</v>
      </c>
      <c r="S55" s="29">
        <f>(G55*64.06/21.927)*'Flow rate'!$F$7/(1000*3600)</f>
        <v>124.23785348688739</v>
      </c>
      <c r="T55" s="29">
        <f>(H55*64.06/21.927)*'Flow rate'!$G$7/(1000*3600)</f>
        <v>120.54521121068396</v>
      </c>
      <c r="U55" s="29">
        <f>(I55*64.06/21.927)*'Flow rate'!$H$7/(1000*3600)</f>
        <v>99.18723354947565</v>
      </c>
      <c r="V55" s="29">
        <f>(J55*64.06/21.927)*'Flow rate'!$I$7/(1000*3600)</f>
        <v>84.802342214211095</v>
      </c>
      <c r="W55" s="59"/>
    </row>
    <row r="56" spans="1:23" x14ac:dyDescent="0.25">
      <c r="A56" s="38"/>
      <c r="B56" s="4" t="s">
        <v>15</v>
      </c>
      <c r="C56" s="7">
        <v>124.87319345582715</v>
      </c>
      <c r="D56" s="7">
        <v>138.06435752242473</v>
      </c>
      <c r="E56" s="7">
        <v>104.93580560075115</v>
      </c>
      <c r="F56" s="7">
        <v>60.825879334291557</v>
      </c>
      <c r="G56" s="7">
        <v>107.27113978502827</v>
      </c>
      <c r="H56" s="7">
        <v>115.69948481125617</v>
      </c>
      <c r="I56" s="7">
        <v>131.05736582179063</v>
      </c>
      <c r="J56" s="54">
        <v>103.85121647070457</v>
      </c>
      <c r="K56" s="59"/>
      <c r="M56" s="38"/>
      <c r="N56" s="4" t="s">
        <v>15</v>
      </c>
      <c r="O56" s="29">
        <f>(C56*64.06/21.927)*'Flow rate'!$B$7/(1000*3600)</f>
        <v>140.9313132234291</v>
      </c>
      <c r="P56" s="29">
        <f>(D56*64.06/21.927)*'Flow rate'!$C$7/(1000*3600)</f>
        <v>163.36275401272093</v>
      </c>
      <c r="Q56" s="29">
        <f>(E56*64.06/21.927)*'Flow rate'!$D$7/(1000*3600)</f>
        <v>114.49400201723915</v>
      </c>
      <c r="R56" s="29">
        <f>(F56*64.06/21.927)*'Flow rate'!$E$7/(1000*3600)</f>
        <v>64.539240237110675</v>
      </c>
      <c r="S56" s="29">
        <f>(G56*64.06/21.927)*'Flow rate'!$F$7/(1000*3600)</f>
        <v>111.97298050999423</v>
      </c>
      <c r="T56" s="29">
        <f>(H56*64.06/21.927)*'Flow rate'!$G$7/(1000*3600)</f>
        <v>121.0050968297747</v>
      </c>
      <c r="U56" s="29">
        <f>(I56*64.06/21.927)*'Flow rate'!$H$7/(1000*3600)</f>
        <v>120.09296954706289</v>
      </c>
      <c r="V56" s="29">
        <f>(J56*64.06/21.927)*'Flow rate'!$I$7/(1000*3600)</f>
        <v>94.372981331481327</v>
      </c>
      <c r="W56" s="59"/>
    </row>
    <row r="57" spans="1:23" x14ac:dyDescent="0.25">
      <c r="A57" s="38"/>
      <c r="B57" s="4" t="s">
        <v>16</v>
      </c>
      <c r="C57" s="6">
        <v>142.77929313758119</v>
      </c>
      <c r="D57" s="6">
        <v>142.96247650979294</v>
      </c>
      <c r="E57" s="6">
        <v>91.12929475876652</v>
      </c>
      <c r="F57" s="6">
        <v>77.566474331260096</v>
      </c>
      <c r="G57" s="6">
        <v>80.93139744375847</v>
      </c>
      <c r="H57" s="6">
        <v>103.72858896915642</v>
      </c>
      <c r="I57" s="6">
        <v>105.2156880442195</v>
      </c>
      <c r="J57" s="53">
        <v>77.141730461564464</v>
      </c>
      <c r="K57" s="59"/>
      <c r="M57" s="38"/>
      <c r="N57" s="4" t="s">
        <v>16</v>
      </c>
      <c r="O57" s="29">
        <f>(C57*64.06/21.927)*'Flow rate'!$B$7/(1000*3600)</f>
        <v>161.14005517213161</v>
      </c>
      <c r="P57" s="29">
        <f>(D57*64.06/21.927)*'Flow rate'!$C$7/(1000*3600)</f>
        <v>169.15838600360971</v>
      </c>
      <c r="Q57" s="29">
        <f>(E57*64.06/21.927)*'Flow rate'!$D$7/(1000*3600)</f>
        <v>99.42990953571244</v>
      </c>
      <c r="R57" s="29">
        <f>(F57*64.06/21.927)*'Flow rate'!$E$7/(1000*3600)</f>
        <v>82.301832312165459</v>
      </c>
      <c r="S57" s="29">
        <f>(G57*64.06/21.927)*'Flow rate'!$F$7/(1000*3600)</f>
        <v>84.478731248470964</v>
      </c>
      <c r="T57" s="29">
        <f>(H57*64.06/21.927)*'Flow rate'!$G$7/(1000*3600)</f>
        <v>108.48525360942266</v>
      </c>
      <c r="U57" s="29">
        <f>(I57*64.06/21.927)*'Flow rate'!$H$7/(1000*3600)</f>
        <v>96.413233555674125</v>
      </c>
      <c r="V57" s="29">
        <f>(J57*64.06/21.927)*'Flow rate'!$I$7/(1000*3600)</f>
        <v>70.101201855262147</v>
      </c>
      <c r="W57" s="59"/>
    </row>
    <row r="58" spans="1:23" x14ac:dyDescent="0.25">
      <c r="A58" s="38"/>
      <c r="B58" s="4" t="s">
        <v>17</v>
      </c>
      <c r="C58" s="14">
        <v>135.66931861231052</v>
      </c>
      <c r="D58" s="14">
        <v>132.45744032104574</v>
      </c>
      <c r="E58" s="14">
        <v>99.732099628672259</v>
      </c>
      <c r="F58" s="14">
        <v>50.051775204132021</v>
      </c>
      <c r="G58" s="14">
        <v>96.513865477845201</v>
      </c>
      <c r="H58" s="14">
        <v>128.90034373068707</v>
      </c>
      <c r="I58" s="14">
        <v>98.078271210456265</v>
      </c>
      <c r="J58" s="58">
        <v>70.693143959593542</v>
      </c>
      <c r="K58" s="59"/>
      <c r="M58" s="38"/>
      <c r="N58" s="4" t="s">
        <v>17</v>
      </c>
      <c r="O58" s="29">
        <f>(C58*64.06/21.927)*'Flow rate'!$B$7/(1000*3600)</f>
        <v>153.11577054305329</v>
      </c>
      <c r="P58" s="29">
        <f>(D58*64.06/21.927)*'Flow rate'!$C$7/(1000*3600)</f>
        <v>156.72844627410126</v>
      </c>
      <c r="Q58" s="29">
        <f>(E58*64.06/21.927)*'Flow rate'!$D$7/(1000*3600)</f>
        <v>108.81631060720575</v>
      </c>
      <c r="R58" s="29">
        <f>(F58*64.06/21.927)*'Flow rate'!$E$7/(1000*3600)</f>
        <v>53.107387505899993</v>
      </c>
      <c r="S58" s="29">
        <f>(G58*64.06/21.927)*'Flow rate'!$F$7/(1000*3600)</f>
        <v>100.74420016187129</v>
      </c>
      <c r="T58" s="29">
        <f>(H58*64.06/21.927)*'Flow rate'!$G$7/(1000*3600)</f>
        <v>134.81130533958589</v>
      </c>
      <c r="U58" s="29">
        <f>(I58*64.06/21.927)*'Flow rate'!$H$7/(1000*3600)</f>
        <v>89.872940478004878</v>
      </c>
      <c r="V58" s="29">
        <f>(J58*64.06/21.927)*'Flow rate'!$I$7/(1000*3600)</f>
        <v>64.241161364194653</v>
      </c>
      <c r="W58" s="59"/>
    </row>
    <row r="59" spans="1:23" x14ac:dyDescent="0.25">
      <c r="A59" s="38"/>
      <c r="B59" s="4" t="s">
        <v>18</v>
      </c>
      <c r="C59" s="7">
        <v>100.03510151906123</v>
      </c>
      <c r="D59" s="7">
        <v>117.43794664007643</v>
      </c>
      <c r="E59" s="7">
        <v>95.275918027035331</v>
      </c>
      <c r="F59" s="7">
        <v>108.1974253345706</v>
      </c>
      <c r="G59" s="7">
        <v>93.073397526634196</v>
      </c>
      <c r="H59" s="7">
        <v>134.929135138617</v>
      </c>
      <c r="I59" s="7">
        <v>105.08437612986398</v>
      </c>
      <c r="J59" s="54">
        <v>97.13586069012544</v>
      </c>
      <c r="K59" s="59"/>
      <c r="M59" s="38"/>
      <c r="N59" s="4" t="s">
        <v>18</v>
      </c>
      <c r="O59" s="29">
        <f>(C59*64.06/21.927)*'Flow rate'!$B$7/(1000*3600)</f>
        <v>112.89915661929012</v>
      </c>
      <c r="P59" s="29">
        <f>(D59*64.06/21.927)*'Flow rate'!$C$7/(1000*3600)</f>
        <v>138.95683674626727</v>
      </c>
      <c r="Q59" s="29">
        <f>(E59*64.06/21.927)*'Flow rate'!$D$7/(1000*3600)</f>
        <v>103.95423266949798</v>
      </c>
      <c r="R59" s="29">
        <f>(F59*64.06/21.927)*'Flow rate'!$E$7/(1000*3600)</f>
        <v>114.80277314738186</v>
      </c>
      <c r="S59" s="29">
        <f>(G59*64.06/21.927)*'Flow rate'!$F$7/(1000*3600)</f>
        <v>97.152931796323671</v>
      </c>
      <c r="T59" s="29">
        <f>(H59*64.06/21.927)*'Flow rate'!$G$7/(1000*3600)</f>
        <v>141.11655803170589</v>
      </c>
      <c r="U59" s="29">
        <f>(I59*64.06/21.927)*'Flow rate'!$H$7/(1000*3600)</f>
        <v>96.292907333389834</v>
      </c>
      <c r="V59" s="29">
        <f>(J59*64.06/21.927)*'Flow rate'!$I$7/(1000*3600)</f>
        <v>88.270518912144865</v>
      </c>
      <c r="W59" s="59"/>
    </row>
    <row r="60" spans="1:23" x14ac:dyDescent="0.25">
      <c r="A60" s="38"/>
      <c r="B60" s="4" t="s">
        <v>19</v>
      </c>
      <c r="C60" s="7">
        <v>102.60457254689183</v>
      </c>
      <c r="D60" s="7"/>
      <c r="E60" s="7">
        <v>115.59854828688805</v>
      </c>
      <c r="F60" s="7">
        <v>106.99579015483266</v>
      </c>
      <c r="G60" s="7">
        <v>95.573067304097862</v>
      </c>
      <c r="H60" s="7">
        <v>118.28337603328536</v>
      </c>
      <c r="I60" s="7">
        <v>104.69444426119496</v>
      </c>
      <c r="J60" s="54">
        <v>79.384505304775374</v>
      </c>
      <c r="K60" s="59"/>
      <c r="M60" s="38"/>
      <c r="N60" s="4" t="s">
        <v>19</v>
      </c>
      <c r="O60" s="29">
        <f>(C60*64.06/21.927)*'Flow rate'!$B$7/(1000*3600)</f>
        <v>115.79904983271882</v>
      </c>
      <c r="P60" s="29">
        <f>(D60*64.06/21.927)*'Flow rate'!$C$7/(1000*3600)</f>
        <v>0</v>
      </c>
      <c r="Q60" s="29">
        <f>(E60*64.06/21.927)*'Flow rate'!$D$7/(1000*3600)</f>
        <v>126.12797266840762</v>
      </c>
      <c r="R60" s="29">
        <f>(F60*64.06/21.927)*'Flow rate'!$E$7/(1000*3600)</f>
        <v>113.52777930608858</v>
      </c>
      <c r="S60" s="29">
        <f>(G60*64.06/21.927)*'Flow rate'!$F$7/(1000*3600)</f>
        <v>99.762165517847208</v>
      </c>
      <c r="T60" s="29">
        <f>(H60*64.06/21.927)*'Flow rate'!$G$7/(1000*3600)</f>
        <v>123.70747712152192</v>
      </c>
      <c r="U60" s="29">
        <f>(I60*64.06/21.927)*'Flow rate'!$H$7/(1000*3600)</f>
        <v>95.935597572615492</v>
      </c>
      <c r="V60" s="29">
        <f>(J60*64.06/21.927)*'Flow rate'!$I$7/(1000*3600)</f>
        <v>72.139284369863859</v>
      </c>
      <c r="W60" s="59"/>
    </row>
    <row r="61" spans="1:23" x14ac:dyDescent="0.25">
      <c r="A61" s="38"/>
      <c r="B61" s="4" t="s">
        <v>20</v>
      </c>
      <c r="C61" s="6">
        <v>105.48525453320592</v>
      </c>
      <c r="D61" s="6">
        <v>111.87929059398914</v>
      </c>
      <c r="E61" s="6">
        <v>112.69971160462335</v>
      </c>
      <c r="F61" s="6">
        <v>92.541272386721573</v>
      </c>
      <c r="G61" s="6">
        <v>88.079169446906917</v>
      </c>
      <c r="H61" s="6">
        <v>110.75421034294037</v>
      </c>
      <c r="I61" s="6">
        <v>115.43965746294346</v>
      </c>
      <c r="J61" s="53">
        <v>74.53723454044578</v>
      </c>
      <c r="K61" s="59"/>
      <c r="M61" s="38"/>
      <c r="N61" s="4" t="s">
        <v>20</v>
      </c>
      <c r="O61" s="29">
        <f>(C61*64.06/21.927)*'Flow rate'!$B$7/(1000*3600)</f>
        <v>119.05017430607452</v>
      </c>
      <c r="P61" s="29">
        <f>(D61*64.06/21.927)*'Flow rate'!$C$7/(1000*3600)</f>
        <v>132.3796333565308</v>
      </c>
      <c r="Q61" s="29">
        <f>(E61*64.06/21.927)*'Flow rate'!$D$7/(1000*3600)</f>
        <v>122.96509217164335</v>
      </c>
      <c r="R61" s="29">
        <f>(F61*64.06/21.927)*'Flow rate'!$E$7/(1000*3600)</f>
        <v>98.190827256111746</v>
      </c>
      <c r="S61" s="29">
        <f>(G61*64.06/21.927)*'Flow rate'!$F$7/(1000*3600)</f>
        <v>91.939799871423446</v>
      </c>
      <c r="T61" s="29">
        <f>(H61*64.06/21.927)*'Flow rate'!$G$7/(1000*3600)</f>
        <v>115.83304773323326</v>
      </c>
      <c r="U61" s="29">
        <f>(I61*64.06/21.927)*'Flow rate'!$H$7/(1000*3600)</f>
        <v>105.78185500135839</v>
      </c>
      <c r="V61" s="29">
        <f>(J61*64.06/21.927)*'Flow rate'!$I$7/(1000*3600)</f>
        <v>67.734411621168078</v>
      </c>
      <c r="W61" s="59"/>
    </row>
    <row r="62" spans="1:23" x14ac:dyDescent="0.25">
      <c r="A62" s="38"/>
      <c r="B62" s="4" t="s">
        <v>21</v>
      </c>
      <c r="C62" s="6">
        <v>59.394174390779114</v>
      </c>
      <c r="D62" s="6">
        <v>91.347492344281889</v>
      </c>
      <c r="E62" s="6">
        <v>72.16011260429778</v>
      </c>
      <c r="F62" s="6">
        <v>48.924960969304379</v>
      </c>
      <c r="G62" s="6">
        <v>57.582416608261674</v>
      </c>
      <c r="H62" s="6">
        <v>53.718786004908047</v>
      </c>
      <c r="I62" s="6"/>
      <c r="J62" s="53">
        <v>46.708633476489602</v>
      </c>
      <c r="K62" s="59"/>
      <c r="M62" s="38"/>
      <c r="N62" s="4" t="s">
        <v>21</v>
      </c>
      <c r="O62" s="29">
        <f>(C62*64.06/21.927)*'Flow rate'!$B$7/(1000*3600)</f>
        <v>67.031992720478115</v>
      </c>
      <c r="P62" s="29">
        <f>(D62*64.06/21.927)*'Flow rate'!$C$7/(1000*3600)</f>
        <v>108.08566518765741</v>
      </c>
      <c r="Q62" s="29">
        <f>(E62*64.06/21.927)*'Flow rate'!$D$7/(1000*3600)</f>
        <v>78.732897992079955</v>
      </c>
      <c r="R62" s="29">
        <f>(F62*64.06/21.927)*'Flow rate'!$E$7/(1000*3600)</f>
        <v>51.911782355591242</v>
      </c>
      <c r="S62" s="29">
        <f>(G62*64.06/21.927)*'Flow rate'!$F$7/(1000*3600)</f>
        <v>60.106332658685403</v>
      </c>
      <c r="T62" s="29">
        <f>(H62*64.06/21.927)*'Flow rate'!$G$7/(1000*3600)</f>
        <v>56.182159434036208</v>
      </c>
      <c r="U62" s="29">
        <f>(I62*64.06/21.927)*'Flow rate'!$H$7/(1000*3600)</f>
        <v>0</v>
      </c>
      <c r="V62" s="29">
        <f>(J62*64.06/21.927)*'Flow rate'!$I$7/(1000*3600)</f>
        <v>42.445655861327538</v>
      </c>
      <c r="W62" s="59"/>
    </row>
    <row r="63" spans="1:23" x14ac:dyDescent="0.25">
      <c r="A63" s="39"/>
      <c r="B63" s="4" t="s">
        <v>22</v>
      </c>
      <c r="C63" s="7">
        <v>72.75017137297975</v>
      </c>
      <c r="D63" s="7">
        <v>98.756334693374797</v>
      </c>
      <c r="E63" s="7">
        <v>44.836594347256309</v>
      </c>
      <c r="F63" s="7">
        <v>45.509256314896049</v>
      </c>
      <c r="G63" s="7">
        <v>44.967999338203292</v>
      </c>
      <c r="H63" s="7">
        <v>38.912299360342601</v>
      </c>
      <c r="I63" s="7">
        <v>69.922328279867131</v>
      </c>
      <c r="J63" s="54">
        <v>43.684691302992434</v>
      </c>
      <c r="K63" s="59"/>
      <c r="M63" s="39"/>
      <c r="N63" s="4" t="s">
        <v>22</v>
      </c>
      <c r="O63" s="29">
        <f>(C63*64.06/21.927)*'Flow rate'!$B$7/(1000*3600)</f>
        <v>82.105509638066437</v>
      </c>
      <c r="P63" s="29">
        <f>(D63*64.06/21.927)*'Flow rate'!$C$7/(1000*3600)</f>
        <v>116.85207609857849</v>
      </c>
      <c r="Q63" s="29">
        <f>(E63*64.06/21.927)*'Flow rate'!$D$7/(1000*3600)</f>
        <v>48.920586202696001</v>
      </c>
      <c r="R63" s="29">
        <f>(F63*64.06/21.927)*'Flow rate'!$E$7/(1000*3600)</f>
        <v>48.287552246917819</v>
      </c>
      <c r="S63" s="29">
        <f>(G63*64.06/21.927)*'Flow rate'!$F$7/(1000*3600)</f>
        <v>46.939008232415823</v>
      </c>
      <c r="T63" s="29">
        <f>(H63*64.06/21.927)*'Flow rate'!$G$7/(1000*3600)</f>
        <v>40.696694195732043</v>
      </c>
      <c r="U63" s="29">
        <f>(I63*64.06/21.927)*'Flow rate'!$H$7/(1000*3600)</f>
        <v>64.072553176386492</v>
      </c>
      <c r="V63" s="29">
        <f>(J63*64.06/21.927)*'Flow rate'!$I$7/(1000*3600)</f>
        <v>39.697701162429716</v>
      </c>
      <c r="W63" s="59"/>
    </row>
    <row r="64" spans="1:23" x14ac:dyDescent="0.25">
      <c r="A64" s="37">
        <v>2557</v>
      </c>
      <c r="B64" s="4" t="s">
        <v>10</v>
      </c>
      <c r="C64" s="7">
        <v>64.910455486999993</v>
      </c>
      <c r="D64" s="7">
        <v>92.8838970001392</v>
      </c>
      <c r="E64" s="7">
        <v>62.123981127751122</v>
      </c>
      <c r="F64" s="7">
        <v>49.927117002422818</v>
      </c>
      <c r="G64" s="7">
        <v>57.964036075539177</v>
      </c>
      <c r="H64" s="7">
        <v>48.093810593210577</v>
      </c>
      <c r="I64" s="7">
        <v>47.55311775069471</v>
      </c>
      <c r="J64" s="54">
        <v>42.658693144203724</v>
      </c>
      <c r="K64" s="59"/>
      <c r="M64" s="37">
        <v>2557</v>
      </c>
      <c r="N64" s="4" t="s">
        <v>10</v>
      </c>
      <c r="O64" s="29">
        <f>(C64*64.06/21.927)*'Flow rate'!$B$8/(1000*3600)</f>
        <v>75.559265575244424</v>
      </c>
      <c r="P64" s="29">
        <f>(D64*64.06/21.927)*'Flow rate'!$C$8/(1000*3600)</f>
        <v>105.3110055305238</v>
      </c>
      <c r="Q64" s="29">
        <f>(E64*64.06/21.927)*'Flow rate'!$D$8/(1000*3600)</f>
        <v>65.773485726626959</v>
      </c>
      <c r="R64" s="29">
        <f>(F64*64.06/21.927)*'Flow rate'!$E$8/(1000*3600)</f>
        <v>54.104116791916958</v>
      </c>
      <c r="S64" s="29">
        <f>(G64*64.06/21.927)*'Flow rate'!$F$8/(1000*3600)</f>
        <v>65.082094149527478</v>
      </c>
      <c r="T64" s="29">
        <f>(H64*64.06/21.927)*'Flow rate'!$G$8/(1000*3600)</f>
        <v>51.262878707410145</v>
      </c>
      <c r="U64" s="29">
        <f>(I64*64.06/21.927)*'Flow rate'!$H$8/(1000*3600)</f>
        <v>51.951642598753267</v>
      </c>
      <c r="V64" s="29">
        <f>(J64*64.06/21.927)*'Flow rate'!$I$8/(1000*3600)</f>
        <v>44.234940859163494</v>
      </c>
      <c r="W64" s="59"/>
    </row>
    <row r="65" spans="1:23" x14ac:dyDescent="0.25">
      <c r="A65" s="38"/>
      <c r="B65" s="4" t="s">
        <v>11</v>
      </c>
      <c r="C65" s="7">
        <v>70</v>
      </c>
      <c r="D65" s="7">
        <v>69</v>
      </c>
      <c r="E65" s="7">
        <v>33</v>
      </c>
      <c r="F65" s="7">
        <v>29</v>
      </c>
      <c r="G65" s="7">
        <v>74</v>
      </c>
      <c r="H65" s="7">
        <v>48</v>
      </c>
      <c r="I65" s="7">
        <v>27</v>
      </c>
      <c r="J65" s="54">
        <v>41</v>
      </c>
      <c r="K65" s="59"/>
      <c r="M65" s="38"/>
      <c r="N65" s="4" t="s">
        <v>11</v>
      </c>
      <c r="O65" s="29">
        <f>(C65*64.06/21.927)*'Flow rate'!$B$8/(1000*3600)</f>
        <v>81.483769457239433</v>
      </c>
      <c r="P65" s="29">
        <f>(D65*64.06/21.927)*'Flow rate'!$C$8/(1000*3600)</f>
        <v>78.231637735820385</v>
      </c>
      <c r="Q65" s="29">
        <f>(E65*64.06/21.927)*'Flow rate'!$D$8/(1000*3600)</f>
        <v>34.93860164105137</v>
      </c>
      <c r="R65" s="29">
        <f>(F65*64.06/21.927)*'Flow rate'!$E$8/(1000*3600)</f>
        <v>31.426196447302413</v>
      </c>
      <c r="S65" s="29">
        <f>(G65*64.06/21.927)*'Flow rate'!$F$8/(1000*3600)</f>
        <v>83.087295039094371</v>
      </c>
      <c r="T65" s="29">
        <f>(H65*64.06/21.927)*'Flow rate'!$G$8/(1000*3600)</f>
        <v>51.162886608595194</v>
      </c>
      <c r="U65" s="29">
        <f>(I65*64.06/21.927)*'Flow rate'!$H$8/(1000*3600)</f>
        <v>29.497421336708168</v>
      </c>
      <c r="V65" s="29">
        <f>(J65*64.06/21.927)*'Flow rate'!$I$8/(1000*3600)</f>
        <v>42.51495865320787</v>
      </c>
      <c r="W65" s="59"/>
    </row>
    <row r="66" spans="1:23" x14ac:dyDescent="0.25">
      <c r="A66" s="38"/>
      <c r="B66" s="4" t="s">
        <v>13</v>
      </c>
      <c r="C66" s="7">
        <v>89.946249842342894</v>
      </c>
      <c r="D66" s="7">
        <v>102.52557063322308</v>
      </c>
      <c r="E66" s="7">
        <v>98.374979071791486</v>
      </c>
      <c r="F66" s="7">
        <v>134.27436557529143</v>
      </c>
      <c r="G66" s="7">
        <v>112.41306256068933</v>
      </c>
      <c r="H66" s="7">
        <v>79.947504373540298</v>
      </c>
      <c r="I66" s="7">
        <v>40.74227072448857</v>
      </c>
      <c r="J66" s="54">
        <v>53.699225425939709</v>
      </c>
      <c r="K66" s="59"/>
      <c r="M66" s="38"/>
      <c r="N66" s="4" t="s">
        <v>13</v>
      </c>
      <c r="O66" s="29">
        <f>(C66*64.06/21.927)*'Flow rate'!$B$8/(1000*3600)</f>
        <v>104.70227836709608</v>
      </c>
      <c r="P66" s="29">
        <f>(D66*64.06/21.927)*'Flow rate'!$C$8/(1000*3600)</f>
        <v>116.24265652806625</v>
      </c>
      <c r="Q66" s="29">
        <f>(E66*64.06/21.927)*'Flow rate'!$D$8/(1000*3600)</f>
        <v>104.15406682533602</v>
      </c>
      <c r="R66" s="29">
        <f>(F66*64.06/21.927)*'Flow rate'!$E$8/(1000*3600)</f>
        <v>145.50802035882791</v>
      </c>
      <c r="S66" s="29">
        <f>(G66*64.06/21.927)*'Flow rate'!$F$8/(1000*3600)</f>
        <v>126.21753101659687</v>
      </c>
      <c r="T66" s="29">
        <f>(H66*64.06/21.927)*'Flow rate'!$G$8/(1000*3600)</f>
        <v>85.21552293549189</v>
      </c>
      <c r="U66" s="29">
        <f>(I66*64.06/21.927)*'Flow rate'!$H$8/(1000*3600)</f>
        <v>44.510812065721105</v>
      </c>
      <c r="V66" s="29">
        <f>(J66*64.06/21.927)*'Flow rate'!$I$8/(1000*3600)</f>
        <v>55.683423138856483</v>
      </c>
      <c r="W66" s="59"/>
    </row>
    <row r="67" spans="1:23" x14ac:dyDescent="0.25">
      <c r="A67" s="38"/>
      <c r="B67" s="4" t="s">
        <v>14</v>
      </c>
      <c r="C67" s="7">
        <v>117</v>
      </c>
      <c r="D67" s="7">
        <v>116</v>
      </c>
      <c r="E67" s="7">
        <v>118</v>
      </c>
      <c r="F67" s="7">
        <v>125</v>
      </c>
      <c r="G67" s="7">
        <v>174</v>
      </c>
      <c r="H67" s="7">
        <v>135</v>
      </c>
      <c r="I67" s="7">
        <v>68</v>
      </c>
      <c r="J67" s="54">
        <v>97</v>
      </c>
      <c r="K67" s="59"/>
      <c r="M67" s="38"/>
      <c r="N67" s="4" t="s">
        <v>14</v>
      </c>
      <c r="O67" s="29">
        <f>(C67*64.06/21.927)*'Flow rate'!$B$8/(1000*3600)</f>
        <v>136.19430037852877</v>
      </c>
      <c r="P67" s="29">
        <f>(D67*64.06/21.927)*'Flow rate'!$C$8/(1000*3600)</f>
        <v>131.51985474427772</v>
      </c>
      <c r="Q67" s="29">
        <f>(E67*64.06/21.927)*'Flow rate'!$D$8/(1000*3600)</f>
        <v>124.9319695043655</v>
      </c>
      <c r="R67" s="29">
        <f>(F67*64.06/21.927)*'Flow rate'!$E$8/(1000*3600)</f>
        <v>135.45774330733798</v>
      </c>
      <c r="S67" s="29">
        <f>(G67*64.06/21.927)*'Flow rate'!$F$8/(1000*3600)</f>
        <v>195.36742347030298</v>
      </c>
      <c r="T67" s="29">
        <f>(H67*64.06/21.927)*'Flow rate'!$G$8/(1000*3600)</f>
        <v>143.89561858667398</v>
      </c>
      <c r="U67" s="29">
        <f>(I67*64.06/21.927)*'Flow rate'!$H$8/(1000*3600)</f>
        <v>74.289801885042792</v>
      </c>
      <c r="V67" s="29">
        <f>(J67*64.06/21.927)*'Flow rate'!$I$8/(1000*3600)</f>
        <v>100.58417047222349</v>
      </c>
      <c r="W67" s="59"/>
    </row>
    <row r="68" spans="1:23" x14ac:dyDescent="0.25">
      <c r="A68" s="38"/>
      <c r="B68" s="4" t="s">
        <v>15</v>
      </c>
      <c r="C68" s="7">
        <v>96</v>
      </c>
      <c r="D68" s="7">
        <v>99</v>
      </c>
      <c r="E68" s="7">
        <v>94</v>
      </c>
      <c r="F68" s="7">
        <v>103</v>
      </c>
      <c r="G68" s="7">
        <v>86</v>
      </c>
      <c r="H68" s="7">
        <v>105</v>
      </c>
      <c r="I68" s="7">
        <v>68</v>
      </c>
      <c r="J68" s="54">
        <v>111</v>
      </c>
      <c r="K68" s="59"/>
      <c r="M68" s="38"/>
      <c r="N68" s="4" t="s">
        <v>15</v>
      </c>
      <c r="O68" s="29">
        <f>(C68*64.06/21.927)*'Flow rate'!$B$8/(1000*3600)</f>
        <v>111.74916954135695</v>
      </c>
      <c r="P68" s="29">
        <f>(D68*64.06/21.927)*'Flow rate'!$C$8/(1000*3600)</f>
        <v>112.24539327313359</v>
      </c>
      <c r="Q68" s="29">
        <f>(E68*64.06/21.927)*'Flow rate'!$D$8/(1000*3600)</f>
        <v>99.522077401782681</v>
      </c>
      <c r="R68" s="29">
        <f>(F68*64.06/21.927)*'Flow rate'!$E$8/(1000*3600)</f>
        <v>111.61718048524651</v>
      </c>
      <c r="S68" s="29">
        <f>(G68*64.06/21.927)*'Flow rate'!$F$8/(1000*3600)</f>
        <v>96.560910450839401</v>
      </c>
      <c r="T68" s="29">
        <f>(H68*64.06/21.927)*'Flow rate'!$G$8/(1000*3600)</f>
        <v>111.91881445630197</v>
      </c>
      <c r="U68" s="29">
        <f>(I68*64.06/21.927)*'Flow rate'!$H$8/(1000*3600)</f>
        <v>74.289801885042792</v>
      </c>
      <c r="V68" s="29">
        <f>(J68*64.06/21.927)*'Flow rate'!$I$8/(1000*3600)</f>
        <v>115.10147342697739</v>
      </c>
      <c r="W68" s="59"/>
    </row>
    <row r="69" spans="1:23" x14ac:dyDescent="0.25">
      <c r="A69" s="38"/>
      <c r="B69" s="4" t="s">
        <v>16</v>
      </c>
      <c r="C69" s="7">
        <v>81</v>
      </c>
      <c r="D69" s="7">
        <v>77</v>
      </c>
      <c r="E69" s="7">
        <v>81</v>
      </c>
      <c r="F69" s="7">
        <v>101</v>
      </c>
      <c r="G69" s="7">
        <v>83</v>
      </c>
      <c r="H69" s="7">
        <v>88</v>
      </c>
      <c r="I69" s="7">
        <v>73</v>
      </c>
      <c r="J69" s="54">
        <v>91</v>
      </c>
      <c r="K69" s="59"/>
      <c r="M69" s="38"/>
      <c r="N69" s="4" t="s">
        <v>16</v>
      </c>
      <c r="O69" s="29">
        <f>(C69*64.06/21.927)*'Flow rate'!$B$8/(1000*3600)</f>
        <v>94.288361800519922</v>
      </c>
      <c r="P69" s="29">
        <f>(D69*64.06/21.927)*'Flow rate'!$C$8/(1000*3600)</f>
        <v>87.301972545770553</v>
      </c>
      <c r="Q69" s="29">
        <f>(E69*64.06/21.927)*'Flow rate'!$D$8/(1000*3600)</f>
        <v>85.75838584621701</v>
      </c>
      <c r="R69" s="29">
        <f>(F69*64.06/21.927)*'Flow rate'!$E$8/(1000*3600)</f>
        <v>109.4498565923291</v>
      </c>
      <c r="S69" s="29">
        <f>(G69*64.06/21.927)*'Flow rate'!$F$8/(1000*3600)</f>
        <v>93.192506597903161</v>
      </c>
      <c r="T69" s="29">
        <f>(H69*64.06/21.927)*'Flow rate'!$G$8/(1000*3600)</f>
        <v>93.798625449091176</v>
      </c>
      <c r="U69" s="29">
        <f>(I69*64.06/21.927)*'Flow rate'!$H$8/(1000*3600)</f>
        <v>79.75228731776653</v>
      </c>
      <c r="V69" s="29">
        <f>(J69*64.06/21.927)*'Flow rate'!$I$8/(1000*3600)</f>
        <v>94.362469205900382</v>
      </c>
      <c r="W69" s="59"/>
    </row>
    <row r="70" spans="1:23" x14ac:dyDescent="0.25">
      <c r="A70" s="38"/>
      <c r="B70" s="4" t="s">
        <v>17</v>
      </c>
      <c r="C70" s="7">
        <v>110</v>
      </c>
      <c r="D70" s="7">
        <v>104</v>
      </c>
      <c r="E70" s="7">
        <v>71</v>
      </c>
      <c r="F70" s="7">
        <v>103</v>
      </c>
      <c r="G70" s="7">
        <v>74</v>
      </c>
      <c r="H70" s="7">
        <v>77</v>
      </c>
      <c r="I70" s="7">
        <v>62</v>
      </c>
      <c r="J70" s="54">
        <v>80</v>
      </c>
      <c r="K70" s="59"/>
      <c r="M70" s="38"/>
      <c r="N70" s="4" t="s">
        <v>17</v>
      </c>
      <c r="O70" s="29">
        <f>(C70*64.06/21.927)*'Flow rate'!$B$8/(1000*3600)</f>
        <v>128.04592343280481</v>
      </c>
      <c r="P70" s="29">
        <f>(D70*64.06/21.927)*'Flow rate'!$C$8/(1000*3600)</f>
        <v>117.91435252935246</v>
      </c>
      <c r="Q70" s="29">
        <f>(E70*64.06/21.927)*'Flow rate'!$D$8/(1000*3600)</f>
        <v>75.17093080347415</v>
      </c>
      <c r="R70" s="29">
        <f>(F70*64.06/21.927)*'Flow rate'!$E$8/(1000*3600)</f>
        <v>111.61718048524651</v>
      </c>
      <c r="S70" s="29">
        <f>(G70*64.06/21.927)*'Flow rate'!$F$8/(1000*3600)</f>
        <v>83.087295039094371</v>
      </c>
      <c r="T70" s="29">
        <f>(H70*64.06/21.927)*'Flow rate'!$G$8/(1000*3600)</f>
        <v>82.073797267954774</v>
      </c>
      <c r="U70" s="29">
        <f>(I70*64.06/21.927)*'Flow rate'!$H$8/(1000*3600)</f>
        <v>67.734819365774314</v>
      </c>
      <c r="V70" s="29">
        <f>(J70*64.06/21.927)*'Flow rate'!$I$8/(1000*3600)</f>
        <v>82.956016884308042</v>
      </c>
      <c r="W70" s="59"/>
    </row>
    <row r="71" spans="1:23" x14ac:dyDescent="0.25">
      <c r="A71" s="38"/>
      <c r="B71" s="4" t="s">
        <v>18</v>
      </c>
      <c r="C71" s="7">
        <v>85</v>
      </c>
      <c r="D71" s="7">
        <v>70</v>
      </c>
      <c r="E71" s="7">
        <v>78</v>
      </c>
      <c r="F71" s="7">
        <v>112</v>
      </c>
      <c r="G71" s="7">
        <v>56</v>
      </c>
      <c r="H71" s="7">
        <v>72</v>
      </c>
      <c r="I71" s="7">
        <v>47</v>
      </c>
      <c r="J71" s="54">
        <v>78</v>
      </c>
      <c r="K71" s="59"/>
      <c r="M71" s="38"/>
      <c r="N71" s="4" t="s">
        <v>18</v>
      </c>
      <c r="O71" s="29">
        <f>(C71*64.06/21.927)*'Flow rate'!$B$8/(1000*3600)</f>
        <v>98.944577198076459</v>
      </c>
      <c r="P71" s="29">
        <f>(D71*64.06/21.927)*'Flow rate'!$C$8/(1000*3600)</f>
        <v>79.365429587064156</v>
      </c>
      <c r="Q71" s="29">
        <f>(E71*64.06/21.927)*'Flow rate'!$D$8/(1000*3600)</f>
        <v>82.582149333394142</v>
      </c>
      <c r="R71" s="29">
        <f>(F71*64.06/21.927)*'Flow rate'!$E$8/(1000*3600)</f>
        <v>121.37013800337485</v>
      </c>
      <c r="S71" s="29">
        <f>(G71*64.06/21.927)*'Flow rate'!$F$8/(1000*3600)</f>
        <v>62.876871921476827</v>
      </c>
      <c r="T71" s="29">
        <f>(H71*64.06/21.927)*'Flow rate'!$G$8/(1000*3600)</f>
        <v>76.74432991289278</v>
      </c>
      <c r="U71" s="29">
        <f>(I71*64.06/21.927)*'Flow rate'!$H$8/(1000*3600)</f>
        <v>51.347363067603112</v>
      </c>
      <c r="V71" s="29">
        <f>(J71*64.06/21.927)*'Flow rate'!$I$8/(1000*3600)</f>
        <v>80.882116462200329</v>
      </c>
      <c r="W71" s="59"/>
    </row>
    <row r="72" spans="1:23" x14ac:dyDescent="0.25">
      <c r="A72" s="38"/>
      <c r="B72" s="4" t="s">
        <v>19</v>
      </c>
      <c r="C72" s="7">
        <v>94</v>
      </c>
      <c r="D72" s="7">
        <v>66</v>
      </c>
      <c r="E72" s="7">
        <v>80</v>
      </c>
      <c r="F72" s="7">
        <v>101</v>
      </c>
      <c r="G72" s="7">
        <v>82</v>
      </c>
      <c r="H72" s="7">
        <v>102</v>
      </c>
      <c r="I72" s="7">
        <v>49</v>
      </c>
      <c r="J72" s="54">
        <v>88</v>
      </c>
      <c r="K72" s="59"/>
      <c r="M72" s="38"/>
      <c r="N72" s="4" t="s">
        <v>19</v>
      </c>
      <c r="O72" s="29">
        <f>(C72*64.06/21.927)*'Flow rate'!$B$8/(1000*3600)</f>
        <v>109.42106184257867</v>
      </c>
      <c r="P72" s="29">
        <f>(D72*64.06/21.927)*'Flow rate'!$C$8/(1000*3600)</f>
        <v>74.830262182089058</v>
      </c>
      <c r="Q72" s="29">
        <f>(E72*64.06/21.927)*'Flow rate'!$D$8/(1000*3600)</f>
        <v>84.699640341942711</v>
      </c>
      <c r="R72" s="29">
        <f>(F72*64.06/21.927)*'Flow rate'!$E$8/(1000*3600)</f>
        <v>109.4498565923291</v>
      </c>
      <c r="S72" s="29">
        <f>(G72*64.06/21.927)*'Flow rate'!$F$8/(1000*3600)</f>
        <v>92.069705313591058</v>
      </c>
      <c r="T72" s="29">
        <f>(H72*64.06/21.927)*'Flow rate'!$G$8/(1000*3600)</f>
        <v>108.72113404326477</v>
      </c>
      <c r="U72" s="29">
        <f>(I72*64.06/21.927)*'Flow rate'!$H$8/(1000*3600)</f>
        <v>53.532357240692598</v>
      </c>
      <c r="V72" s="29">
        <f>(J72*64.06/21.927)*'Flow rate'!$I$8/(1000*3600)</f>
        <v>91.251618572738835</v>
      </c>
      <c r="W72" s="59"/>
    </row>
    <row r="73" spans="1:23" x14ac:dyDescent="0.25">
      <c r="A73" s="38"/>
      <c r="B73" s="4" t="s">
        <v>20</v>
      </c>
      <c r="C73" s="7">
        <v>100</v>
      </c>
      <c r="D73" s="7">
        <v>85</v>
      </c>
      <c r="E73" s="7">
        <v>109</v>
      </c>
      <c r="F73" s="7">
        <v>128</v>
      </c>
      <c r="G73" s="7">
        <v>120</v>
      </c>
      <c r="H73" s="7">
        <v>110</v>
      </c>
      <c r="I73" s="7">
        <v>52</v>
      </c>
      <c r="J73" s="54">
        <v>88</v>
      </c>
      <c r="K73" s="59"/>
      <c r="M73" s="38"/>
      <c r="N73" s="4" t="s">
        <v>20</v>
      </c>
      <c r="O73" s="29">
        <f>(C73*64.06/21.927)*'Flow rate'!$B$8/(1000*3600)</f>
        <v>116.40538493891347</v>
      </c>
      <c r="P73" s="29">
        <f>(D73*64.06/21.927)*'Flow rate'!$C$8/(1000*3600)</f>
        <v>96.372307355720764</v>
      </c>
      <c r="Q73" s="29">
        <f>(E73*64.06/21.927)*'Flow rate'!$D$8/(1000*3600)</f>
        <v>115.40325996589694</v>
      </c>
      <c r="R73" s="29">
        <f>(F73*64.06/21.927)*'Flow rate'!$E$8/(1000*3600)</f>
        <v>138.70872914671412</v>
      </c>
      <c r="S73" s="29">
        <f>(G73*64.06/21.927)*'Flow rate'!$F$8/(1000*3600)</f>
        <v>134.73615411745035</v>
      </c>
      <c r="T73" s="29">
        <f>(H73*64.06/21.927)*'Flow rate'!$G$8/(1000*3600)</f>
        <v>117.24828181136398</v>
      </c>
      <c r="U73" s="29">
        <f>(I73*64.06/21.927)*'Flow rate'!$H$8/(1000*3600)</f>
        <v>56.809848500326844</v>
      </c>
      <c r="V73" s="29">
        <f>(J73*64.06/21.927)*'Flow rate'!$I$8/(1000*3600)</f>
        <v>91.251618572738835</v>
      </c>
      <c r="W73" s="59"/>
    </row>
    <row r="74" spans="1:23" x14ac:dyDescent="0.25">
      <c r="A74" s="38"/>
      <c r="B74" s="4" t="s">
        <v>21</v>
      </c>
      <c r="C74" s="7">
        <v>97</v>
      </c>
      <c r="D74" s="7">
        <v>84</v>
      </c>
      <c r="E74" s="7">
        <v>94</v>
      </c>
      <c r="F74" s="7">
        <v>91</v>
      </c>
      <c r="G74" s="7">
        <v>126</v>
      </c>
      <c r="H74" s="7">
        <v>52</v>
      </c>
      <c r="I74" s="7">
        <v>27</v>
      </c>
      <c r="J74" s="54">
        <v>38</v>
      </c>
      <c r="K74" s="59"/>
      <c r="M74" s="38"/>
      <c r="N74" s="4" t="s">
        <v>21</v>
      </c>
      <c r="O74" s="29">
        <f>(C74*64.06/21.927)*'Flow rate'!$B$8/(1000*3600)</f>
        <v>112.91322339074607</v>
      </c>
      <c r="P74" s="29">
        <f>(D74*64.06/21.927)*'Flow rate'!$C$8/(1000*3600)</f>
        <v>95.238515504476979</v>
      </c>
      <c r="Q74" s="29">
        <f>(E74*64.06/21.927)*'Flow rate'!$D$8/(1000*3600)</f>
        <v>99.522077401782681</v>
      </c>
      <c r="R74" s="29">
        <f>(F74*64.06/21.927)*'Flow rate'!$E$8/(1000*3600)</f>
        <v>98.613237127742053</v>
      </c>
      <c r="S74" s="29">
        <f>(G74*64.06/21.927)*'Flow rate'!$F$8/(1000*3600)</f>
        <v>141.47296182332286</v>
      </c>
      <c r="T74" s="29">
        <f>(H74*64.06/21.927)*'Flow rate'!$G$8/(1000*3600)</f>
        <v>55.426460492644793</v>
      </c>
      <c r="U74" s="29">
        <f>(I74*64.06/21.927)*'Flow rate'!$H$8/(1000*3600)</f>
        <v>29.497421336708168</v>
      </c>
      <c r="V74" s="29">
        <f>(J74*64.06/21.927)*'Flow rate'!$I$8/(1000*3600)</f>
        <v>39.404108020046323</v>
      </c>
      <c r="W74" s="59"/>
    </row>
    <row r="75" spans="1:23" x14ac:dyDescent="0.25">
      <c r="A75" s="39"/>
      <c r="B75" s="4" t="s">
        <v>22</v>
      </c>
      <c r="C75" s="7">
        <v>83</v>
      </c>
      <c r="D75" s="7">
        <v>73</v>
      </c>
      <c r="E75" s="7">
        <v>58</v>
      </c>
      <c r="F75" s="7">
        <v>83</v>
      </c>
      <c r="G75" s="7">
        <v>121</v>
      </c>
      <c r="H75" s="7">
        <v>70</v>
      </c>
      <c r="I75" s="7">
        <v>28</v>
      </c>
      <c r="J75" s="54">
        <v>36</v>
      </c>
      <c r="K75" s="59"/>
      <c r="M75" s="39"/>
      <c r="N75" s="4" t="s">
        <v>22</v>
      </c>
      <c r="O75" s="29">
        <f>(C75*64.06/21.927)*'Flow rate'!$B$8/(1000*3600)</f>
        <v>96.616469499298191</v>
      </c>
      <c r="P75" s="29">
        <f>(D75*64.06/21.927)*'Flow rate'!$C$8/(1000*3600)</f>
        <v>82.766805140795469</v>
      </c>
      <c r="Q75" s="29">
        <f>(E75*64.06/21.927)*'Flow rate'!$D$8/(1000*3600)</f>
        <v>61.407239247908457</v>
      </c>
      <c r="R75" s="29">
        <f>(F75*64.06/21.927)*'Flow rate'!$E$8/(1000*3600)</f>
        <v>89.943941556072431</v>
      </c>
      <c r="S75" s="29">
        <f>(G75*64.06/21.927)*'Flow rate'!$F$8/(1000*3600)</f>
        <v>135.85895540176242</v>
      </c>
      <c r="T75" s="29">
        <f>(H75*64.06/21.927)*'Flow rate'!$G$8/(1000*3600)</f>
        <v>74.612542970867992</v>
      </c>
      <c r="U75" s="29">
        <f>(I75*64.06/21.927)*'Flow rate'!$H$8/(1000*3600)</f>
        <v>30.589918423252918</v>
      </c>
      <c r="V75" s="29">
        <f>(J75*64.06/21.927)*'Flow rate'!$I$8/(1000*3600)</f>
        <v>37.33020759793861</v>
      </c>
      <c r="W75" s="59"/>
    </row>
    <row r="76" spans="1:23" x14ac:dyDescent="0.25">
      <c r="A76" s="37">
        <v>2558</v>
      </c>
      <c r="B76" s="4" t="s">
        <v>10</v>
      </c>
      <c r="C76" s="7">
        <v>77.131422691402364</v>
      </c>
      <c r="D76" s="7">
        <v>84.776437641263669</v>
      </c>
      <c r="E76" s="7">
        <v>68.546988839620951</v>
      </c>
      <c r="F76" s="7">
        <v>100.78436078719071</v>
      </c>
      <c r="G76" s="7">
        <v>105.87864046426019</v>
      </c>
      <c r="H76" s="7">
        <v>74.135279877661361</v>
      </c>
      <c r="I76" s="7">
        <v>36.014603987340678</v>
      </c>
      <c r="J76" s="54">
        <v>36.653489884033206</v>
      </c>
      <c r="K76" s="59"/>
      <c r="M76" s="37">
        <v>2558</v>
      </c>
      <c r="N76" s="4" t="s">
        <v>10</v>
      </c>
      <c r="O76" s="29">
        <f>(C76*64.06/21.927)*'Flow rate'!$B$9/(1000*3600)</f>
        <v>87.050169775116572</v>
      </c>
      <c r="P76" s="29">
        <f>(D76*64.06/21.927)*'Flow rate'!$C$9/(1000*3600)</f>
        <v>100.31055499762199</v>
      </c>
      <c r="Q76" s="29">
        <f>(E76*64.06/21.927)*'Flow rate'!$D$9/(1000*3600)</f>
        <v>74.790668766953758</v>
      </c>
      <c r="R76" s="29">
        <f>(F76*64.06/21.927)*'Flow rate'!$E$9/(1000*3600)</f>
        <v>106.93714820364457</v>
      </c>
      <c r="S76" s="29">
        <f>(G76*64.06/21.927)*'Flow rate'!$F$9/(1000*3600)</f>
        <v>110.51944604007983</v>
      </c>
      <c r="T76" s="29">
        <f>(H76*64.06/21.927)*'Flow rate'!$G$9/(1000*3600)</f>
        <v>77.534889068288351</v>
      </c>
      <c r="U76" s="29">
        <f>(I76*64.06/21.927)*'Flow rate'!$H$9/(1000*3600)</f>
        <v>33.001584556356988</v>
      </c>
      <c r="V76" s="29">
        <f>(J76*64.06/21.927)*'Flow rate'!$I$9/(1000*3600)</f>
        <v>33.30821952899592</v>
      </c>
      <c r="W76" s="59"/>
    </row>
    <row r="77" spans="1:23" x14ac:dyDescent="0.25">
      <c r="A77" s="38"/>
      <c r="B77" s="4" t="s">
        <v>11</v>
      </c>
      <c r="C77" s="7">
        <v>77.983487733245738</v>
      </c>
      <c r="D77" s="7">
        <v>88.958299077704979</v>
      </c>
      <c r="E77" s="7">
        <v>85.793180837968421</v>
      </c>
      <c r="F77" s="7">
        <v>115.95656729412356</v>
      </c>
      <c r="G77" s="7">
        <v>98.266119618532016</v>
      </c>
      <c r="H77" s="7">
        <v>108.04868936726884</v>
      </c>
      <c r="I77" s="7">
        <v>43.579788667138672</v>
      </c>
      <c r="J77" s="54">
        <v>69.97214269196445</v>
      </c>
      <c r="K77" s="59"/>
      <c r="M77" s="38"/>
      <c r="N77" s="4" t="s">
        <v>11</v>
      </c>
      <c r="O77" s="29">
        <f>(C77*64.06/21.927)*'Flow rate'!$B$9/(1000*3600)</f>
        <v>88.011806472117073</v>
      </c>
      <c r="P77" s="29">
        <f>(D77*64.06/21.927)*'Flow rate'!$C$9/(1000*3600)</f>
        <v>105.25868508286636</v>
      </c>
      <c r="Q77" s="29">
        <f>(E77*64.06/21.927)*'Flow rate'!$D$9/(1000*3600)</f>
        <v>93.607749649347568</v>
      </c>
      <c r="R77" s="29">
        <f>(F77*64.06/21.927)*'Flow rate'!$E$9/(1000*3600)</f>
        <v>123.03560319344284</v>
      </c>
      <c r="S77" s="29">
        <f>(G77*64.06/21.927)*'Flow rate'!$F$9/(1000*3600)</f>
        <v>102.57325799734204</v>
      </c>
      <c r="T77" s="29">
        <f>(H77*64.06/21.927)*'Flow rate'!$G$9/(1000*3600)</f>
        <v>113.00346013247439</v>
      </c>
      <c r="U77" s="29">
        <f>(I77*64.06/21.927)*'Flow rate'!$H$9/(1000*3600)</f>
        <v>39.933857974733819</v>
      </c>
      <c r="V77" s="29">
        <f>(J77*64.06/21.927)*'Flow rate'!$I$9/(1000*3600)</f>
        <v>63.585964039769195</v>
      </c>
      <c r="W77" s="59"/>
    </row>
    <row r="78" spans="1:23" x14ac:dyDescent="0.25">
      <c r="A78" s="38"/>
      <c r="B78" s="4" t="s">
        <v>13</v>
      </c>
      <c r="C78" s="7">
        <v>85.459890319312976</v>
      </c>
      <c r="D78" s="7">
        <v>105.97410070416855</v>
      </c>
      <c r="E78" s="7">
        <v>121.02362084171655</v>
      </c>
      <c r="F78" s="7">
        <v>131.89332000800411</v>
      </c>
      <c r="G78" s="7">
        <v>143.21551909859809</v>
      </c>
      <c r="H78" s="7">
        <v>135.58365627609911</v>
      </c>
      <c r="I78" s="7"/>
      <c r="J78" s="54">
        <v>107.52591499460704</v>
      </c>
      <c r="K78" s="59"/>
      <c r="M78" s="38"/>
      <c r="N78" s="4" t="s">
        <v>13</v>
      </c>
      <c r="O78" s="29">
        <f>(C78*64.06/21.927)*'Flow rate'!$B$9/(1000*3600)</f>
        <v>96.449640129460178</v>
      </c>
      <c r="P78" s="29">
        <f>(D78*64.06/21.927)*'Flow rate'!$C$9/(1000*3600)</f>
        <v>125.39239855762567</v>
      </c>
      <c r="Q78" s="29">
        <f>(E78*64.06/21.927)*'Flow rate'!$D$9/(1000*3600)</f>
        <v>132.04719408649484</v>
      </c>
      <c r="R78" s="29">
        <f>(F78*64.06/21.927)*'Flow rate'!$E$9/(1000*3600)</f>
        <v>139.94527919414315</v>
      </c>
      <c r="S78" s="29">
        <f>(G78*64.06/21.927)*'Flow rate'!$F$9/(1000*3600)</f>
        <v>149.49285111440756</v>
      </c>
      <c r="T78" s="29">
        <f>(H78*64.06/21.927)*'Flow rate'!$G$9/(1000*3600)</f>
        <v>141.80109343605415</v>
      </c>
      <c r="U78" s="29">
        <f>(I78*64.06/21.927)*'Flow rate'!$H$9/(1000*3600)</f>
        <v>0</v>
      </c>
      <c r="V78" s="29">
        <f>(J78*64.06/21.927)*'Flow rate'!$I$9/(1000*3600)</f>
        <v>97.712299511667453</v>
      </c>
      <c r="W78" s="59"/>
    </row>
    <row r="79" spans="1:23" x14ac:dyDescent="0.25">
      <c r="A79" s="38"/>
      <c r="B79" s="4" t="s">
        <v>14</v>
      </c>
      <c r="C79" s="7">
        <v>115.65087363021649</v>
      </c>
      <c r="D79" s="7">
        <v>123.39333913202785</v>
      </c>
      <c r="E79" s="7">
        <v>110.29034053641551</v>
      </c>
      <c r="F79" s="7">
        <v>102.65036362356426</v>
      </c>
      <c r="G79" s="7">
        <v>104.84614767965826</v>
      </c>
      <c r="H79" s="7">
        <v>112.77614996604076</v>
      </c>
      <c r="I79" s="7"/>
      <c r="J79" s="54">
        <v>90.294501871965949</v>
      </c>
      <c r="K79" s="59"/>
      <c r="M79" s="38"/>
      <c r="N79" s="4" t="s">
        <v>14</v>
      </c>
      <c r="O79" s="29">
        <f>(C79*64.06/21.927)*'Flow rate'!$B$9/(1000*3600)</f>
        <v>130.52304537970218</v>
      </c>
      <c r="P79" s="29">
        <f>(D79*64.06/21.927)*'Flow rate'!$C$9/(1000*3600)</f>
        <v>146.00347308435218</v>
      </c>
      <c r="Q79" s="29">
        <f>(E79*64.06/21.927)*'Flow rate'!$D$9/(1000*3600)</f>
        <v>120.33626081742264</v>
      </c>
      <c r="R79" s="29">
        <f>(F79*64.06/21.927)*'Flow rate'!$E$9/(1000*3600)</f>
        <v>108.91706870225293</v>
      </c>
      <c r="S79" s="29">
        <f>(G79*64.06/21.927)*'Flow rate'!$F$9/(1000*3600)</f>
        <v>109.44169768503646</v>
      </c>
      <c r="T79" s="29">
        <f>(H79*64.06/21.927)*'Flow rate'!$G$9/(1000*3600)</f>
        <v>117.94770710510818</v>
      </c>
      <c r="U79" s="29">
        <f>(I79*64.06/21.927)*'Flow rate'!$H$9/(1000*3600)</f>
        <v>0</v>
      </c>
      <c r="V79" s="29">
        <f>(J79*64.06/21.927)*'Flow rate'!$I$9/(1000*3600)</f>
        <v>82.053553430471766</v>
      </c>
      <c r="W79" s="59"/>
    </row>
    <row r="80" spans="1:23" x14ac:dyDescent="0.25">
      <c r="A80" s="38"/>
      <c r="B80" s="4" t="s">
        <v>15</v>
      </c>
      <c r="C80" s="7">
        <v>131.15989089609238</v>
      </c>
      <c r="D80" s="7">
        <v>132.47212034823926</v>
      </c>
      <c r="E80" s="7">
        <v>159.68866301900701</v>
      </c>
      <c r="F80" s="7">
        <v>144.18308074788609</v>
      </c>
      <c r="G80" s="7">
        <v>123.36950073830515</v>
      </c>
      <c r="H80" s="7">
        <v>152.5408976364306</v>
      </c>
      <c r="I80" s="7">
        <v>112.60696252623987</v>
      </c>
      <c r="J80" s="54">
        <v>120.50106194816716</v>
      </c>
      <c r="K80" s="59"/>
      <c r="M80" s="38"/>
      <c r="N80" s="4" t="s">
        <v>15</v>
      </c>
      <c r="O80" s="29">
        <f>(C80*64.06/21.927)*'Flow rate'!$B$9/(1000*3600)</f>
        <v>148.02645111151682</v>
      </c>
      <c r="P80" s="29">
        <f>(D80*64.06/21.927)*'Flow rate'!$C$9/(1000*3600)</f>
        <v>156.74581621457216</v>
      </c>
      <c r="Q80" s="29">
        <f>(E80*64.06/21.927)*'Flow rate'!$D$9/(1000*3600)</f>
        <v>174.23408531679993</v>
      </c>
      <c r="R80" s="29">
        <f>(F80*64.06/21.927)*'Flow rate'!$E$9/(1000*3600)</f>
        <v>152.98531790017944</v>
      </c>
      <c r="S80" s="29">
        <f>(G80*64.06/21.927)*'Flow rate'!$F$9/(1000*3600)</f>
        <v>128.77695463459568</v>
      </c>
      <c r="T80" s="29">
        <f>(H80*64.06/21.927)*'Flow rate'!$G$9/(1000*3600)</f>
        <v>159.53594019116386</v>
      </c>
      <c r="U80" s="29">
        <f>(I80*64.06/21.927)*'Flow rate'!$H$9/(1000*3600)</f>
        <v>103.18614628528179</v>
      </c>
      <c r="V80" s="29">
        <f>(J80*64.06/21.927)*'Flow rate'!$I$9/(1000*3600)</f>
        <v>109.50323796029868</v>
      </c>
      <c r="W80" s="59"/>
    </row>
    <row r="81" spans="1:23" x14ac:dyDescent="0.25">
      <c r="A81" s="38"/>
      <c r="B81" s="4" t="s">
        <v>16</v>
      </c>
      <c r="C81" s="7">
        <v>107.95984500524273</v>
      </c>
      <c r="D81" s="7">
        <v>100.06073610608701</v>
      </c>
      <c r="E81" s="7">
        <v>123.819244925039</v>
      </c>
      <c r="F81" s="7"/>
      <c r="G81" s="7">
        <v>115.00629633222499</v>
      </c>
      <c r="H81" s="7">
        <v>137.75014507340137</v>
      </c>
      <c r="I81" s="7">
        <v>121.01739474180999</v>
      </c>
      <c r="J81" s="54">
        <v>107.71901200718261</v>
      </c>
      <c r="K81" s="59"/>
      <c r="M81" s="38"/>
      <c r="N81" s="4" t="s">
        <v>16</v>
      </c>
      <c r="O81" s="29">
        <f>(C81*64.06/21.927)*'Flow rate'!$B$9/(1000*3600)</f>
        <v>121.84298575954071</v>
      </c>
      <c r="P81" s="29">
        <f>(D81*64.06/21.927)*'Flow rate'!$C$9/(1000*3600)</f>
        <v>118.39549114749248</v>
      </c>
      <c r="Q81" s="29">
        <f>(E81*64.06/21.927)*'Flow rate'!$D$9/(1000*3600)</f>
        <v>135.09746074812583</v>
      </c>
      <c r="R81" s="29">
        <f>(F81*64.06/21.927)*'Flow rate'!$E$9/(1000*3600)</f>
        <v>0</v>
      </c>
      <c r="S81" s="29">
        <f>(G81*64.06/21.927)*'Flow rate'!$F$9/(1000*3600)</f>
        <v>120.04717954467154</v>
      </c>
      <c r="T81" s="29">
        <f>(H81*64.06/21.927)*'Flow rate'!$G$9/(1000*3600)</f>
        <v>144.0669305495542</v>
      </c>
      <c r="U81" s="29">
        <f>(I81*64.06/21.927)*'Flow rate'!$H$9/(1000*3600)</f>
        <v>110.89295294669084</v>
      </c>
      <c r="V81" s="29">
        <f>(J81*64.06/21.927)*'Flow rate'!$I$9/(1000*3600)</f>
        <v>97.887773053357748</v>
      </c>
      <c r="W81" s="59"/>
    </row>
    <row r="82" spans="1:23" x14ac:dyDescent="0.25">
      <c r="A82" s="38"/>
      <c r="B82" s="4" t="s">
        <v>17</v>
      </c>
      <c r="C82" s="7">
        <v>122.89719358522115</v>
      </c>
      <c r="D82" s="7">
        <v>106.82052261943993</v>
      </c>
      <c r="E82" s="7">
        <v>105.67238517725632</v>
      </c>
      <c r="F82" s="7"/>
      <c r="G82" s="7">
        <v>131.12213658937782</v>
      </c>
      <c r="H82" s="7">
        <v>110.39392226478162</v>
      </c>
      <c r="I82" s="7">
        <v>110.14059167807895</v>
      </c>
      <c r="J82" s="54">
        <v>135.21576065448937</v>
      </c>
      <c r="K82" s="59"/>
      <c r="M82" s="38"/>
      <c r="N82" s="4" t="s">
        <v>17</v>
      </c>
      <c r="O82" s="29">
        <f>(C82*64.06/21.927)*'Flow rate'!$B$9/(1000*3600)</f>
        <v>138.70120883523356</v>
      </c>
      <c r="P82" s="29">
        <f>(D82*64.06/21.927)*'Flow rate'!$C$9/(1000*3600)</f>
        <v>126.39391565890207</v>
      </c>
      <c r="Q82" s="29">
        <f>(E82*64.06/21.927)*'Flow rate'!$D$9/(1000*3600)</f>
        <v>115.29767377670611</v>
      </c>
      <c r="R82" s="29">
        <f>(F82*64.06/21.927)*'Flow rate'!$E$9/(1000*3600)</f>
        <v>0</v>
      </c>
      <c r="S82" s="29">
        <f>(G82*64.06/21.927)*'Flow rate'!$F$9/(1000*3600)</f>
        <v>136.86939911493673</v>
      </c>
      <c r="T82" s="29">
        <f>(H82*64.06/21.927)*'Flow rate'!$G$9/(1000*3600)</f>
        <v>115.45623798463903</v>
      </c>
      <c r="U82" s="29">
        <f>(I82*64.06/21.927)*'Flow rate'!$H$9/(1000*3600)</f>
        <v>100.92611460142579</v>
      </c>
      <c r="V82" s="29">
        <f>(J82*64.06/21.927)*'Flow rate'!$I$9/(1000*3600)</f>
        <v>122.87496371857952</v>
      </c>
      <c r="W82" s="59"/>
    </row>
    <row r="83" spans="1:23" x14ac:dyDescent="0.25">
      <c r="A83" s="38"/>
      <c r="B83" s="4" t="s">
        <v>18</v>
      </c>
      <c r="C83" s="7">
        <v>103.44493450516592</v>
      </c>
      <c r="D83" s="7">
        <v>93.898410819937126</v>
      </c>
      <c r="E83" s="7"/>
      <c r="F83" s="7"/>
      <c r="G83" s="7">
        <v>123.00530571274484</v>
      </c>
      <c r="H83" s="7">
        <v>104.02422855172318</v>
      </c>
      <c r="I83" s="7">
        <v>102.34129964047176</v>
      </c>
      <c r="J83" s="54">
        <v>146.12464937186968</v>
      </c>
      <c r="K83" s="59"/>
      <c r="M83" s="38"/>
      <c r="N83" s="4" t="s">
        <v>18</v>
      </c>
      <c r="O83" s="29">
        <f>(C83*64.06/21.927)*'Flow rate'!$B$9/(1000*3600)</f>
        <v>116.74747848329605</v>
      </c>
      <c r="P83" s="29">
        <f>(D83*64.06/21.927)*'Flow rate'!$C$9/(1000*3600)</f>
        <v>111.10400442396094</v>
      </c>
      <c r="Q83" s="29">
        <f>(E83*64.06/21.927)*'Flow rate'!$D$9/(1000*3600)</f>
        <v>0</v>
      </c>
      <c r="R83" s="29">
        <f>(F83*64.06/21.927)*'Flow rate'!$E$9/(1000*3600)</f>
        <v>0</v>
      </c>
      <c r="S83" s="29">
        <f>(G83*64.06/21.927)*'Flow rate'!$F$9/(1000*3600)</f>
        <v>128.3967964431136</v>
      </c>
      <c r="T83" s="29">
        <f>(H83*64.06/21.927)*'Flow rate'!$G$9/(1000*3600)</f>
        <v>108.79445028712234</v>
      </c>
      <c r="U83" s="29">
        <f>(I83*64.06/21.927)*'Flow rate'!$H$9/(1000*3600)</f>
        <v>93.779319491606188</v>
      </c>
      <c r="V83" s="29">
        <f>(J83*64.06/21.927)*'Flow rate'!$I$9/(1000*3600)</f>
        <v>132.78822603999828</v>
      </c>
      <c r="W83" s="59"/>
    </row>
    <row r="84" spans="1:23" x14ac:dyDescent="0.25">
      <c r="A84" s="38"/>
      <c r="B84" s="4" t="s">
        <v>19</v>
      </c>
      <c r="C84" s="7">
        <v>74.85132759161587</v>
      </c>
      <c r="D84" s="7">
        <v>67.481125271912759</v>
      </c>
      <c r="E84" s="7">
        <v>84.028953294712707</v>
      </c>
      <c r="F84" s="7">
        <v>96.164974537540616</v>
      </c>
      <c r="G84" s="7">
        <v>91.087447344452457</v>
      </c>
      <c r="H84" s="7">
        <v>107.90655081650975</v>
      </c>
      <c r="I84" s="7">
        <v>102.14942109029079</v>
      </c>
      <c r="J84" s="54">
        <v>146.98076239097637</v>
      </c>
      <c r="K84" s="59"/>
      <c r="M84" s="38"/>
      <c r="N84" s="4" t="s">
        <v>19</v>
      </c>
      <c r="O84" s="29">
        <f>(C84*64.06/21.927)*'Flow rate'!$B$9/(1000*3600)</f>
        <v>84.476864906438848</v>
      </c>
      <c r="P84" s="29">
        <f>(D84*64.06/21.927)*'Flow rate'!$C$9/(1000*3600)</f>
        <v>79.846114276862238</v>
      </c>
      <c r="Q84" s="29">
        <f>(E84*64.06/21.927)*'Flow rate'!$D$9/(1000*3600)</f>
        <v>91.682825446974618</v>
      </c>
      <c r="R84" s="29">
        <f>(F84*64.06/21.927)*'Flow rate'!$E$9/(1000*3600)</f>
        <v>102.03575290649354</v>
      </c>
      <c r="S84" s="29">
        <f>(G84*64.06/21.927)*'Flow rate'!$F$9/(1000*3600)</f>
        <v>95.079934702334654</v>
      </c>
      <c r="T84" s="29">
        <f>(H84*64.06/21.927)*'Flow rate'!$G$9/(1000*3600)</f>
        <v>112.85480355785002</v>
      </c>
      <c r="U84" s="29">
        <f>(I84*64.06/21.927)*'Flow rate'!$H$9/(1000*3600)</f>
        <v>93.60349370158572</v>
      </c>
      <c r="V84" s="29">
        <f>(J84*64.06/21.927)*'Flow rate'!$I$9/(1000*3600)</f>
        <v>133.56620381161719</v>
      </c>
      <c r="W84" s="59"/>
    </row>
    <row r="85" spans="1:23" x14ac:dyDescent="0.25">
      <c r="A85" s="38"/>
      <c r="B85" s="4" t="s">
        <v>20</v>
      </c>
      <c r="C85" s="7">
        <v>73.901484332162525</v>
      </c>
      <c r="D85" s="7">
        <v>66.634201390935189</v>
      </c>
      <c r="E85" s="7">
        <v>84.100346618681357</v>
      </c>
      <c r="F85" s="7">
        <v>101.34012353296595</v>
      </c>
      <c r="G85" s="7">
        <v>97.241547752679082</v>
      </c>
      <c r="H85" s="7">
        <v>81.768975409246536</v>
      </c>
      <c r="I85" s="7">
        <v>107.09892908969707</v>
      </c>
      <c r="J85" s="54">
        <v>133.25078363549974</v>
      </c>
      <c r="K85" s="59"/>
      <c r="M85" s="38"/>
      <c r="N85" s="4" t="s">
        <v>20</v>
      </c>
      <c r="O85" s="29">
        <f>(C85*64.06/21.927)*'Flow rate'!$B$9/(1000*3600)</f>
        <v>83.404876161644438</v>
      </c>
      <c r="P85" s="29">
        <f>(D85*64.06/21.927)*'Flow rate'!$C$9/(1000*3600)</f>
        <v>78.844003231561018</v>
      </c>
      <c r="Q85" s="29">
        <f>(E85*64.06/21.927)*'Flow rate'!$D$9/(1000*3600)</f>
        <v>91.760721712521814</v>
      </c>
      <c r="R85" s="29">
        <f>(F85*64.06/21.927)*'Flow rate'!$E$9/(1000*3600)</f>
        <v>107.52683972569056</v>
      </c>
      <c r="S85" s="29">
        <f>(G85*64.06/21.927)*'Flow rate'!$F$9/(1000*3600)</f>
        <v>101.50377774574646</v>
      </c>
      <c r="T85" s="29">
        <f>(H85*64.06/21.927)*'Flow rate'!$G$9/(1000*3600)</f>
        <v>85.518641705349495</v>
      </c>
      <c r="U85" s="29">
        <f>(I85*64.06/21.927)*'Flow rate'!$H$9/(1000*3600)</f>
        <v>98.138920685933144</v>
      </c>
      <c r="V85" s="29">
        <f>(J85*64.06/21.927)*'Flow rate'!$I$9/(1000*3600)</f>
        <v>121.08932513068478</v>
      </c>
      <c r="W85" s="59"/>
    </row>
    <row r="86" spans="1:23" x14ac:dyDescent="0.25">
      <c r="A86" s="38"/>
      <c r="B86" s="4" t="s">
        <v>21</v>
      </c>
      <c r="C86" s="7">
        <v>62</v>
      </c>
      <c r="D86" s="7">
        <v>54</v>
      </c>
      <c r="E86" s="7">
        <v>91</v>
      </c>
      <c r="F86" s="7">
        <v>60</v>
      </c>
      <c r="G86" s="7">
        <v>108</v>
      </c>
      <c r="H86" s="7">
        <v>88</v>
      </c>
      <c r="I86" s="7">
        <v>88</v>
      </c>
      <c r="J86" s="54"/>
      <c r="K86" s="59"/>
      <c r="M86" s="38"/>
      <c r="N86" s="4" t="s">
        <v>21</v>
      </c>
      <c r="O86" s="29">
        <f>(C86*64.06/21.927)*'Flow rate'!$B$9/(1000*3600)</f>
        <v>69.972915547671221</v>
      </c>
      <c r="P86" s="29">
        <f>(D86*64.06/21.927)*'Flow rate'!$C$9/(1000*3600)</f>
        <v>63.894758031623816</v>
      </c>
      <c r="Q86" s="29">
        <f>(E86*64.06/21.927)*'Flow rate'!$D$9/(1000*3600)</f>
        <v>99.28883781775798</v>
      </c>
      <c r="R86" s="29">
        <f>(F86*64.06/21.927)*'Flow rate'!$E$9/(1000*3600)</f>
        <v>63.662941770963265</v>
      </c>
      <c r="S86" s="29">
        <f>(G86*64.06/21.927)*'Flow rate'!$F$9/(1000*3600)</f>
        <v>112.733787664734</v>
      </c>
      <c r="T86" s="29">
        <f>(H86*64.06/21.927)*'Flow rate'!$G$9/(1000*3600)</f>
        <v>92.035401353699086</v>
      </c>
      <c r="U86" s="29">
        <f>(I86*64.06/21.927)*'Flow rate'!$H$9/(1000*3600)</f>
        <v>80.637827976124214</v>
      </c>
      <c r="V86" s="29">
        <f>(J86*64.06/21.927)*'Flow rate'!$I$9/(1000*3600)</f>
        <v>0</v>
      </c>
      <c r="W86" s="59"/>
    </row>
    <row r="87" spans="1:23" x14ac:dyDescent="0.25">
      <c r="A87" s="39"/>
      <c r="B87" s="4" t="s">
        <v>22</v>
      </c>
      <c r="C87" s="7">
        <v>83.207836047754441</v>
      </c>
      <c r="D87" s="7">
        <v>78.420296832082997</v>
      </c>
      <c r="E87" s="7">
        <v>88.418051174907475</v>
      </c>
      <c r="F87" s="7">
        <v>94.096935645069365</v>
      </c>
      <c r="G87" s="7">
        <v>145.82484303044487</v>
      </c>
      <c r="H87" s="7">
        <v>82.487564002648057</v>
      </c>
      <c r="I87" s="7">
        <v>86.144591415767266</v>
      </c>
      <c r="J87" s="54"/>
      <c r="K87" s="59"/>
      <c r="M87" s="39"/>
      <c r="N87" s="4" t="s">
        <v>22</v>
      </c>
      <c r="O87" s="29">
        <f>(C87*64.06/21.927)*'Flow rate'!$B$9/(1000*3600)</f>
        <v>93.907982010870867</v>
      </c>
      <c r="P87" s="29">
        <f>(D87*64.06/21.927)*'Flow rate'!$C$9/(1000*3600)</f>
        <v>92.789738719519605</v>
      </c>
      <c r="Q87" s="29">
        <f>(E87*64.06/21.927)*'Flow rate'!$D$9/(1000*3600)</f>
        <v>96.471709266677081</v>
      </c>
      <c r="R87" s="29">
        <f>(F87*64.06/21.927)*'Flow rate'!$E$9/(1000*3600)</f>
        <v>99.841462246635459</v>
      </c>
      <c r="S87" s="29">
        <f>(G87*64.06/21.927)*'Flow rate'!$F$9/(1000*3600)</f>
        <v>152.21654528182719</v>
      </c>
      <c r="T87" s="29">
        <f>(H87*64.06/21.927)*'Flow rate'!$G$9/(1000*3600)</f>
        <v>86.270182496280171</v>
      </c>
      <c r="U87" s="29">
        <f>(I87*64.06/21.927)*'Flow rate'!$H$9/(1000*3600)</f>
        <v>78.937644814297144</v>
      </c>
      <c r="V87" s="29">
        <f>(J87*64.06/21.927)*'Flow rate'!$I$9/(1000*3600)</f>
        <v>0</v>
      </c>
      <c r="W87" s="59"/>
    </row>
    <row r="88" spans="1:23" x14ac:dyDescent="0.25">
      <c r="A88" s="37">
        <v>2559</v>
      </c>
      <c r="B88" s="4" t="s">
        <v>10</v>
      </c>
      <c r="C88" s="7">
        <v>93.702506124895336</v>
      </c>
      <c r="D88" s="7">
        <v>71.510038158618102</v>
      </c>
      <c r="E88" s="7">
        <v>121.77257756641697</v>
      </c>
      <c r="F88" s="7">
        <v>91.596308507893184</v>
      </c>
      <c r="G88" s="7">
        <v>122.91828307458755</v>
      </c>
      <c r="H88" s="7">
        <v>90.402392735069924</v>
      </c>
      <c r="I88" s="7">
        <v>55.834483963953964</v>
      </c>
      <c r="J88" s="54">
        <v>59.809409398095426</v>
      </c>
      <c r="K88" s="59"/>
      <c r="M88" s="37">
        <v>2559</v>
      </c>
      <c r="N88" s="4" t="s">
        <v>10</v>
      </c>
      <c r="O88" s="29">
        <f>(C88*64.06/21.927)*'Flow rate'!$B$10/(1000*3600)</f>
        <v>110.76243824604457</v>
      </c>
      <c r="P88" s="29">
        <f>(D88*64.06/21.927)*'Flow rate'!$C$10/(1000*3600)</f>
        <v>88.619712132618758</v>
      </c>
      <c r="Q88" s="29">
        <f>(E88*64.06/21.927)*'Flow rate'!$D$10/(1000*3600)</f>
        <v>127.79492933630434</v>
      </c>
      <c r="R88" s="29">
        <f>(F88*64.06/21.927)*'Flow rate'!$E$10/(1000*3600)</f>
        <v>95.295245385370222</v>
      </c>
      <c r="S88" s="29">
        <f>(G88*64.06/21.927)*'Flow rate'!$F$10/(1000*3600)</f>
        <v>126.39184994502469</v>
      </c>
      <c r="T88" s="29">
        <f>(H88*64.06/21.927)*'Flow rate'!$G$10/(1000*3600)</f>
        <v>92.99484288687637</v>
      </c>
      <c r="U88" s="29">
        <f>(I88*64.06/21.927)*'Flow rate'!$H$10/(1000*3600)</f>
        <v>52.260375269609355</v>
      </c>
      <c r="V88" s="29">
        <f>(J88*64.06/21.927)*'Flow rate'!$I$10/(1000*3600)</f>
        <v>51.985239230850986</v>
      </c>
      <c r="W88" s="59"/>
    </row>
    <row r="89" spans="1:23" x14ac:dyDescent="0.25">
      <c r="A89" s="38"/>
      <c r="B89" s="4" t="s">
        <v>11</v>
      </c>
      <c r="C89" s="7">
        <v>93.696347024821648</v>
      </c>
      <c r="D89" s="7">
        <v>73.906073254783053</v>
      </c>
      <c r="E89" s="7">
        <v>108.56533391466412</v>
      </c>
      <c r="F89" s="7">
        <v>90.035873389984474</v>
      </c>
      <c r="G89" s="7">
        <v>120.4076538653715</v>
      </c>
      <c r="H89" s="7">
        <v>0</v>
      </c>
      <c r="I89" s="7">
        <v>52.301161900224209</v>
      </c>
      <c r="J89" s="54">
        <v>68.994793933486619</v>
      </c>
      <c r="K89" s="59"/>
      <c r="M89" s="38"/>
      <c r="N89" s="4" t="s">
        <v>11</v>
      </c>
      <c r="O89" s="29">
        <f>(C89*64.06/21.927)*'Flow rate'!$B$10/(1000*3600)</f>
        <v>110.75515779037933</v>
      </c>
      <c r="P89" s="29">
        <f>(D89*64.06/21.927)*'Flow rate'!$C$10/(1000*3600)</f>
        <v>91.589028692215635</v>
      </c>
      <c r="Q89" s="29">
        <f>(E89*64.06/21.927)*'Flow rate'!$D$10/(1000*3600)</f>
        <v>113.93451180278747</v>
      </c>
      <c r="R89" s="29">
        <f>(F89*64.06/21.927)*'Flow rate'!$E$10/(1000*3600)</f>
        <v>93.671795162414512</v>
      </c>
      <c r="S89" s="29">
        <f>(G89*64.06/21.927)*'Flow rate'!$F$10/(1000*3600)</f>
        <v>123.81027247467979</v>
      </c>
      <c r="T89" s="29">
        <f>(H89*64.06/21.927)*'Flow rate'!$G$10/(1000*3600)</f>
        <v>0</v>
      </c>
      <c r="U89" s="29">
        <f>(I89*64.06/21.927)*'Flow rate'!$H$10/(1000*3600)</f>
        <v>48.953230224297982</v>
      </c>
      <c r="V89" s="29">
        <f>(J89*64.06/21.927)*'Flow rate'!$I$10/(1000*3600)</f>
        <v>59.969006623057936</v>
      </c>
      <c r="W89" s="59"/>
    </row>
    <row r="90" spans="1:23" x14ac:dyDescent="0.25">
      <c r="A90" s="38"/>
      <c r="B90" s="4" t="s">
        <v>13</v>
      </c>
      <c r="C90" s="7">
        <v>87.687856052715588</v>
      </c>
      <c r="D90" s="7">
        <v>80.88645212802669</v>
      </c>
      <c r="E90" s="7">
        <v>148.03843823669379</v>
      </c>
      <c r="F90" s="7">
        <v>122.37095525026852</v>
      </c>
      <c r="G90" s="7">
        <v>99.209083558692583</v>
      </c>
      <c r="H90" s="7">
        <v>107.33395217137253</v>
      </c>
      <c r="I90" s="7">
        <v>52.707349868142124</v>
      </c>
      <c r="J90" s="54">
        <v>61.287899293258732</v>
      </c>
      <c r="K90" s="59"/>
      <c r="M90" s="38"/>
      <c r="N90" s="4" t="s">
        <v>13</v>
      </c>
      <c r="O90" s="29">
        <f>(C90*64.06/21.927)*'Flow rate'!$B$10/(1000*3600)</f>
        <v>103.65273184925505</v>
      </c>
      <c r="P90" s="29">
        <f>(D90*64.06/21.927)*'Flow rate'!$C$10/(1000*3600)</f>
        <v>100.23955080424884</v>
      </c>
      <c r="Q90" s="29">
        <f>(E90*64.06/21.927)*'Flow rate'!$D$10/(1000*3600)</f>
        <v>155.35978733140155</v>
      </c>
      <c r="R90" s="29">
        <f>(F90*64.06/21.927)*'Flow rate'!$E$10/(1000*3600)</f>
        <v>127.31266574582092</v>
      </c>
      <c r="S90" s="29">
        <f>(G90*64.06/21.927)*'Flow rate'!$F$10/(1000*3600)</f>
        <v>102.01264847414777</v>
      </c>
      <c r="T90" s="29">
        <f>(H90*64.06/21.927)*'Flow rate'!$G$10/(1000*3600)</f>
        <v>110.41194504503588</v>
      </c>
      <c r="U90" s="29">
        <f>(I90*64.06/21.927)*'Flow rate'!$H$10/(1000*3600)</f>
        <v>49.333417057350744</v>
      </c>
      <c r="V90" s="29">
        <f>(J90*64.06/21.927)*'Flow rate'!$I$10/(1000*3600)</f>
        <v>53.270315470090821</v>
      </c>
      <c r="W90" s="59"/>
    </row>
    <row r="91" spans="1:23" x14ac:dyDescent="0.25">
      <c r="A91" s="38"/>
      <c r="B91" s="4" t="s">
        <v>14</v>
      </c>
      <c r="C91" s="7">
        <v>95.495647605887243</v>
      </c>
      <c r="D91" s="7">
        <v>86.209263492344888</v>
      </c>
      <c r="E91" s="7">
        <v>112.34003495092185</v>
      </c>
      <c r="F91" s="7">
        <v>116.6959927846373</v>
      </c>
      <c r="G91" s="7">
        <v>114.13934418399552</v>
      </c>
      <c r="H91" s="7">
        <v>111.25945101206604</v>
      </c>
      <c r="I91" s="7">
        <v>98.113936236330588</v>
      </c>
      <c r="J91" s="54">
        <v>76.899239960796592</v>
      </c>
      <c r="K91" s="59"/>
      <c r="M91" s="38"/>
      <c r="N91" s="4" t="s">
        <v>14</v>
      </c>
      <c r="O91" s="29">
        <f>(C91*64.06/21.927)*'Flow rate'!$B$10/(1000*3600)</f>
        <v>112.88204775029898</v>
      </c>
      <c r="P91" s="29">
        <f>(D91*64.06/21.927)*'Flow rate'!$C$10/(1000*3600)</f>
        <v>106.83591158084091</v>
      </c>
      <c r="Q91" s="29">
        <f>(E91*64.06/21.927)*'Flow rate'!$D$10/(1000*3600)</f>
        <v>117.89589343594808</v>
      </c>
      <c r="R91" s="29">
        <f>(F91*64.06/21.927)*'Flow rate'!$E$10/(1000*3600)</f>
        <v>121.40853107571584</v>
      </c>
      <c r="S91" s="29">
        <f>(G91*64.06/21.927)*'Flow rate'!$F$10/(1000*3600)</f>
        <v>117.36482565553841</v>
      </c>
      <c r="T91" s="29">
        <f>(H91*64.06/21.927)*'Flow rate'!$G$10/(1000*3600)</f>
        <v>114.45001457946418</v>
      </c>
      <c r="U91" s="29">
        <f>(I91*64.06/21.927)*'Flow rate'!$H$10/(1000*3600)</f>
        <v>91.83341123380653</v>
      </c>
      <c r="V91" s="29">
        <f>(J91*64.06/21.927)*'Flow rate'!$I$10/(1000*3600)</f>
        <v>66.839405810282543</v>
      </c>
      <c r="W91" s="59"/>
    </row>
    <row r="92" spans="1:23" x14ac:dyDescent="0.25">
      <c r="A92" s="38"/>
      <c r="B92" s="4" t="s">
        <v>15</v>
      </c>
      <c r="C92" s="7">
        <v>109.73914494187288</v>
      </c>
      <c r="D92" s="7">
        <v>97.519811273121462</v>
      </c>
      <c r="E92" s="7">
        <v>128.16833170258218</v>
      </c>
      <c r="F92" s="7">
        <v>164.04207834179905</v>
      </c>
      <c r="G92" s="7">
        <v>123.49467700297581</v>
      </c>
      <c r="H92" s="7">
        <v>66.542143798431468</v>
      </c>
      <c r="I92" s="7">
        <v>112.09019083990516</v>
      </c>
      <c r="J92" s="54">
        <v>92.056039586766502</v>
      </c>
      <c r="K92" s="59"/>
      <c r="M92" s="38"/>
      <c r="N92" s="4" t="s">
        <v>15</v>
      </c>
      <c r="O92" s="29">
        <f>(C92*64.06/21.927)*'Flow rate'!$B$10/(1000*3600)</f>
        <v>129.71878520086383</v>
      </c>
      <c r="P92" s="29">
        <f>(D92*64.06/21.927)*'Flow rate'!$C$10/(1000*3600)</f>
        <v>120.85264984870953</v>
      </c>
      <c r="Q92" s="29">
        <f>(E92*64.06/21.927)*'Flow rate'!$D$10/(1000*3600)</f>
        <v>134.50699016492408</v>
      </c>
      <c r="R92" s="29">
        <f>(F92*64.06/21.927)*'Flow rate'!$E$10/(1000*3600)</f>
        <v>170.66659523468422</v>
      </c>
      <c r="S92" s="29">
        <f>(G92*64.06/21.927)*'Flow rate'!$F$10/(1000*3600)</f>
        <v>126.98453227904217</v>
      </c>
      <c r="T92" s="29">
        <f>(H92*64.06/21.927)*'Flow rate'!$G$10/(1000*3600)</f>
        <v>68.450358676076505</v>
      </c>
      <c r="U92" s="29">
        <f>(I92*64.06/21.927)*'Flow rate'!$H$10/(1000*3600)</f>
        <v>104.91500989097246</v>
      </c>
      <c r="V92" s="29">
        <f>(J92*64.06/21.927)*'Flow rate'!$I$10/(1000*3600)</f>
        <v>80.013417432527547</v>
      </c>
      <c r="W92" s="59"/>
    </row>
    <row r="93" spans="1:23" x14ac:dyDescent="0.25">
      <c r="A93" s="38"/>
      <c r="B93" s="4" t="s">
        <v>16</v>
      </c>
      <c r="C93" s="7">
        <v>110.61117738753443</v>
      </c>
      <c r="D93" s="7">
        <v>112.9711895482001</v>
      </c>
      <c r="E93" s="7">
        <v>111.97233402137944</v>
      </c>
      <c r="F93" s="7">
        <v>142.18118946263226</v>
      </c>
      <c r="G93" s="7"/>
      <c r="H93" s="7">
        <v>77.961149083259812</v>
      </c>
      <c r="I93" s="7">
        <v>110.40356816299912</v>
      </c>
      <c r="J93" s="54">
        <v>100.46599950697902</v>
      </c>
      <c r="K93" s="59"/>
      <c r="M93" s="38"/>
      <c r="N93" s="4" t="s">
        <v>16</v>
      </c>
      <c r="O93" s="29">
        <f>(C93*64.06/21.927)*'Flow rate'!$B$10/(1000*3600)</f>
        <v>130.7495840973458</v>
      </c>
      <c r="P93" s="29">
        <f>(D93*64.06/21.927)*'Flow rate'!$C$10/(1000*3600)</f>
        <v>140.00096426790196</v>
      </c>
      <c r="Q93" s="29">
        <f>(E93*64.06/21.927)*'Flow rate'!$D$10/(1000*3600)</f>
        <v>117.51000758835538</v>
      </c>
      <c r="R93" s="29">
        <f>(F93*64.06/21.927)*'Flow rate'!$E$10/(1000*3600)</f>
        <v>147.92289732787401</v>
      </c>
      <c r="S93" s="29">
        <f>(G93*64.06/21.927)*'Flow rate'!$F$10/(1000*3600)</f>
        <v>0</v>
      </c>
      <c r="T93" s="29">
        <f>(H93*64.06/21.927)*'Flow rate'!$G$10/(1000*3600)</f>
        <v>80.19682434207958</v>
      </c>
      <c r="U93" s="29">
        <f>(I93*64.06/21.927)*'Flow rate'!$H$10/(1000*3600)</f>
        <v>103.33635226264644</v>
      </c>
      <c r="V93" s="29">
        <f>(J93*64.06/21.927)*'Flow rate'!$I$10/(1000*3600)</f>
        <v>87.32320000309474</v>
      </c>
      <c r="W93" s="59"/>
    </row>
    <row r="94" spans="1:23" x14ac:dyDescent="0.25">
      <c r="A94" s="38"/>
      <c r="B94" s="4" t="s">
        <v>17</v>
      </c>
      <c r="C94" s="7">
        <v>118.13315595509299</v>
      </c>
      <c r="D94" s="7">
        <v>127.84379532936057</v>
      </c>
      <c r="E94" s="7">
        <v>100.65891351656843</v>
      </c>
      <c r="F94" s="7">
        <v>106.28309315451436</v>
      </c>
      <c r="G94" s="7">
        <v>140.46532387528612</v>
      </c>
      <c r="H94" s="7">
        <v>81.714306677092893</v>
      </c>
      <c r="I94" s="7">
        <v>121.24240749311058</v>
      </c>
      <c r="J94" s="54">
        <v>119.69488396042651</v>
      </c>
      <c r="K94" s="59"/>
      <c r="M94" s="38"/>
      <c r="N94" s="4" t="s">
        <v>17</v>
      </c>
      <c r="O94" s="29">
        <f>(C94*64.06/21.927)*'Flow rate'!$B$10/(1000*3600)</f>
        <v>139.64105051625643</v>
      </c>
      <c r="P94" s="29">
        <f>(D94*64.06/21.927)*'Flow rate'!$C$10/(1000*3600)</f>
        <v>158.43202761127293</v>
      </c>
      <c r="Q94" s="29">
        <f>(E94*64.06/21.927)*'Flow rate'!$D$10/(1000*3600)</f>
        <v>105.63707360881753</v>
      </c>
      <c r="R94" s="29">
        <f>(F94*64.06/21.927)*'Flow rate'!$E$10/(1000*3600)</f>
        <v>110.57512696161569</v>
      </c>
      <c r="S94" s="29">
        <f>(G94*64.06/21.927)*'Flow rate'!$F$10/(1000*3600)</f>
        <v>144.43475529959542</v>
      </c>
      <c r="T94" s="29">
        <f>(H94*64.06/21.927)*'Flow rate'!$G$10/(1000*3600)</f>
        <v>84.057610436436946</v>
      </c>
      <c r="U94" s="29">
        <f>(I94*64.06/21.927)*'Flow rate'!$H$10/(1000*3600)</f>
        <v>113.48136965448467</v>
      </c>
      <c r="V94" s="29">
        <f>(J94*64.06/21.927)*'Flow rate'!$I$10/(1000*3600)</f>
        <v>104.03659290422397</v>
      </c>
      <c r="W94" s="59"/>
    </row>
    <row r="95" spans="1:23" x14ac:dyDescent="0.25">
      <c r="A95" s="38"/>
      <c r="B95" s="4" t="s">
        <v>18</v>
      </c>
      <c r="C95" s="7">
        <v>114.87706038661348</v>
      </c>
      <c r="D95" s="7">
        <v>115.8080325032909</v>
      </c>
      <c r="E95" s="7">
        <v>89.506233768103627</v>
      </c>
      <c r="F95" s="7">
        <v>103.55272852687297</v>
      </c>
      <c r="G95" s="7">
        <v>97.898644210888421</v>
      </c>
      <c r="H95" s="7">
        <v>56.552606029042821</v>
      </c>
      <c r="I95" s="7">
        <v>121.19483865892636</v>
      </c>
      <c r="J95" s="54">
        <v>104.60132675140601</v>
      </c>
      <c r="K95" s="59"/>
      <c r="M95" s="38"/>
      <c r="N95" s="4" t="s">
        <v>18</v>
      </c>
      <c r="O95" s="29">
        <f>(C95*64.06/21.927)*'Flow rate'!$B$10/(1000*3600)</f>
        <v>135.79213441740399</v>
      </c>
      <c r="P95" s="29">
        <f>(D95*64.06/21.927)*'Flow rate'!$C$10/(1000*3600)</f>
        <v>143.51655749815529</v>
      </c>
      <c r="Q95" s="29">
        <f>(E95*64.06/21.927)*'Flow rate'!$D$10/(1000*3600)</f>
        <v>93.932829937140852</v>
      </c>
      <c r="R95" s="29">
        <f>(F95*64.06/21.927)*'Flow rate'!$E$10/(1000*3600)</f>
        <v>107.73450192528904</v>
      </c>
      <c r="S95" s="29">
        <f>(G95*64.06/21.927)*'Flow rate'!$F$10/(1000*3600)</f>
        <v>100.66517721709144</v>
      </c>
      <c r="T95" s="29">
        <f>(H95*64.06/21.927)*'Flow rate'!$G$10/(1000*3600)</f>
        <v>58.174353060835344</v>
      </c>
      <c r="U95" s="29">
        <f>(I95*64.06/21.927)*'Flow rate'!$H$10/(1000*3600)</f>
        <v>113.43684582352728</v>
      </c>
      <c r="V95" s="29">
        <f>(J95*64.06/21.927)*'Flow rate'!$I$10/(1000*3600)</f>
        <v>90.917550428267788</v>
      </c>
      <c r="W95" s="59"/>
    </row>
    <row r="96" spans="1:23" x14ac:dyDescent="0.25">
      <c r="A96" s="38"/>
      <c r="B96" s="4" t="s">
        <v>19</v>
      </c>
      <c r="C96" s="7">
        <v>95.539935575003426</v>
      </c>
      <c r="D96" s="7">
        <v>101.32946181989165</v>
      </c>
      <c r="E96" s="7">
        <v>80.502373937998172</v>
      </c>
      <c r="F96" s="7">
        <v>98.948836950153179</v>
      </c>
      <c r="G96" s="7">
        <v>118.05576720534667</v>
      </c>
      <c r="H96" s="7">
        <v>60.765200827003753</v>
      </c>
      <c r="I96" s="7">
        <v>116.02109658022538</v>
      </c>
      <c r="J96" s="54">
        <v>68.155072326767964</v>
      </c>
      <c r="K96" s="59"/>
      <c r="M96" s="38"/>
      <c r="N96" s="4" t="s">
        <v>19</v>
      </c>
      <c r="O96" s="29">
        <f>(C96*64.06/21.927)*'Flow rate'!$B$10/(1000*3600)</f>
        <v>112.93439900158499</v>
      </c>
      <c r="P96" s="29">
        <f>(D96*64.06/21.927)*'Flow rate'!$C$10/(1000*3600)</f>
        <v>125.57380709423902</v>
      </c>
      <c r="Q96" s="29">
        <f>(E96*64.06/21.927)*'Flow rate'!$D$10/(1000*3600)</f>
        <v>84.483677642448455</v>
      </c>
      <c r="R96" s="29">
        <f>(F96*64.06/21.927)*'Flow rate'!$E$10/(1000*3600)</f>
        <v>102.9446912366482</v>
      </c>
      <c r="S96" s="29">
        <f>(G96*64.06/21.927)*'Flow rate'!$F$10/(1000*3600)</f>
        <v>121.39192348390203</v>
      </c>
      <c r="T96" s="29">
        <f>(H96*64.06/21.927)*'Flow rate'!$G$10/(1000*3600)</f>
        <v>62.507751542117767</v>
      </c>
      <c r="U96" s="29">
        <f>(I96*64.06/21.927)*'Flow rate'!$H$10/(1000*3600)</f>
        <v>108.59428826079171</v>
      </c>
      <c r="V96" s="29">
        <f>(J96*64.06/21.927)*'Flow rate'!$I$10/(1000*3600)</f>
        <v>59.239136038280449</v>
      </c>
      <c r="W96" s="59"/>
    </row>
    <row r="97" spans="1:23" x14ac:dyDescent="0.25">
      <c r="A97" s="38"/>
      <c r="B97" s="4" t="s">
        <v>20</v>
      </c>
      <c r="C97" s="7">
        <v>72.339207959756948</v>
      </c>
      <c r="D97" s="7">
        <v>81.254281108166566</v>
      </c>
      <c r="E97" s="7">
        <v>87.080782735345949</v>
      </c>
      <c r="F97" s="7">
        <v>98.660712682512653</v>
      </c>
      <c r="G97" s="7">
        <v>72.074728949358516</v>
      </c>
      <c r="H97" s="7">
        <v>37.139423843778602</v>
      </c>
      <c r="I97" s="7">
        <v>75.924842390749532</v>
      </c>
      <c r="J97" s="54">
        <v>59.997156046283813</v>
      </c>
      <c r="K97" s="59"/>
      <c r="M97" s="38"/>
      <c r="N97" s="4" t="s">
        <v>20</v>
      </c>
      <c r="O97" s="29">
        <f>(C97*64.06/21.927)*'Flow rate'!$B$10/(1000*3600)</f>
        <v>85.509634542011071</v>
      </c>
      <c r="P97" s="29">
        <f>(D97*64.06/21.927)*'Flow rate'!$C$10/(1000*3600)</f>
        <v>100.69538748359346</v>
      </c>
      <c r="Q97" s="29">
        <f>(E97*64.06/21.927)*'Flow rate'!$D$10/(1000*3600)</f>
        <v>91.387426451936022</v>
      </c>
      <c r="R97" s="29">
        <f>(F97*64.06/21.927)*'Flow rate'!$E$10/(1000*3600)</f>
        <v>102.64493163679579</v>
      </c>
      <c r="S97" s="29">
        <f>(G97*64.06/21.927)*'Flow rate'!$F$10/(1000*3600)</f>
        <v>74.111499919567322</v>
      </c>
      <c r="T97" s="29">
        <f>(H97*64.06/21.927)*'Flow rate'!$G$10/(1000*3600)</f>
        <v>38.204463186973513</v>
      </c>
      <c r="U97" s="29">
        <f>(I97*64.06/21.927)*'Flow rate'!$H$10/(1000*3600)</f>
        <v>71.064698264035471</v>
      </c>
      <c r="V97" s="29">
        <f>(J97*64.06/21.927)*'Flow rate'!$I$10/(1000*3600)</f>
        <v>52.148425166293016</v>
      </c>
      <c r="W97" s="59"/>
    </row>
    <row r="98" spans="1:23" x14ac:dyDescent="0.25">
      <c r="A98" s="38"/>
      <c r="B98" s="4" t="s">
        <v>21</v>
      </c>
      <c r="C98" s="7">
        <v>118.22410874400649</v>
      </c>
      <c r="D98" s="7">
        <v>75.962224067575889</v>
      </c>
      <c r="E98" s="7">
        <v>67.913314482146092</v>
      </c>
      <c r="F98" s="7">
        <v>63.215570830154029</v>
      </c>
      <c r="G98" s="7">
        <v>65.590749889536966</v>
      </c>
      <c r="H98" s="7">
        <v>42.341033687903661</v>
      </c>
      <c r="I98" s="7">
        <v>79.575572205847052</v>
      </c>
      <c r="J98" s="54">
        <v>65.130206118837222</v>
      </c>
      <c r="K98" s="59"/>
      <c r="M98" s="38"/>
      <c r="N98" s="4" t="s">
        <v>21</v>
      </c>
      <c r="O98" s="29">
        <f>(C98*64.06/21.927)*'Flow rate'!$B$10/(1000*3600)</f>
        <v>139.7485626104571</v>
      </c>
      <c r="P98" s="29">
        <f>(D98*64.06/21.927)*'Flow rate'!$C$10/(1000*3600)</f>
        <v>94.137139388601696</v>
      </c>
      <c r="Q98" s="29">
        <f>(E98*64.06/21.927)*'Flow rate'!$D$10/(1000*3600)</f>
        <v>71.272017055780907</v>
      </c>
      <c r="R98" s="29">
        <f>(F98*64.06/21.927)*'Flow rate'!$E$10/(1000*3600)</f>
        <v>65.768407401665741</v>
      </c>
      <c r="S98" s="29">
        <f>(G98*64.06/21.927)*'Flow rate'!$F$10/(1000*3600)</f>
        <v>67.444289087486652</v>
      </c>
      <c r="T98" s="29">
        <f>(H98*64.06/21.927)*'Flow rate'!$G$10/(1000*3600)</f>
        <v>43.555238488140837</v>
      </c>
      <c r="U98" s="29">
        <f>(I98*64.06/21.927)*'Flow rate'!$H$10/(1000*3600)</f>
        <v>74.481735489061478</v>
      </c>
      <c r="V98" s="29">
        <f>(J98*64.06/21.927)*'Flow rate'!$I$10/(1000*3600)</f>
        <v>56.609977933509001</v>
      </c>
      <c r="W98" s="59"/>
    </row>
    <row r="99" spans="1:23" x14ac:dyDescent="0.25">
      <c r="A99" s="39"/>
      <c r="B99" s="4" t="s">
        <v>22</v>
      </c>
      <c r="C99" s="7">
        <v>120.09564368659477</v>
      </c>
      <c r="D99" s="7">
        <v>100.08259779480282</v>
      </c>
      <c r="E99" s="7">
        <v>58.271162804013116</v>
      </c>
      <c r="F99" s="7">
        <v>55.876674322411688</v>
      </c>
      <c r="G99" s="7">
        <v>55.428354303952517</v>
      </c>
      <c r="H99" s="7">
        <v>43.913902002615522</v>
      </c>
      <c r="I99" s="7">
        <v>92.8228943049414</v>
      </c>
      <c r="J99" s="54">
        <v>49.804287074003163</v>
      </c>
      <c r="K99" s="59"/>
      <c r="M99" s="39"/>
      <c r="N99" s="4" t="s">
        <v>22</v>
      </c>
      <c r="O99" s="29">
        <f>(C99*64.06/21.927)*'Flow rate'!$B$10/(1000*3600)</f>
        <v>141.96083826963152</v>
      </c>
      <c r="P99" s="29">
        <f>(D99*64.06/21.927)*'Flow rate'!$C$10/(1000*3600)</f>
        <v>124.02861520485986</v>
      </c>
      <c r="Q99" s="29">
        <f>(E99*64.06/21.927)*'Flow rate'!$D$10/(1000*3600)</f>
        <v>61.153005723489294</v>
      </c>
      <c r="R99" s="29">
        <f>(F99*64.06/21.927)*'Flow rate'!$E$10/(1000*3600)</f>
        <v>58.133143983786006</v>
      </c>
      <c r="S99" s="29">
        <f>(G99*64.06/21.927)*'Flow rate'!$F$10/(1000*3600)</f>
        <v>56.994712785190245</v>
      </c>
      <c r="T99" s="29">
        <f>(H99*64.06/21.927)*'Flow rate'!$G$10/(1000*3600)</f>
        <v>45.173211612337056</v>
      </c>
      <c r="U99" s="29">
        <f>(I99*64.06/21.927)*'Flow rate'!$H$10/(1000*3600)</f>
        <v>86.881062483164371</v>
      </c>
      <c r="V99" s="29">
        <f>(J99*64.06/21.927)*'Flow rate'!$I$10/(1000*3600)</f>
        <v>43.288970821144417</v>
      </c>
      <c r="W99" s="59"/>
    </row>
    <row r="100" spans="1:23" x14ac:dyDescent="0.25">
      <c r="A100" s="37">
        <v>2560</v>
      </c>
      <c r="B100" s="4" t="s">
        <v>10</v>
      </c>
      <c r="C100" s="7">
        <v>102</v>
      </c>
      <c r="D100" s="7">
        <v>110</v>
      </c>
      <c r="E100" s="7">
        <v>82</v>
      </c>
      <c r="F100" s="7">
        <v>93</v>
      </c>
      <c r="G100" s="7">
        <v>76</v>
      </c>
      <c r="H100" s="7">
        <v>60</v>
      </c>
      <c r="I100" s="7">
        <v>115</v>
      </c>
      <c r="J100" s="54">
        <v>48</v>
      </c>
      <c r="K100" s="59"/>
      <c r="M100" s="37">
        <v>2560</v>
      </c>
      <c r="N100" s="4" t="s">
        <v>10</v>
      </c>
      <c r="O100" s="29">
        <f>(C100*64.06/21.927)*'Flow rate'!$B$11/(1000*3600)</f>
        <v>127.14595319469147</v>
      </c>
      <c r="P100" s="29">
        <f>(D100*64.06/21.927)*'Flow rate'!$C$11/(1000*3600)</f>
        <v>122.28480669443559</v>
      </c>
      <c r="Q100" s="29">
        <f>(E100*64.06/21.927)*'Flow rate'!$D$11/(1000*3600)</f>
        <v>78.120425501284572</v>
      </c>
      <c r="R100" s="29">
        <f>(F100*64.06/21.927)*'Flow rate'!$E$11/(1000*3600)</f>
        <v>96.894449364938211</v>
      </c>
      <c r="S100" s="29">
        <f>(G100*64.06/21.927)*'Flow rate'!$F$11/(1000*3600)</f>
        <v>73.878115357524734</v>
      </c>
      <c r="T100" s="29">
        <f>(H100*64.06/21.927)*'Flow rate'!$G$11/(1000*3600)</f>
        <v>62.522554156975431</v>
      </c>
      <c r="U100" s="29">
        <f>(I100*64.06/21.927)*'Flow rate'!$H$11/(1000*3600)</f>
        <v>113.01733148122813</v>
      </c>
      <c r="V100" s="29">
        <f>(J100*64.06/21.927)*'Flow rate'!$I$11/(1000*3600)</f>
        <v>51.012993551329416</v>
      </c>
      <c r="W100" s="59"/>
    </row>
    <row r="101" spans="1:23" x14ac:dyDescent="0.25">
      <c r="A101" s="38"/>
      <c r="B101" s="4" t="s">
        <v>11</v>
      </c>
      <c r="C101" s="7">
        <v>95</v>
      </c>
      <c r="D101" s="7">
        <v>107</v>
      </c>
      <c r="E101" s="7">
        <v>70</v>
      </c>
      <c r="F101" s="7">
        <v>74</v>
      </c>
      <c r="G101" s="7">
        <v>62</v>
      </c>
      <c r="H101" s="7">
        <v>50</v>
      </c>
      <c r="I101" s="7">
        <v>99</v>
      </c>
      <c r="J101" s="54">
        <v>58</v>
      </c>
      <c r="K101" s="59"/>
      <c r="M101" s="38"/>
      <c r="N101" s="4" t="s">
        <v>11</v>
      </c>
      <c r="O101" s="29">
        <f>(C101*64.06/21.927)*'Flow rate'!$B$11/(1000*3600)</f>
        <v>118.42025052446756</v>
      </c>
      <c r="P101" s="29">
        <f>(D101*64.06/21.927)*'Flow rate'!$C$11/(1000*3600)</f>
        <v>118.94976651186006</v>
      </c>
      <c r="Q101" s="29">
        <f>(E101*64.06/21.927)*'Flow rate'!$D$11/(1000*3600)</f>
        <v>66.688168110852686</v>
      </c>
      <c r="R101" s="29">
        <f>(F101*64.06/21.927)*'Flow rate'!$E$11/(1000*3600)</f>
        <v>77.098809172101369</v>
      </c>
      <c r="S101" s="29">
        <f>(G101*64.06/21.927)*'Flow rate'!$F$11/(1000*3600)</f>
        <v>60.268988844296487</v>
      </c>
      <c r="T101" s="29">
        <f>(H101*64.06/21.927)*'Flow rate'!$G$11/(1000*3600)</f>
        <v>52.102128464146183</v>
      </c>
      <c r="U101" s="29">
        <f>(I101*64.06/21.927)*'Flow rate'!$H$11/(1000*3600)</f>
        <v>97.293181014274637</v>
      </c>
      <c r="V101" s="29">
        <f>(J101*64.06/21.927)*'Flow rate'!$I$11/(1000*3600)</f>
        <v>61.640700541189702</v>
      </c>
      <c r="W101" s="59"/>
    </row>
    <row r="102" spans="1:23" x14ac:dyDescent="0.25">
      <c r="A102" s="38"/>
      <c r="B102" s="4" t="s">
        <v>13</v>
      </c>
      <c r="C102" s="7">
        <v>104</v>
      </c>
      <c r="D102" s="7">
        <v>90</v>
      </c>
      <c r="E102" s="7">
        <v>83</v>
      </c>
      <c r="F102" s="7">
        <v>81</v>
      </c>
      <c r="G102" s="7">
        <v>70</v>
      </c>
      <c r="H102" s="7">
        <v>76</v>
      </c>
      <c r="I102" s="7">
        <v>117</v>
      </c>
      <c r="J102" s="54">
        <v>100</v>
      </c>
      <c r="K102" s="59"/>
      <c r="M102" s="38"/>
      <c r="N102" s="4" t="s">
        <v>13</v>
      </c>
      <c r="O102" s="29">
        <f>(C102*64.06/21.927)*'Flow rate'!$B$11/(1000*3600)</f>
        <v>129.63901110046976</v>
      </c>
      <c r="P102" s="29">
        <f>(D102*64.06/21.927)*'Flow rate'!$C$11/(1000*3600)</f>
        <v>100.05120547726548</v>
      </c>
      <c r="Q102" s="29">
        <f>(E102*64.06/21.927)*'Flow rate'!$D$11/(1000*3600)</f>
        <v>79.073113617153894</v>
      </c>
      <c r="R102" s="29">
        <f>(F102*64.06/21.927)*'Flow rate'!$E$11/(1000*3600)</f>
        <v>84.391939769462311</v>
      </c>
      <c r="S102" s="29">
        <f>(G102*64.06/21.927)*'Flow rate'!$F$11/(1000*3600)</f>
        <v>68.045632566141194</v>
      </c>
      <c r="T102" s="29">
        <f>(H102*64.06/21.927)*'Flow rate'!$G$11/(1000*3600)</f>
        <v>79.195235265502205</v>
      </c>
      <c r="U102" s="29">
        <f>(I102*64.06/21.927)*'Flow rate'!$H$11/(1000*3600)</f>
        <v>114.98285028959731</v>
      </c>
      <c r="V102" s="29">
        <f>(J102*64.06/21.927)*'Flow rate'!$I$11/(1000*3600)</f>
        <v>106.27706989860293</v>
      </c>
      <c r="W102" s="59"/>
    </row>
    <row r="103" spans="1:23" x14ac:dyDescent="0.25">
      <c r="A103" s="38"/>
      <c r="B103" s="4" t="s">
        <v>14</v>
      </c>
      <c r="C103" s="7">
        <v>101</v>
      </c>
      <c r="D103" s="7">
        <v>124</v>
      </c>
      <c r="E103" s="7">
        <v>94</v>
      </c>
      <c r="F103" s="7">
        <v>101</v>
      </c>
      <c r="G103" s="7">
        <v>102</v>
      </c>
      <c r="H103" s="7">
        <v>80</v>
      </c>
      <c r="I103" s="7">
        <v>99</v>
      </c>
      <c r="J103" s="54">
        <v>99</v>
      </c>
      <c r="K103" s="59"/>
      <c r="M103" s="38"/>
      <c r="N103" s="4" t="s">
        <v>14</v>
      </c>
      <c r="O103" s="29">
        <f>(C103*64.06/21.927)*'Flow rate'!$B$11/(1000*3600)</f>
        <v>125.89942424180236</v>
      </c>
      <c r="P103" s="29">
        <f>(D103*64.06/21.927)*'Flow rate'!$C$11/(1000*3600)</f>
        <v>137.84832754645464</v>
      </c>
      <c r="Q103" s="29">
        <f>(E103*64.06/21.927)*'Flow rate'!$D$11/(1000*3600)</f>
        <v>89.552682891716458</v>
      </c>
      <c r="R103" s="29">
        <f>(F103*64.06/21.927)*'Flow rate'!$E$11/(1000*3600)</f>
        <v>105.22945576192215</v>
      </c>
      <c r="S103" s="29">
        <f>(G103*64.06/21.927)*'Flow rate'!$F$11/(1000*3600)</f>
        <v>99.15220745352002</v>
      </c>
      <c r="T103" s="29">
        <f>(H103*64.06/21.927)*'Flow rate'!$G$11/(1000*3600)</f>
        <v>83.363405542633899</v>
      </c>
      <c r="U103" s="29">
        <f>(I103*64.06/21.927)*'Flow rate'!$H$11/(1000*3600)</f>
        <v>97.293181014274637</v>
      </c>
      <c r="V103" s="29">
        <f>(J103*64.06/21.927)*'Flow rate'!$I$11/(1000*3600)</f>
        <v>105.2142991996169</v>
      </c>
      <c r="W103" s="59"/>
    </row>
    <row r="104" spans="1:23" x14ac:dyDescent="0.25">
      <c r="A104" s="38"/>
      <c r="B104" s="4" t="s">
        <v>15</v>
      </c>
      <c r="C104" s="7">
        <v>102</v>
      </c>
      <c r="D104" s="7">
        <v>92</v>
      </c>
      <c r="E104" s="7">
        <v>70</v>
      </c>
      <c r="F104" s="7">
        <v>92</v>
      </c>
      <c r="G104" s="7">
        <v>84</v>
      </c>
      <c r="H104" s="7">
        <v>63</v>
      </c>
      <c r="I104" s="7">
        <v>78</v>
      </c>
      <c r="J104" s="54">
        <v>82</v>
      </c>
      <c r="K104" s="59"/>
      <c r="M104" s="38"/>
      <c r="N104" s="4" t="s">
        <v>15</v>
      </c>
      <c r="O104" s="29">
        <f>(C104*64.06/21.927)*'Flow rate'!$B$11/(1000*3600)</f>
        <v>127.14595319469147</v>
      </c>
      <c r="P104" s="29">
        <f>(D104*64.06/21.927)*'Flow rate'!$C$11/(1000*3600)</f>
        <v>102.27456559898249</v>
      </c>
      <c r="Q104" s="29">
        <f>(E104*64.06/21.927)*'Flow rate'!$D$11/(1000*3600)</f>
        <v>66.688168110852686</v>
      </c>
      <c r="R104" s="29">
        <f>(F104*64.06/21.927)*'Flow rate'!$E$11/(1000*3600)</f>
        <v>95.852573565315225</v>
      </c>
      <c r="S104" s="29">
        <f>(G104*64.06/21.927)*'Flow rate'!$F$11/(1000*3600)</f>
        <v>81.654759079369427</v>
      </c>
      <c r="T104" s="29">
        <f>(H104*64.06/21.927)*'Flow rate'!$G$11/(1000*3600)</f>
        <v>65.648681864824198</v>
      </c>
      <c r="U104" s="29">
        <f>(I104*64.06/21.927)*'Flow rate'!$H$11/(1000*3600)</f>
        <v>76.655233526398206</v>
      </c>
      <c r="V104" s="29">
        <f>(J104*64.06/21.927)*'Flow rate'!$I$11/(1000*3600)</f>
        <v>87.147197316854417</v>
      </c>
      <c r="W104" s="59"/>
    </row>
    <row r="105" spans="1:23" x14ac:dyDescent="0.25">
      <c r="A105" s="38"/>
      <c r="B105" s="4" t="s">
        <v>16</v>
      </c>
      <c r="C105" s="7">
        <v>102</v>
      </c>
      <c r="D105" s="7">
        <v>93</v>
      </c>
      <c r="E105" s="7">
        <v>93</v>
      </c>
      <c r="F105" s="7">
        <v>82</v>
      </c>
      <c r="G105" s="7">
        <v>68</v>
      </c>
      <c r="H105" s="7">
        <v>57</v>
      </c>
      <c r="I105" s="7">
        <v>71</v>
      </c>
      <c r="J105" s="54">
        <v>84</v>
      </c>
      <c r="K105" s="59"/>
      <c r="M105" s="38"/>
      <c r="N105" s="4" t="s">
        <v>16</v>
      </c>
      <c r="O105" s="29">
        <f>(C105*64.06/21.927)*'Flow rate'!$B$11/(1000*3600)</f>
        <v>127.14595319469147</v>
      </c>
      <c r="P105" s="29">
        <f>(D105*64.06/21.927)*'Flow rate'!$C$11/(1000*3600)</f>
        <v>103.38624565984098</v>
      </c>
      <c r="Q105" s="29">
        <f>(E105*64.06/21.927)*'Flow rate'!$D$11/(1000*3600)</f>
        <v>88.599994775847136</v>
      </c>
      <c r="R105" s="29">
        <f>(F105*64.06/21.927)*'Flow rate'!$E$11/(1000*3600)</f>
        <v>85.433815569085297</v>
      </c>
      <c r="S105" s="29">
        <f>(G105*64.06/21.927)*'Flow rate'!$F$11/(1000*3600)</f>
        <v>66.101471635680014</v>
      </c>
      <c r="T105" s="29">
        <f>(H105*64.06/21.927)*'Flow rate'!$G$11/(1000*3600)</f>
        <v>59.39642644912665</v>
      </c>
      <c r="U105" s="29">
        <f>(I105*64.06/21.927)*'Flow rate'!$H$11/(1000*3600)</f>
        <v>69.775917697106053</v>
      </c>
      <c r="V105" s="29">
        <f>(J105*64.06/21.927)*'Flow rate'!$I$11/(1000*3600)</f>
        <v>89.272738714826474</v>
      </c>
      <c r="W105" s="59"/>
    </row>
    <row r="106" spans="1:23" x14ac:dyDescent="0.25">
      <c r="A106" s="38"/>
      <c r="B106" s="4" t="s">
        <v>17</v>
      </c>
      <c r="C106" s="7">
        <v>127</v>
      </c>
      <c r="D106" s="7">
        <v>68</v>
      </c>
      <c r="E106" s="7">
        <v>60</v>
      </c>
      <c r="F106" s="7">
        <v>86</v>
      </c>
      <c r="G106" s="7">
        <v>63</v>
      </c>
      <c r="H106" s="7">
        <v>52</v>
      </c>
      <c r="I106" s="7">
        <v>136</v>
      </c>
      <c r="J106" s="54">
        <v>71</v>
      </c>
      <c r="K106" s="59"/>
      <c r="M106" s="38"/>
      <c r="N106" s="4" t="s">
        <v>17</v>
      </c>
      <c r="O106" s="29">
        <f>(C106*64.06/21.927)*'Flow rate'!$B$11/(1000*3600)</f>
        <v>158.30917701691979</v>
      </c>
      <c r="P106" s="29">
        <f>(D106*64.06/21.927)*'Flow rate'!$C$11/(1000*3600)</f>
        <v>75.594244138378357</v>
      </c>
      <c r="Q106" s="29">
        <f>(E106*64.06/21.927)*'Flow rate'!$D$11/(1000*3600)</f>
        <v>57.161286952159443</v>
      </c>
      <c r="R106" s="29">
        <f>(F106*64.06/21.927)*'Flow rate'!$E$11/(1000*3600)</f>
        <v>89.601318767577254</v>
      </c>
      <c r="S106" s="29">
        <f>(G106*64.06/21.927)*'Flow rate'!$F$11/(1000*3600)</f>
        <v>61.24106930952707</v>
      </c>
      <c r="T106" s="29">
        <f>(H106*64.06/21.927)*'Flow rate'!$G$11/(1000*3600)</f>
        <v>54.18621360271203</v>
      </c>
      <c r="U106" s="29">
        <f>(I106*64.06/21.927)*'Flow rate'!$H$11/(1000*3600)</f>
        <v>133.65527896910456</v>
      </c>
      <c r="V106" s="29">
        <f>(J106*64.06/21.927)*'Flow rate'!$I$11/(1000*3600)</f>
        <v>75.456719628008088</v>
      </c>
      <c r="W106" s="59"/>
    </row>
    <row r="107" spans="1:23" x14ac:dyDescent="0.25">
      <c r="A107" s="38"/>
      <c r="B107" s="4" t="s">
        <v>18</v>
      </c>
      <c r="C107" s="7">
        <v>96</v>
      </c>
      <c r="D107" s="7">
        <v>88</v>
      </c>
      <c r="E107" s="7">
        <v>80</v>
      </c>
      <c r="F107" s="7">
        <v>124</v>
      </c>
      <c r="G107" s="7">
        <v>93</v>
      </c>
      <c r="H107" s="7">
        <v>69</v>
      </c>
      <c r="I107" s="7">
        <v>100</v>
      </c>
      <c r="J107" s="54">
        <v>74</v>
      </c>
      <c r="K107" s="59"/>
      <c r="M107" s="38"/>
      <c r="N107" s="4" t="s">
        <v>18</v>
      </c>
      <c r="O107" s="29">
        <f>(C107*64.06/21.927)*'Flow rate'!$B$11/(1000*3600)</f>
        <v>119.66677947735671</v>
      </c>
      <c r="P107" s="29">
        <f>(D107*64.06/21.927)*'Flow rate'!$C$11/(1000*3600)</f>
        <v>97.827845355548462</v>
      </c>
      <c r="Q107" s="29">
        <f>(E107*64.06/21.927)*'Flow rate'!$D$11/(1000*3600)</f>
        <v>76.215049269545929</v>
      </c>
      <c r="R107" s="29">
        <f>(F107*64.06/21.927)*'Flow rate'!$E$11/(1000*3600)</f>
        <v>129.19259915325094</v>
      </c>
      <c r="S107" s="29">
        <f>(G107*64.06/21.927)*'Flow rate'!$F$11/(1000*3600)</f>
        <v>90.403483266444724</v>
      </c>
      <c r="T107" s="29">
        <f>(H107*64.06/21.927)*'Flow rate'!$G$11/(1000*3600)</f>
        <v>71.900937280521745</v>
      </c>
      <c r="U107" s="29">
        <f>(I107*64.06/21.927)*'Flow rate'!$H$11/(1000*3600)</f>
        <v>98.275940418459228</v>
      </c>
      <c r="V107" s="29">
        <f>(J107*64.06/21.927)*'Flow rate'!$I$11/(1000*3600)</f>
        <v>78.645031724966188</v>
      </c>
      <c r="W107" s="59"/>
    </row>
    <row r="108" spans="1:23" x14ac:dyDescent="0.25">
      <c r="A108" s="38"/>
      <c r="B108" s="4" t="s">
        <v>19</v>
      </c>
      <c r="C108" s="7">
        <v>111</v>
      </c>
      <c r="D108" s="7">
        <v>77</v>
      </c>
      <c r="E108" s="7">
        <v>93</v>
      </c>
      <c r="F108" s="7">
        <v>122</v>
      </c>
      <c r="G108" s="7">
        <v>110</v>
      </c>
      <c r="H108" s="7">
        <v>101</v>
      </c>
      <c r="I108" s="7">
        <v>105</v>
      </c>
      <c r="J108" s="54">
        <v>98</v>
      </c>
      <c r="K108" s="59"/>
      <c r="M108" s="38"/>
      <c r="N108" s="4" t="s">
        <v>19</v>
      </c>
      <c r="O108" s="29">
        <f>(C108*64.06/21.927)*'Flow rate'!$B$11/(1000*3600)</f>
        <v>138.36471377069367</v>
      </c>
      <c r="P108" s="29">
        <f>(D108*64.06/21.927)*'Flow rate'!$C$11/(1000*3600)</f>
        <v>85.599364686104906</v>
      </c>
      <c r="Q108" s="29">
        <f>(E108*64.06/21.927)*'Flow rate'!$D$11/(1000*3600)</f>
        <v>88.599994775847136</v>
      </c>
      <c r="R108" s="29">
        <f>(F108*64.06/21.927)*'Flow rate'!$E$11/(1000*3600)</f>
        <v>127.10884755400495</v>
      </c>
      <c r="S108" s="29">
        <f>(G108*64.06/21.927)*'Flow rate'!$F$11/(1000*3600)</f>
        <v>106.92885117536474</v>
      </c>
      <c r="T108" s="29">
        <f>(H108*64.06/21.927)*'Flow rate'!$G$11/(1000*3600)</f>
        <v>105.24629949757529</v>
      </c>
      <c r="U108" s="29">
        <f>(I108*64.06/21.927)*'Flow rate'!$H$11/(1000*3600)</f>
        <v>103.18973743938221</v>
      </c>
      <c r="V108" s="29">
        <f>(J108*64.06/21.927)*'Flow rate'!$I$11/(1000*3600)</f>
        <v>104.15152850063087</v>
      </c>
      <c r="W108" s="59"/>
    </row>
    <row r="109" spans="1:23" x14ac:dyDescent="0.25">
      <c r="A109" s="38"/>
      <c r="B109" s="4" t="s">
        <v>20</v>
      </c>
      <c r="C109" s="7">
        <v>87.796065072133473</v>
      </c>
      <c r="D109" s="7">
        <v>64.50770320354799</v>
      </c>
      <c r="E109" s="7">
        <v>101.81326081551465</v>
      </c>
      <c r="F109" s="7">
        <v>83.444771015378521</v>
      </c>
      <c r="G109" s="7">
        <v>103.81982081333952</v>
      </c>
      <c r="H109" s="7">
        <v>74.471860124200859</v>
      </c>
      <c r="I109" s="7">
        <v>68.304131476893218</v>
      </c>
      <c r="J109" s="54">
        <v>67.05824752335964</v>
      </c>
      <c r="K109" s="59"/>
      <c r="M109" s="38"/>
      <c r="N109" s="4" t="s">
        <v>20</v>
      </c>
      <c r="O109" s="29">
        <f>(C109*64.06/21.927)*'Flow rate'!$B$11/(1000*3600)</f>
        <v>109.44033706215265</v>
      </c>
      <c r="P109" s="29">
        <f>(D109*64.06/21.927)*'Flow rate'!$C$11/(1000*3600)</f>
        <v>71.711927423162635</v>
      </c>
      <c r="Q109" s="29">
        <f>(E109*64.06/21.927)*'Flow rate'!$D$11/(1000*3600)</f>
        <v>96.996283616844735</v>
      </c>
      <c r="R109" s="29">
        <f>(F109*64.06/21.927)*'Flow rate'!$E$11/(1000*3600)</f>
        <v>86.939087526004911</v>
      </c>
      <c r="S109" s="29">
        <f>(G109*64.06/21.927)*'Flow rate'!$F$11/(1000*3600)</f>
        <v>100.92121971638741</v>
      </c>
      <c r="T109" s="29">
        <f>(H109*64.06/21.927)*'Flow rate'!$G$11/(1000*3600)</f>
        <v>77.60284846310077</v>
      </c>
      <c r="U109" s="29">
        <f>(I109*64.06/21.927)*'Flow rate'!$H$11/(1000*3600)</f>
        <v>67.126527553577645</v>
      </c>
      <c r="V109" s="29">
        <f>(J109*64.06/21.927)*'Flow rate'!$I$11/(1000*3600)</f>
        <v>71.267540593179106</v>
      </c>
      <c r="W109" s="59"/>
    </row>
    <row r="110" spans="1:23" x14ac:dyDescent="0.25">
      <c r="A110" s="38"/>
      <c r="B110" s="4" t="s">
        <v>21</v>
      </c>
      <c r="C110" s="7">
        <v>69.66037916396823</v>
      </c>
      <c r="D110" s="7">
        <v>49.665773260056582</v>
      </c>
      <c r="E110" s="7">
        <v>62.992721865098915</v>
      </c>
      <c r="F110" s="7">
        <v>51.530536257611985</v>
      </c>
      <c r="G110" s="7">
        <v>45.876008612339909</v>
      </c>
      <c r="H110" s="7">
        <v>24.22630417285146</v>
      </c>
      <c r="I110" s="7">
        <v>47.08244531983653</v>
      </c>
      <c r="J110" s="54">
        <v>27.943664037711002</v>
      </c>
      <c r="K110" s="59"/>
      <c r="M110" s="38"/>
      <c r="N110" s="4" t="s">
        <v>21</v>
      </c>
      <c r="O110" s="29">
        <f>(C110*64.06/21.927)*'Flow rate'!$B$11/(1000*3600)</f>
        <v>86.833679497121238</v>
      </c>
      <c r="P110" s="29">
        <f>(D110*64.06/21.927)*'Flow rate'!$C$11/(1000*3600)</f>
        <v>55.212449840324425</v>
      </c>
      <c r="Q110" s="29">
        <f>(E110*64.06/21.927)*'Flow rate'!$D$11/(1000*3600)</f>
        <v>60.012417507141457</v>
      </c>
      <c r="R110" s="29">
        <f>(F110*64.06/21.927)*'Flow rate'!$E$11/(1000*3600)</f>
        <v>53.688418668401049</v>
      </c>
      <c r="S110" s="29">
        <f>(G110*64.06/21.927)*'Flow rate'!$F$11/(1000*3600)</f>
        <v>44.595171794805857</v>
      </c>
      <c r="T110" s="29">
        <f>(H110*64.06/21.927)*'Flow rate'!$G$11/(1000*3600)</f>
        <v>25.244840244507749</v>
      </c>
      <c r="U110" s="29">
        <f>(I110*64.06/21.927)*'Flow rate'!$H$11/(1000*3600)</f>
        <v>46.270715910076191</v>
      </c>
      <c r="V110" s="29">
        <f>(J110*64.06/21.927)*'Flow rate'!$I$11/(1000*3600)</f>
        <v>29.697707361588897</v>
      </c>
      <c r="W110" s="59"/>
    </row>
    <row r="111" spans="1:23" x14ac:dyDescent="0.25">
      <c r="A111" s="39"/>
      <c r="B111" s="4" t="s">
        <v>22</v>
      </c>
      <c r="C111" s="7">
        <v>82.33608824936141</v>
      </c>
      <c r="D111" s="7">
        <v>51.32081405896686</v>
      </c>
      <c r="E111" s="7">
        <v>59.044368628430838</v>
      </c>
      <c r="F111" s="7">
        <v>39.494901985243025</v>
      </c>
      <c r="G111" s="7">
        <v>48.185691147651902</v>
      </c>
      <c r="H111" s="7">
        <v>21.863627479224874</v>
      </c>
      <c r="I111" s="7">
        <v>42.282232636995396</v>
      </c>
      <c r="J111" s="54">
        <v>53.907386769463734</v>
      </c>
      <c r="K111" s="59"/>
      <c r="M111" s="39"/>
      <c r="N111" s="4" t="s">
        <v>22</v>
      </c>
      <c r="O111" s="29">
        <f>(C111*64.06/21.927)*'Flow rate'!$B$11/(1000*3600)</f>
        <v>102.63431787046365</v>
      </c>
      <c r="P111" s="29">
        <f>(D111*64.06/21.927)*'Flow rate'!$C$11/(1000*3600)</f>
        <v>57.052325696380315</v>
      </c>
      <c r="Q111" s="29">
        <f>(E111*64.06/21.927)*'Flow rate'!$D$11/(1000*3600)</f>
        <v>56.250868301313602</v>
      </c>
      <c r="R111" s="29">
        <f>(F111*64.06/21.927)*'Flow rate'!$E$11/(1000*3600)</f>
        <v>41.148782586906748</v>
      </c>
      <c r="S111" s="29">
        <f>(G111*64.06/21.927)*'Flow rate'!$F$11/(1000*3600)</f>
        <v>46.840369068266909</v>
      </c>
      <c r="T111" s="29">
        <f>(H111*64.06/21.927)*'Flow rate'!$G$11/(1000*3600)</f>
        <v>22.782830552296222</v>
      </c>
      <c r="U111" s="29">
        <f>(I111*64.06/21.927)*'Flow rate'!$H$11/(1000*3600)</f>
        <v>41.553261753927927</v>
      </c>
      <c r="V111" s="29">
        <f>(J111*64.06/21.927)*'Flow rate'!$I$11/(1000*3600)</f>
        <v>57.291191117493206</v>
      </c>
      <c r="W111" s="59"/>
    </row>
    <row r="112" spans="1:23" x14ac:dyDescent="0.25">
      <c r="A112" s="37">
        <v>2561</v>
      </c>
      <c r="B112" s="4" t="s">
        <v>10</v>
      </c>
      <c r="C112" s="7">
        <v>70.932927758339062</v>
      </c>
      <c r="D112" s="7">
        <v>49.299472851429968</v>
      </c>
      <c r="E112" s="7">
        <v>58.605472841795013</v>
      </c>
      <c r="F112" s="7">
        <v>34.017423971723666</v>
      </c>
      <c r="G112" s="7">
        <v>40.537715352161506</v>
      </c>
      <c r="H112" s="7">
        <v>27.008427627680003</v>
      </c>
      <c r="I112" s="7">
        <v>44.434660236539237</v>
      </c>
      <c r="J112" s="54">
        <v>59.637475990789618</v>
      </c>
      <c r="K112" s="59"/>
      <c r="M112" s="37">
        <v>2561</v>
      </c>
      <c r="N112" s="4" t="s">
        <v>10</v>
      </c>
      <c r="O112" s="29">
        <f>(C112*64.06/21.927)*'Flow rate'!$B$12/(1000*3600)</f>
        <v>89.705876691004335</v>
      </c>
      <c r="P112" s="29">
        <f>(D112*64.06/21.927)*'Flow rate'!$C$12/(1000*3600)</f>
        <v>55.724526177555546</v>
      </c>
      <c r="Q112" s="29">
        <f>(E112*64.06/21.927)*'Flow rate'!$D$12/(1000*3600)</f>
        <v>60.737974454851646</v>
      </c>
      <c r="R112" s="29">
        <f>(F112*64.06/21.927)*'Flow rate'!$E$12/(1000*3600)</f>
        <v>35.122872137981304</v>
      </c>
      <c r="S112" s="29">
        <f>(G112*64.06/21.927)*'Flow rate'!$F$12/(1000*3600)</f>
        <v>42.568139170006539</v>
      </c>
      <c r="T112" s="29">
        <f>(H112*64.06/21.927)*'Flow rate'!$G$12/(1000*3600)</f>
        <v>28.44038568082561</v>
      </c>
      <c r="U112" s="29">
        <f>(I112*64.06/21.927)*'Flow rate'!$H$12/(1000*3600)</f>
        <v>45.472000549639461</v>
      </c>
      <c r="V112" s="29">
        <f>(J112*64.06/21.927)*'Flow rate'!$I$12/(1000*3600)</f>
        <v>66.822883480946373</v>
      </c>
      <c r="W112" s="59"/>
    </row>
    <row r="113" spans="1:23" x14ac:dyDescent="0.25">
      <c r="A113" s="38"/>
      <c r="B113" s="4" t="s">
        <v>11</v>
      </c>
      <c r="C113" s="7">
        <v>84.023474456258583</v>
      </c>
      <c r="D113" s="7">
        <v>34.864719606596509</v>
      </c>
      <c r="E113" s="7">
        <v>44.965958680966573</v>
      </c>
      <c r="F113" s="7">
        <v>16.852591589395171</v>
      </c>
      <c r="G113" s="7">
        <v>23.642515295737972</v>
      </c>
      <c r="H113" s="7">
        <v>9.1593199121599884</v>
      </c>
      <c r="I113" s="7">
        <v>29.138868503575928</v>
      </c>
      <c r="J113" s="54">
        <v>32.949042976351109</v>
      </c>
      <c r="K113" s="59"/>
      <c r="M113" s="38"/>
      <c r="N113" s="4" t="s">
        <v>11</v>
      </c>
      <c r="O113" s="29">
        <f>(C113*64.06/21.927)*'Flow rate'!$B$12/(1000*3600)</f>
        <v>106.260938000501</v>
      </c>
      <c r="P113" s="29">
        <f>(D113*64.06/21.927)*'Flow rate'!$C$12/(1000*3600)</f>
        <v>39.408534574920282</v>
      </c>
      <c r="Q113" s="29">
        <f>(E113*64.06/21.927)*'Flow rate'!$D$12/(1000*3600)</f>
        <v>46.602153643144469</v>
      </c>
      <c r="R113" s="29">
        <f>(F113*64.06/21.927)*'Flow rate'!$E$12/(1000*3600)</f>
        <v>17.400242301708698</v>
      </c>
      <c r="S113" s="29">
        <f>(G113*64.06/21.927)*'Flow rate'!$F$12/(1000*3600)</f>
        <v>24.826704531692833</v>
      </c>
      <c r="T113" s="29">
        <f>(H113*64.06/21.927)*'Flow rate'!$G$12/(1000*3600)</f>
        <v>9.6449372939031779</v>
      </c>
      <c r="U113" s="29">
        <f>(I113*64.06/21.927)*'Flow rate'!$H$12/(1000*3600)</f>
        <v>29.819124025188536</v>
      </c>
      <c r="V113" s="29">
        <f>(J113*64.06/21.927)*'Flow rate'!$I$12/(1000*3600)</f>
        <v>36.918900792472201</v>
      </c>
      <c r="W113" s="59"/>
    </row>
    <row r="114" spans="1:23" x14ac:dyDescent="0.25">
      <c r="A114" s="38"/>
      <c r="B114" s="4" t="s">
        <v>13</v>
      </c>
      <c r="C114" s="7">
        <v>102.61389445479655</v>
      </c>
      <c r="D114" s="7">
        <v>38.326970680152428</v>
      </c>
      <c r="E114" s="7">
        <v>72.170679376595928</v>
      </c>
      <c r="F114" s="7">
        <v>49.001148085415238</v>
      </c>
      <c r="G114" s="7">
        <v>61.480635668344533</v>
      </c>
      <c r="H114" s="7">
        <v>48.827426520140492</v>
      </c>
      <c r="I114" s="7">
        <v>49.964251086517692</v>
      </c>
      <c r="J114" s="54">
        <v>57.268587629512076</v>
      </c>
      <c r="K114" s="59"/>
      <c r="M114" s="38"/>
      <c r="N114" s="4" t="s">
        <v>13</v>
      </c>
      <c r="O114" s="29">
        <f>(C114*64.06/21.927)*'Flow rate'!$B$12/(1000*3600)</f>
        <v>129.77145669365859</v>
      </c>
      <c r="P114" s="29">
        <f>(D114*64.06/21.927)*'Flow rate'!$C$12/(1000*3600)</f>
        <v>43.322010509299162</v>
      </c>
      <c r="Q114" s="29">
        <f>(E114*64.06/21.927)*'Flow rate'!$D$12/(1000*3600)</f>
        <v>74.796783778166855</v>
      </c>
      <c r="R114" s="29">
        <f>(F114*64.06/21.927)*'Flow rate'!$E$12/(1000*3600)</f>
        <v>50.593515259971653</v>
      </c>
      <c r="S114" s="29">
        <f>(G114*64.06/21.927)*'Flow rate'!$F$12/(1000*3600)</f>
        <v>64.560033357948257</v>
      </c>
      <c r="T114" s="29">
        <f>(H114*64.06/21.927)*'Flow rate'!$G$12/(1000*3600)</f>
        <v>51.41620464464831</v>
      </c>
      <c r="U114" s="29">
        <f>(I114*64.06/21.927)*'Flow rate'!$H$12/(1000*3600)</f>
        <v>51.130681336912325</v>
      </c>
      <c r="V114" s="29">
        <f>(J114*64.06/21.927)*'Flow rate'!$I$12/(1000*3600)</f>
        <v>64.168580153799084</v>
      </c>
      <c r="W114" s="59"/>
    </row>
    <row r="115" spans="1:23" x14ac:dyDescent="0.25">
      <c r="A115" s="38"/>
      <c r="B115" s="4" t="s">
        <v>14</v>
      </c>
      <c r="C115" s="7">
        <v>143.61956290637741</v>
      </c>
      <c r="D115" s="7">
        <v>98.025826728309539</v>
      </c>
      <c r="E115" s="7">
        <v>114.01658176244555</v>
      </c>
      <c r="F115" s="7">
        <v>90.753900874504168</v>
      </c>
      <c r="G115" s="7">
        <v>92.106194997420047</v>
      </c>
      <c r="H115" s="7">
        <v>93.515908216593829</v>
      </c>
      <c r="I115" s="7">
        <v>65.288832484244551</v>
      </c>
      <c r="J115" s="54">
        <v>80.960595616158614</v>
      </c>
      <c r="K115" s="59"/>
      <c r="M115" s="38"/>
      <c r="N115" s="4" t="s">
        <v>14</v>
      </c>
      <c r="O115" s="29">
        <f>(C115*64.06/21.927)*'Flow rate'!$B$12/(1000*3600)</f>
        <v>181.6295930204405</v>
      </c>
      <c r="P115" s="29">
        <f>(D115*64.06/21.927)*'Flow rate'!$C$12/(1000*3600)</f>
        <v>110.80124049317835</v>
      </c>
      <c r="Q115" s="29">
        <f>(E115*64.06/21.927)*'Flow rate'!$D$12/(1000*3600)</f>
        <v>118.16535034554315</v>
      </c>
      <c r="R115" s="29">
        <f>(F115*64.06/21.927)*'Flow rate'!$E$12/(1000*3600)</f>
        <v>93.703087543836915</v>
      </c>
      <c r="S115" s="29">
        <f>(G115*64.06/21.927)*'Flow rate'!$F$12/(1000*3600)</f>
        <v>96.719543590679351</v>
      </c>
      <c r="T115" s="29">
        <f>(H115*64.06/21.927)*'Flow rate'!$G$12/(1000*3600)</f>
        <v>98.474022021439566</v>
      </c>
      <c r="U115" s="29">
        <f>(I115*64.06/21.927)*'Flow rate'!$H$12/(1000*3600)</f>
        <v>66.813019629383604</v>
      </c>
      <c r="V115" s="29">
        <f>(J115*64.06/21.927)*'Flow rate'!$I$12/(1000*3600)</f>
        <v>90.715114238605679</v>
      </c>
      <c r="W115" s="59"/>
    </row>
    <row r="116" spans="1:23" x14ac:dyDescent="0.25">
      <c r="A116" s="38"/>
      <c r="B116" s="4" t="s">
        <v>15</v>
      </c>
      <c r="C116" s="7">
        <v>184.1237922581816</v>
      </c>
      <c r="D116" s="7">
        <v>134.05046010983719</v>
      </c>
      <c r="E116" s="7">
        <v>99.302829199204112</v>
      </c>
      <c r="F116" s="7">
        <v>100.94619477928327</v>
      </c>
      <c r="G116" s="7">
        <v>98.122870142849976</v>
      </c>
      <c r="H116" s="7">
        <v>93.638346192567511</v>
      </c>
      <c r="I116" s="7">
        <v>68.830083674923159</v>
      </c>
      <c r="J116" s="54">
        <v>87.527484298861665</v>
      </c>
      <c r="K116" s="59"/>
      <c r="M116" s="38"/>
      <c r="N116" s="4" t="s">
        <v>15</v>
      </c>
      <c r="O116" s="29">
        <f>(C116*64.06/21.927)*'Flow rate'!$B$12/(1000*3600)</f>
        <v>232.85358050444705</v>
      </c>
      <c r="P116" s="29">
        <f>(D116*64.06/21.927)*'Flow rate'!$C$12/(1000*3600)</f>
        <v>151.52085694740484</v>
      </c>
      <c r="Q116" s="29">
        <f>(E116*64.06/21.927)*'Flow rate'!$D$12/(1000*3600)</f>
        <v>102.9162023737546</v>
      </c>
      <c r="R116" s="29">
        <f>(F116*64.06/21.927)*'Flow rate'!$E$12/(1000*3600)</f>
        <v>104.22659561158035</v>
      </c>
      <c r="S116" s="29">
        <f>(G116*64.06/21.927)*'Flow rate'!$F$12/(1000*3600)</f>
        <v>103.03757761668236</v>
      </c>
      <c r="T116" s="29">
        <f>(H116*64.06/21.927)*'Flow rate'!$G$12/(1000*3600)</f>
        <v>98.60295152843176</v>
      </c>
      <c r="U116" s="29">
        <f>(I116*64.06/21.927)*'Flow rate'!$H$12/(1000*3600)</f>
        <v>70.436942378691228</v>
      </c>
      <c r="V116" s="29">
        <f>(J116*64.06/21.927)*'Flow rate'!$I$12/(1000*3600)</f>
        <v>98.073212984172699</v>
      </c>
      <c r="W116" s="59"/>
    </row>
    <row r="117" spans="1:23" x14ac:dyDescent="0.25">
      <c r="A117" s="38"/>
      <c r="B117" s="4" t="s">
        <v>16</v>
      </c>
      <c r="C117" s="7">
        <v>140.77823899273136</v>
      </c>
      <c r="D117" s="7">
        <v>159.43388558320882</v>
      </c>
      <c r="E117" s="7">
        <v>97.233940513452396</v>
      </c>
      <c r="F117" s="7">
        <v>101.73521391652184</v>
      </c>
      <c r="G117" s="7">
        <v>97.665124204692276</v>
      </c>
      <c r="H117" s="7">
        <v>76.570022258888812</v>
      </c>
      <c r="I117" s="7">
        <v>64.590796693801039</v>
      </c>
      <c r="J117" s="54">
        <v>67.235741270742366</v>
      </c>
      <c r="K117" s="59"/>
      <c r="M117" s="38"/>
      <c r="N117" s="4" t="s">
        <v>16</v>
      </c>
      <c r="O117" s="29">
        <f>(C117*64.06/21.927)*'Flow rate'!$B$12/(1000*3600)</f>
        <v>178.03629071794569</v>
      </c>
      <c r="P117" s="29">
        <f>(D117*64.06/21.927)*'Flow rate'!$C$12/(1000*3600)</f>
        <v>180.21242859016124</v>
      </c>
      <c r="Q117" s="29">
        <f>(E117*64.06/21.927)*'Flow rate'!$D$12/(1000*3600)</f>
        <v>100.77203217851809</v>
      </c>
      <c r="R117" s="29">
        <f>(F117*64.06/21.927)*'Flow rate'!$E$12/(1000*3600)</f>
        <v>105.04125513120437</v>
      </c>
      <c r="S117" s="29">
        <f>(G117*64.06/21.927)*'Flow rate'!$F$12/(1000*3600)</f>
        <v>102.55690443047224</v>
      </c>
      <c r="T117" s="29">
        <f>(H117*64.06/21.927)*'Flow rate'!$G$12/(1000*3600)</f>
        <v>80.629683247475313</v>
      </c>
      <c r="U117" s="29">
        <f>(I117*64.06/21.927)*'Flow rate'!$H$12/(1000*3600)</f>
        <v>66.098687986523089</v>
      </c>
      <c r="V117" s="29">
        <f>(J117*64.06/21.927)*'Flow rate'!$I$12/(1000*3600)</f>
        <v>75.336623994344635</v>
      </c>
      <c r="W117" s="59"/>
    </row>
    <row r="118" spans="1:23" x14ac:dyDescent="0.25">
      <c r="A118" s="38"/>
      <c r="B118" s="4" t="s">
        <v>17</v>
      </c>
      <c r="C118" s="7">
        <v>169.65105635261801</v>
      </c>
      <c r="D118" s="7">
        <v>161.27726293924678</v>
      </c>
      <c r="E118" s="7">
        <v>92.115301303748055</v>
      </c>
      <c r="F118" s="7">
        <v>97.868991014587976</v>
      </c>
      <c r="G118" s="7">
        <v>102.75562275720674</v>
      </c>
      <c r="H118" s="7">
        <v>86.032395587724324</v>
      </c>
      <c r="I118" s="7">
        <v>87.275316263908579</v>
      </c>
      <c r="J118" s="54">
        <v>87.103827791785633</v>
      </c>
      <c r="K118" s="59"/>
      <c r="M118" s="38"/>
      <c r="N118" s="4" t="s">
        <v>17</v>
      </c>
      <c r="O118" s="29">
        <f>(C118*64.06/21.927)*'Flow rate'!$B$12/(1000*3600)</f>
        <v>214.55052290404618</v>
      </c>
      <c r="P118" s="29">
        <f>(D118*64.06/21.927)*'Flow rate'!$C$12/(1000*3600)</f>
        <v>182.29604782157196</v>
      </c>
      <c r="Q118" s="29">
        <f>(E118*64.06/21.927)*'Flow rate'!$D$12/(1000*3600)</f>
        <v>95.467138923891781</v>
      </c>
      <c r="R118" s="29">
        <f>(F118*64.06/21.927)*'Flow rate'!$E$12/(1000*3600)</f>
        <v>101.04939340897538</v>
      </c>
      <c r="S118" s="29">
        <f>(G118*64.06/21.927)*'Flow rate'!$F$12/(1000*3600)</f>
        <v>107.90237219908437</v>
      </c>
      <c r="T118" s="29">
        <f>(H118*64.06/21.927)*'Flow rate'!$G$12/(1000*3600)</f>
        <v>90.593741527278112</v>
      </c>
      <c r="U118" s="29">
        <f>(I118*64.06/21.927)*'Flow rate'!$H$12/(1000*3600)</f>
        <v>89.312784389403035</v>
      </c>
      <c r="V118" s="29">
        <f>(J118*64.06/21.927)*'Flow rate'!$I$12/(1000*3600)</f>
        <v>97.59851232090756</v>
      </c>
      <c r="W118" s="59"/>
    </row>
    <row r="119" spans="1:23" x14ac:dyDescent="0.25">
      <c r="A119" s="38"/>
      <c r="B119" s="4" t="s">
        <v>18</v>
      </c>
      <c r="C119" s="7">
        <v>183.74957855463327</v>
      </c>
      <c r="D119" s="7">
        <v>181.82959676339698</v>
      </c>
      <c r="E119" s="7">
        <v>96.76774823387511</v>
      </c>
      <c r="F119" s="7">
        <v>102.89071743320531</v>
      </c>
      <c r="G119" s="7">
        <v>101.65457140389154</v>
      </c>
      <c r="H119" s="7">
        <v>91.915334953063734</v>
      </c>
      <c r="I119" s="7">
        <v>99.888116254776605</v>
      </c>
      <c r="J119" s="54">
        <v>91.176690520416727</v>
      </c>
      <c r="K119" s="59"/>
      <c r="M119" s="38"/>
      <c r="N119" s="4" t="s">
        <v>18</v>
      </c>
      <c r="O119" s="29">
        <f>(C119*64.06/21.927)*'Flow rate'!$B$12/(1000*3600)</f>
        <v>232.38032824477784</v>
      </c>
      <c r="P119" s="29">
        <f>(D119*64.06/21.927)*'Flow rate'!$C$12/(1000*3600)</f>
        <v>205.52690604281764</v>
      </c>
      <c r="Q119" s="29">
        <f>(E119*64.06/21.927)*'Flow rate'!$D$12/(1000*3600)</f>
        <v>100.28887636737993</v>
      </c>
      <c r="R119" s="29">
        <f>(F119*64.06/21.927)*'Flow rate'!$E$12/(1000*3600)</f>
        <v>106.23430850012484</v>
      </c>
      <c r="S119" s="29">
        <f>(G119*64.06/21.927)*'Flow rate'!$F$12/(1000*3600)</f>
        <v>106.74617218055653</v>
      </c>
      <c r="T119" s="29">
        <f>(H119*64.06/21.927)*'Flow rate'!$G$12/(1000*3600)</f>
        <v>96.788588069017948</v>
      </c>
      <c r="U119" s="29">
        <f>(I119*64.06/21.927)*'Flow rate'!$H$12/(1000*3600)</f>
        <v>102.22003393433423</v>
      </c>
      <c r="V119" s="29">
        <f>(J119*64.06/21.927)*'Flow rate'!$I$12/(1000*3600)</f>
        <v>102.16209297263126</v>
      </c>
      <c r="W119" s="59"/>
    </row>
    <row r="120" spans="1:23" x14ac:dyDescent="0.25">
      <c r="A120" s="38"/>
      <c r="B120" s="4" t="s">
        <v>19</v>
      </c>
      <c r="C120" s="7">
        <v>153.58640914922753</v>
      </c>
      <c r="D120" s="7">
        <v>127.6576402564193</v>
      </c>
      <c r="E120" s="7">
        <v>89.561694327535605</v>
      </c>
      <c r="F120" s="7">
        <v>96.253574323039132</v>
      </c>
      <c r="G120" s="7">
        <v>101.27522844493133</v>
      </c>
      <c r="H120" s="7">
        <v>115.95509251893121</v>
      </c>
      <c r="I120" s="7">
        <v>94.822138884897853</v>
      </c>
      <c r="J120" s="54">
        <v>84.094404980353161</v>
      </c>
      <c r="K120" s="59"/>
      <c r="M120" s="38"/>
      <c r="N120" s="4" t="s">
        <v>19</v>
      </c>
      <c r="O120" s="29">
        <f>(C120*64.06/21.927)*'Flow rate'!$B$12/(1000*3600)</f>
        <v>194.23424234642579</v>
      </c>
      <c r="P120" s="29">
        <f>(D120*64.06/21.927)*'Flow rate'!$C$12/(1000*3600)</f>
        <v>144.29487994063751</v>
      </c>
      <c r="Q120" s="29">
        <f>(E120*64.06/21.927)*'Flow rate'!$D$12/(1000*3600)</f>
        <v>92.820612793002681</v>
      </c>
      <c r="R120" s="29">
        <f>(F120*64.06/21.927)*'Flow rate'!$E$12/(1000*3600)</f>
        <v>99.381481283883431</v>
      </c>
      <c r="S120" s="29">
        <f>(G120*64.06/21.927)*'Flow rate'!$F$12/(1000*3600)</f>
        <v>106.34782896535808</v>
      </c>
      <c r="T120" s="29">
        <f>(H120*64.06/21.927)*'Flow rate'!$G$12/(1000*3600)</f>
        <v>122.10290796471288</v>
      </c>
      <c r="U120" s="29">
        <f>(I120*64.06/21.927)*'Flow rate'!$H$12/(1000*3600)</f>
        <v>97.035789821263236</v>
      </c>
      <c r="V120" s="29">
        <f>(J120*64.06/21.927)*'Flow rate'!$I$12/(1000*3600)</f>
        <v>94.226499898646225</v>
      </c>
      <c r="W120" s="59"/>
    </row>
    <row r="121" spans="1:23" x14ac:dyDescent="0.25">
      <c r="A121" s="38"/>
      <c r="B121" s="4" t="s">
        <v>20</v>
      </c>
      <c r="C121" s="7">
        <v>154.78960433560988</v>
      </c>
      <c r="D121" s="7">
        <v>119.75014535185055</v>
      </c>
      <c r="E121" s="7">
        <v>56.904987056218538</v>
      </c>
      <c r="F121" s="7">
        <v>66.007584071862311</v>
      </c>
      <c r="G121" s="7">
        <v>89.208795581773501</v>
      </c>
      <c r="H121" s="7">
        <v>78.513070107739381</v>
      </c>
      <c r="I121" s="7">
        <v>95.996873236936352</v>
      </c>
      <c r="J121" s="54">
        <v>66.454857540582722</v>
      </c>
      <c r="K121" s="59"/>
      <c r="M121" s="38"/>
      <c r="N121" s="4" t="s">
        <v>20</v>
      </c>
      <c r="O121" s="29">
        <f>(C121*64.06/21.927)*'Flow rate'!$B$12/(1000*3600)</f>
        <v>195.75587246146273</v>
      </c>
      <c r="P121" s="29">
        <f>(D121*64.06/21.927)*'Flow rate'!$C$12/(1000*3600)</f>
        <v>135.35682479882178</v>
      </c>
      <c r="Q121" s="29">
        <f>(E121*64.06/21.927)*'Flow rate'!$D$12/(1000*3600)</f>
        <v>58.975612388701329</v>
      </c>
      <c r="R121" s="29">
        <f>(F121*64.06/21.927)*'Flow rate'!$E$12/(1000*3600)</f>
        <v>68.152601367469117</v>
      </c>
      <c r="S121" s="29">
        <f>(G121*64.06/21.927)*'Flow rate'!$F$12/(1000*3600)</f>
        <v>93.677021325058831</v>
      </c>
      <c r="T121" s="29">
        <f>(H121*64.06/21.927)*'Flow rate'!$G$12/(1000*3600)</f>
        <v>82.675749422796585</v>
      </c>
      <c r="U121" s="29">
        <f>(I121*64.06/21.927)*'Flow rate'!$H$12/(1000*3600)</f>
        <v>98.237948694926672</v>
      </c>
      <c r="V121" s="29">
        <f>(J121*64.06/21.927)*'Flow rate'!$I$12/(1000*3600)</f>
        <v>74.461655668711884</v>
      </c>
      <c r="W121" s="59"/>
    </row>
    <row r="122" spans="1:23" x14ac:dyDescent="0.25">
      <c r="A122" s="38"/>
      <c r="B122" s="4" t="s">
        <v>21</v>
      </c>
      <c r="C122" s="7">
        <v>158.50058072893404</v>
      </c>
      <c r="D122" s="7">
        <v>143.16921808933083</v>
      </c>
      <c r="E122" s="7">
        <v>56.533746436721685</v>
      </c>
      <c r="F122" s="7">
        <v>64.762668414327422</v>
      </c>
      <c r="G122" s="7">
        <v>80.230448357800483</v>
      </c>
      <c r="H122" s="7">
        <v>81.77114344914736</v>
      </c>
      <c r="I122" s="7">
        <v>47.65189432420059</v>
      </c>
      <c r="J122" s="54">
        <v>71.808853587526798</v>
      </c>
      <c r="K122" s="59"/>
      <c r="M122" s="38"/>
      <c r="N122" s="4" t="s">
        <v>21</v>
      </c>
      <c r="O122" s="29">
        <f>(C122*64.06/21.927)*'Flow rate'!$B$12/(1000*3600)</f>
        <v>200.44898751061035</v>
      </c>
      <c r="P122" s="29">
        <f>(D122*64.06/21.927)*'Flow rate'!$C$12/(1000*3600)</f>
        <v>161.82803546970717</v>
      </c>
      <c r="Q122" s="29">
        <f>(E122*64.06/21.927)*'Flow rate'!$D$12/(1000*3600)</f>
        <v>58.590863283025264</v>
      </c>
      <c r="R122" s="29">
        <f>(F122*64.06/21.927)*'Flow rate'!$E$12/(1000*3600)</f>
        <v>66.867230273569874</v>
      </c>
      <c r="S122" s="29">
        <f>(G122*64.06/21.927)*'Flow rate'!$F$12/(1000*3600)</f>
        <v>84.248973127805257</v>
      </c>
      <c r="T122" s="29">
        <f>(H122*64.06/21.927)*'Flow rate'!$G$12/(1000*3600)</f>
        <v>86.106562341024159</v>
      </c>
      <c r="U122" s="29">
        <f>(I122*64.06/21.927)*'Flow rate'!$H$12/(1000*3600)</f>
        <v>48.76434192062527</v>
      </c>
      <c r="V122" s="29">
        <f>(J122*64.06/21.927)*'Flow rate'!$I$12/(1000*3600)</f>
        <v>80.460726690054997</v>
      </c>
      <c r="W122" s="59"/>
    </row>
    <row r="123" spans="1:23" x14ac:dyDescent="0.25">
      <c r="A123" s="39"/>
      <c r="B123" s="4" t="s">
        <v>22</v>
      </c>
      <c r="C123" s="7">
        <v>168.67233210495846</v>
      </c>
      <c r="D123" s="7">
        <v>116.67466112682239</v>
      </c>
      <c r="E123" s="7">
        <v>44.360356058052204</v>
      </c>
      <c r="F123" s="7">
        <v>47.276625627664046</v>
      </c>
      <c r="G123" s="7">
        <v>72.806639225733747</v>
      </c>
      <c r="H123" s="7">
        <v>52.493066745797719</v>
      </c>
      <c r="I123" s="7">
        <v>43.082873468470012</v>
      </c>
      <c r="J123" s="54">
        <v>68.960681268842364</v>
      </c>
      <c r="K123" s="59"/>
      <c r="M123" s="39"/>
      <c r="N123" s="4" t="s">
        <v>22</v>
      </c>
      <c r="O123" s="29">
        <f>(C123*64.06/21.927)*'Flow rate'!$B$12/(1000*3600)</f>
        <v>213.31277170090735</v>
      </c>
      <c r="P123" s="29">
        <f>(D123*64.06/21.927)*'Flow rate'!$C$12/(1000*3600)</f>
        <v>131.8805218833177</v>
      </c>
      <c r="Q123" s="29">
        <f>(E123*64.06/21.927)*'Flow rate'!$D$12/(1000*3600)</f>
        <v>45.974514706766307</v>
      </c>
      <c r="R123" s="29">
        <f>(F123*64.06/21.927)*'Flow rate'!$E$12/(1000*3600)</f>
        <v>48.812951810104892</v>
      </c>
      <c r="S123" s="29">
        <f>(G123*64.06/21.927)*'Flow rate'!$F$12/(1000*3600)</f>
        <v>76.453325604010303</v>
      </c>
      <c r="T123" s="29">
        <f>(H123*64.06/21.927)*'Flow rate'!$G$12/(1000*3600)</f>
        <v>55.2761932090324</v>
      </c>
      <c r="U123" s="29">
        <f>(I123*64.06/21.927)*'Flow rate'!$H$12/(1000*3600)</f>
        <v>44.088655918816947</v>
      </c>
      <c r="V123" s="29">
        <f>(J123*64.06/21.927)*'Flow rate'!$I$12/(1000*3600)</f>
        <v>77.26939298883498</v>
      </c>
      <c r="W123" s="59"/>
    </row>
    <row r="124" spans="1:23" x14ac:dyDescent="0.25">
      <c r="A124" s="37">
        <v>2562</v>
      </c>
      <c r="B124" s="4" t="s">
        <v>10</v>
      </c>
      <c r="C124" s="7">
        <v>140.9008232356048</v>
      </c>
      <c r="D124" s="7">
        <v>105.57288653473434</v>
      </c>
      <c r="E124" s="7">
        <v>30.127086132609953</v>
      </c>
      <c r="F124" s="7">
        <v>47.041339137789002</v>
      </c>
      <c r="G124" s="7">
        <v>42.399800882427769</v>
      </c>
      <c r="H124" s="7">
        <v>50.530155596121638</v>
      </c>
      <c r="I124" s="7">
        <v>33.998793939137379</v>
      </c>
      <c r="J124" s="54">
        <v>64.684221595745285</v>
      </c>
      <c r="K124" s="59"/>
      <c r="M124" s="37">
        <v>2562</v>
      </c>
      <c r="N124" s="4" t="s">
        <v>10</v>
      </c>
      <c r="O124" s="29">
        <f>(C124*64.06/21.927)*'Flow rate'!$B$13/(1000*3600)</f>
        <v>81.840442459267749</v>
      </c>
      <c r="P124" s="29">
        <f>(D124*64.06/21.927)*'Flow rate'!$C$13/(1000*3600)</f>
        <v>145.60142360503912</v>
      </c>
      <c r="Q124" s="29">
        <f>(E124*64.06/21.927)*'Flow rate'!$D$13/(1000*3600)</f>
        <v>26.369153389778091</v>
      </c>
      <c r="R124" s="29">
        <f>(F124*64.06/21.927)*'Flow rate'!$E$13/(1000*3600)</f>
        <v>47.452221188040177</v>
      </c>
      <c r="S124" s="29">
        <f>(G124*64.06/21.927)*'Flow rate'!$F$13/(1000*3600)</f>
        <v>41.449928924384032</v>
      </c>
      <c r="T124" s="29">
        <f>(H124*64.06/21.927)*'Flow rate'!$G$13/(1000*3600)</f>
        <v>50.326371234635644</v>
      </c>
      <c r="U124" s="29">
        <f>(I124*64.06/21.927)*'Flow rate'!$H$13/(1000*3600)</f>
        <v>31.19082122862627</v>
      </c>
      <c r="V124" s="29">
        <f>(J124*64.06/21.927)*'Flow rate'!$I$13/(1000*3600)</f>
        <v>64.183828177078198</v>
      </c>
      <c r="W124" s="59"/>
    </row>
    <row r="125" spans="1:23" x14ac:dyDescent="0.25">
      <c r="A125" s="38"/>
      <c r="B125" s="4" t="s">
        <v>11</v>
      </c>
      <c r="C125" s="7">
        <v>129.39427219901401</v>
      </c>
      <c r="D125" s="7">
        <v>111.56361047651555</v>
      </c>
      <c r="E125" s="7">
        <v>57.850309940013972</v>
      </c>
      <c r="F125" s="7">
        <v>54.116449336648834</v>
      </c>
      <c r="G125" s="7">
        <v>58.592902851048507</v>
      </c>
      <c r="H125" s="7">
        <v>95.344657545230987</v>
      </c>
      <c r="I125" s="7">
        <v>37.555887017939128</v>
      </c>
      <c r="J125" s="54">
        <v>78.780548926843011</v>
      </c>
      <c r="K125" s="59"/>
      <c r="M125" s="38"/>
      <c r="N125" s="4" t="s">
        <v>11</v>
      </c>
      <c r="O125" s="29">
        <f>(C125*64.06/21.927)*'Flow rate'!$B$13/(1000*3600)</f>
        <v>75.157009343762894</v>
      </c>
      <c r="P125" s="29">
        <f>(D125*64.06/21.927)*'Flow rate'!$C$13/(1000*3600)</f>
        <v>153.86356327914149</v>
      </c>
      <c r="Q125" s="29">
        <f>(E125*64.06/21.927)*'Flow rate'!$D$13/(1000*3600)</f>
        <v>50.634292667396416</v>
      </c>
      <c r="R125" s="29">
        <f>(F125*64.06/21.927)*'Flow rate'!$E$13/(1000*3600)</f>
        <v>54.58912885775316</v>
      </c>
      <c r="S125" s="29">
        <f>(G125*64.06/21.927)*'Flow rate'!$F$13/(1000*3600)</f>
        <v>57.280260947070659</v>
      </c>
      <c r="T125" s="29">
        <f>(H125*64.06/21.927)*'Flow rate'!$G$13/(1000*3600)</f>
        <v>94.960139628558522</v>
      </c>
      <c r="U125" s="29">
        <f>(I125*64.06/21.927)*'Flow rate'!$H$13/(1000*3600)</f>
        <v>34.454132701177414</v>
      </c>
      <c r="V125" s="29">
        <f>(J125*64.06/21.927)*'Flow rate'!$I$13/(1000*3600)</f>
        <v>78.171107130536896</v>
      </c>
      <c r="W125" s="59"/>
    </row>
    <row r="126" spans="1:23" x14ac:dyDescent="0.25">
      <c r="A126" s="38"/>
      <c r="B126" s="4" t="s">
        <v>13</v>
      </c>
      <c r="C126" s="7">
        <v>104.07313109612419</v>
      </c>
      <c r="D126" s="7">
        <v>82.165931325395917</v>
      </c>
      <c r="E126" s="7">
        <v>85.103396888575546</v>
      </c>
      <c r="F126" s="7">
        <v>60.937342282804948</v>
      </c>
      <c r="G126" s="7">
        <v>107.23765448962467</v>
      </c>
      <c r="H126" s="7">
        <v>104.99273976318185</v>
      </c>
      <c r="I126" s="7">
        <v>60.045704342474934</v>
      </c>
      <c r="J126" s="54">
        <v>105.35204675679327</v>
      </c>
      <c r="K126" s="59"/>
      <c r="M126" s="38"/>
      <c r="N126" s="4" t="s">
        <v>13</v>
      </c>
      <c r="O126" s="29">
        <f>(C126*64.06/21.927)*'Flow rate'!$B$13/(1000*3600)</f>
        <v>60.449548139161507</v>
      </c>
      <c r="P126" s="29">
        <f>(D126*64.06/21.927)*'Flow rate'!$C$13/(1000*3600)</f>
        <v>113.31959336808929</v>
      </c>
      <c r="Q126" s="29">
        <f>(E126*64.06/21.927)*'Flow rate'!$D$13/(1000*3600)</f>
        <v>74.487938085620698</v>
      </c>
      <c r="R126" s="29">
        <f>(F126*64.06/21.927)*'Flow rate'!$E$13/(1000*3600)</f>
        <v>61.469598817013669</v>
      </c>
      <c r="S126" s="29">
        <f>(G126*64.06/21.927)*'Flow rate'!$F$13/(1000*3600)</f>
        <v>104.83523658373556</v>
      </c>
      <c r="T126" s="29">
        <f>(H126*64.06/21.927)*'Flow rate'!$G$13/(1000*3600)</f>
        <v>104.56931184809054</v>
      </c>
      <c r="U126" s="29">
        <f>(I126*64.06/21.927)*'Flow rate'!$H$13/(1000*3600)</f>
        <v>55.086507863949322</v>
      </c>
      <c r="V126" s="29">
        <f>(J126*64.06/21.927)*'Flow rate'!$I$13/(1000*3600)</f>
        <v>104.53704938124049</v>
      </c>
      <c r="W126" s="59"/>
    </row>
    <row r="127" spans="1:23" x14ac:dyDescent="0.25">
      <c r="A127" s="38"/>
      <c r="B127" s="4" t="s">
        <v>14</v>
      </c>
      <c r="C127" s="7">
        <v>151.03309346571936</v>
      </c>
      <c r="D127" s="7">
        <v>109.15159480620601</v>
      </c>
      <c r="E127" s="7">
        <v>105.9451987439283</v>
      </c>
      <c r="F127" s="7">
        <v>90.960797056097491</v>
      </c>
      <c r="G127" s="7">
        <v>105.34725923599167</v>
      </c>
      <c r="H127" s="7">
        <v>89.305702142775644</v>
      </c>
      <c r="I127" s="7">
        <v>68.170884109726686</v>
      </c>
      <c r="J127" s="54">
        <v>124.00476013517054</v>
      </c>
      <c r="K127" s="59"/>
      <c r="M127" s="38"/>
      <c r="N127" s="4" t="s">
        <v>14</v>
      </c>
      <c r="O127" s="29">
        <f>(C127*64.06/21.927)*'Flow rate'!$B$13/(1000*3600)</f>
        <v>87.725642131684538</v>
      </c>
      <c r="P127" s="29">
        <f>(D127*64.06/21.927)*'Flow rate'!$C$13/(1000*3600)</f>
        <v>150.53701868154553</v>
      </c>
      <c r="Q127" s="29">
        <f>(E127*64.06/21.927)*'Flow rate'!$D$13/(1000*3600)</f>
        <v>92.730016580171323</v>
      </c>
      <c r="R127" s="29">
        <f>(F127*64.06/21.927)*'Flow rate'!$E$13/(1000*3600)</f>
        <v>91.755293120025797</v>
      </c>
      <c r="S127" s="29">
        <f>(G127*64.06/21.927)*'Flow rate'!$F$13/(1000*3600)</f>
        <v>102.9871913742932</v>
      </c>
      <c r="T127" s="29">
        <f>(H127*64.06/21.927)*'Flow rate'!$G$13/(1000*3600)</f>
        <v>88.945538884350611</v>
      </c>
      <c r="U127" s="29">
        <f>(I127*64.06/21.927)*'Flow rate'!$H$13/(1000*3600)</f>
        <v>62.540626090156934</v>
      </c>
      <c r="V127" s="29">
        <f>(J127*64.06/21.927)*'Flow rate'!$I$13/(1000*3600)</f>
        <v>123.04546644152714</v>
      </c>
      <c r="W127" s="59"/>
    </row>
    <row r="128" spans="1:23" x14ac:dyDescent="0.25">
      <c r="A128" s="38"/>
      <c r="B128" s="4" t="s">
        <v>15</v>
      </c>
      <c r="C128" s="7">
        <v>141.06830274957116</v>
      </c>
      <c r="D128" s="7">
        <v>121.13036404677513</v>
      </c>
      <c r="E128" s="7">
        <v>113.13638419051252</v>
      </c>
      <c r="F128" s="7">
        <v>116.13016594757327</v>
      </c>
      <c r="G128" s="7">
        <v>102.99149930491795</v>
      </c>
      <c r="H128" s="7">
        <v>104.48278907075444</v>
      </c>
      <c r="I128" s="7">
        <v>88.261091638465459</v>
      </c>
      <c r="J128" s="54">
        <v>121.02211472441654</v>
      </c>
      <c r="K128" s="59"/>
      <c r="M128" s="38"/>
      <c r="N128" s="4" t="s">
        <v>15</v>
      </c>
      <c r="O128" s="29">
        <f>(C128*64.06/21.927)*'Flow rate'!$B$13/(1000*3600)</f>
        <v>81.937720794561429</v>
      </c>
      <c r="P128" s="29">
        <f>(D128*64.06/21.927)*'Flow rate'!$C$13/(1000*3600)</f>
        <v>167.05760376462257</v>
      </c>
      <c r="Q128" s="29">
        <f>(E128*64.06/21.927)*'Flow rate'!$D$13/(1000*3600)</f>
        <v>99.024202193099399</v>
      </c>
      <c r="R128" s="29">
        <f>(F128*64.06/21.927)*'Flow rate'!$E$13/(1000*3600)</f>
        <v>117.14450358240938</v>
      </c>
      <c r="S128" s="29">
        <f>(G128*64.06/21.927)*'Flow rate'!$F$13/(1000*3600)</f>
        <v>100.68420693394914</v>
      </c>
      <c r="T128" s="29">
        <f>(H128*64.06/21.927)*'Flow rate'!$G$13/(1000*3600)</f>
        <v>104.06141774889977</v>
      </c>
      <c r="U128" s="29">
        <f>(I128*64.06/21.927)*'Flow rate'!$H$13/(1000*3600)</f>
        <v>80.971576099638114</v>
      </c>
      <c r="V128" s="29">
        <f>(J128*64.06/21.927)*'Flow rate'!$I$13/(1000*3600)</f>
        <v>120.08589460415686</v>
      </c>
      <c r="W128" s="59"/>
    </row>
    <row r="129" spans="1:23" x14ac:dyDescent="0.25">
      <c r="A129" s="38"/>
      <c r="B129" s="4" t="s">
        <v>16</v>
      </c>
      <c r="C129" s="7">
        <v>113.12190625189288</v>
      </c>
      <c r="D129" s="7">
        <v>109.40454470407798</v>
      </c>
      <c r="E129" s="7">
        <v>126.22290110623437</v>
      </c>
      <c r="F129" s="7">
        <v>109.98690670064023</v>
      </c>
      <c r="G129" s="7">
        <v>97.012802979541689</v>
      </c>
      <c r="H129" s="7">
        <v>115.28057037031387</v>
      </c>
      <c r="I129" s="7">
        <v>90.254147816174594</v>
      </c>
      <c r="J129" s="54">
        <v>132.41182553534597</v>
      </c>
      <c r="K129" s="59"/>
      <c r="M129" s="38"/>
      <c r="N129" s="4" t="s">
        <v>16</v>
      </c>
      <c r="O129" s="29">
        <f>(C129*64.06/21.927)*'Flow rate'!$B$13/(1000*3600)</f>
        <v>65.705413544747046</v>
      </c>
      <c r="P129" s="29">
        <f>(D129*64.06/21.927)*'Flow rate'!$C$13/(1000*3600)</f>
        <v>150.88587591600972</v>
      </c>
      <c r="Q129" s="29">
        <f>(E129*64.06/21.927)*'Flow rate'!$D$13/(1000*3600)</f>
        <v>110.47835910590736</v>
      </c>
      <c r="R129" s="29">
        <f>(F129*64.06/21.927)*'Flow rate'!$E$13/(1000*3600)</f>
        <v>110.94758610633428</v>
      </c>
      <c r="S129" s="29">
        <f>(G129*64.06/21.927)*'Flow rate'!$F$13/(1000*3600)</f>
        <v>94.839449822129126</v>
      </c>
      <c r="T129" s="29">
        <f>(H129*64.06/21.927)*'Flow rate'!$G$13/(1000*3600)</f>
        <v>114.81565239910425</v>
      </c>
      <c r="U129" s="29">
        <f>(I129*64.06/21.927)*'Flow rate'!$H$13/(1000*3600)</f>
        <v>82.800025045468928</v>
      </c>
      <c r="V129" s="29">
        <f>(J129*64.06/21.927)*'Flow rate'!$I$13/(1000*3600)</f>
        <v>131.38749526720619</v>
      </c>
      <c r="W129" s="59"/>
    </row>
    <row r="130" spans="1:23" x14ac:dyDescent="0.25">
      <c r="A130" s="38"/>
      <c r="B130" s="4" t="s">
        <v>17</v>
      </c>
      <c r="C130" s="7">
        <v>119</v>
      </c>
      <c r="D130" s="7">
        <v>86</v>
      </c>
      <c r="E130" s="7">
        <v>114</v>
      </c>
      <c r="F130" s="7">
        <v>111</v>
      </c>
      <c r="G130" s="7">
        <v>95</v>
      </c>
      <c r="H130" s="7">
        <v>87.316579780852081</v>
      </c>
      <c r="I130" s="7">
        <v>94</v>
      </c>
      <c r="J130" s="7">
        <v>129</v>
      </c>
      <c r="K130" s="16" t="s">
        <v>24</v>
      </c>
      <c r="L130" s="46"/>
      <c r="M130" s="38"/>
      <c r="N130" s="4" t="s">
        <v>17</v>
      </c>
      <c r="O130" s="29">
        <f>(C130*64.06/21.927)*'Flow rate'!$B$13/(1000*3600)</f>
        <v>69.119629176104553</v>
      </c>
      <c r="P130" s="29">
        <f>(D130*64.06/21.927)*'Flow rate'!$C$13/(1000*3600)</f>
        <v>118.60737014056744</v>
      </c>
      <c r="Q130" s="29">
        <f>(E130*64.06/21.927)*'Flow rate'!$D$13/(1000*3600)</f>
        <v>99.780094005867966</v>
      </c>
      <c r="R130" s="29">
        <f>(F130*64.06/21.927)*'Flow rate'!$E$13/(1000*3600)</f>
        <v>111.9695282577796</v>
      </c>
      <c r="S130" s="29">
        <f>(G130*64.06/21.927)*'Flow rate'!$F$13/(1000*3600)</f>
        <v>92.871739155936623</v>
      </c>
      <c r="T130" s="29">
        <f>(H130*64.06/21.927)*'Flow rate'!$G$13/(1000*3600)</f>
        <v>86.964438505056222</v>
      </c>
      <c r="U130" s="29">
        <f>(I130*64.06/21.927)*'Flow rate'!$H$13/(1000*3600)</f>
        <v>86.236505940165102</v>
      </c>
      <c r="V130" s="29">
        <f>(J130*64.06/21.927)*'Flow rate'!$I$13/(1000*3600)</f>
        <v>128.00206341800825</v>
      </c>
      <c r="W130" s="16" t="s">
        <v>24</v>
      </c>
    </row>
    <row r="131" spans="1:23" x14ac:dyDescent="0.25">
      <c r="A131" s="38"/>
      <c r="B131" s="4" t="s">
        <v>18</v>
      </c>
      <c r="C131" s="7">
        <v>116</v>
      </c>
      <c r="D131" s="7">
        <v>84</v>
      </c>
      <c r="E131" s="7">
        <v>119</v>
      </c>
      <c r="F131" s="7"/>
      <c r="G131" s="7">
        <v>88</v>
      </c>
      <c r="H131" s="7">
        <v>81.68325205305517</v>
      </c>
      <c r="I131" s="7">
        <v>91</v>
      </c>
      <c r="J131" s="7">
        <v>121</v>
      </c>
      <c r="K131" s="16">
        <v>44</v>
      </c>
      <c r="L131" s="46"/>
      <c r="M131" s="38"/>
      <c r="N131" s="4" t="s">
        <v>18</v>
      </c>
      <c r="O131" s="29">
        <f>(C131*64.06/21.927)*'Flow rate'!$B$13/(1000*3600)</f>
        <v>67.377117516202759</v>
      </c>
      <c r="P131" s="29">
        <f>(D131*64.06/21.927)*'Flow rate'!$C$13/(1000*3600)</f>
        <v>115.84905920706586</v>
      </c>
      <c r="Q131" s="29">
        <f>(E131*64.06/21.927)*'Flow rate'!$D$13/(1000*3600)</f>
        <v>104.15641391840603</v>
      </c>
      <c r="R131" s="29">
        <f>(F131*64.06/21.927)*'Flow rate'!$E$13/(1000*3600)</f>
        <v>0</v>
      </c>
      <c r="S131" s="29">
        <f>(G131*64.06/21.927)*'Flow rate'!$F$13/(1000*3600)</f>
        <v>86.028558376025501</v>
      </c>
      <c r="T131" s="29">
        <f>(H131*64.06/21.927)*'Flow rate'!$G$13/(1000*3600)</f>
        <v>81.353829569246145</v>
      </c>
      <c r="U131" s="29">
        <f>(I131*64.06/21.927)*'Flow rate'!$H$13/(1000*3600)</f>
        <v>83.484277027181108</v>
      </c>
      <c r="V131" s="29">
        <f>(J131*64.06/21.927)*'Flow rate'!$I$13/(1000*3600)</f>
        <v>120.06395095797673</v>
      </c>
      <c r="W131" s="29">
        <f>(K131*64.06/24.45)*'Flow rate'!$J$13/(1000*3600)</f>
        <v>78.583981779072474</v>
      </c>
    </row>
    <row r="132" spans="1:23" x14ac:dyDescent="0.25">
      <c r="A132" s="38"/>
      <c r="B132" s="4" t="s">
        <v>19</v>
      </c>
      <c r="C132" s="17"/>
      <c r="D132" s="17"/>
      <c r="E132" s="7">
        <v>93</v>
      </c>
      <c r="F132" s="7"/>
      <c r="G132" s="7">
        <v>64</v>
      </c>
      <c r="H132" s="7">
        <v>72.153364180299164</v>
      </c>
      <c r="I132" s="7">
        <v>68</v>
      </c>
      <c r="J132" s="7">
        <v>89</v>
      </c>
      <c r="K132" s="7">
        <v>47</v>
      </c>
      <c r="L132" s="51"/>
      <c r="M132" s="38"/>
      <c r="N132" s="4" t="s">
        <v>19</v>
      </c>
      <c r="O132" s="29"/>
      <c r="P132" s="29"/>
      <c r="Q132" s="29">
        <f>(E132*64.06/21.927)*'Flow rate'!$D$13/(1000*3600)</f>
        <v>81.399550373208072</v>
      </c>
      <c r="R132" s="29">
        <f>(F132*64.06/21.927)*'Flow rate'!$E$13/(1000*3600)</f>
        <v>0</v>
      </c>
      <c r="S132" s="29">
        <f>(G132*64.06/21.927)*'Flow rate'!$F$13/(1000*3600)</f>
        <v>62.566224273473097</v>
      </c>
      <c r="T132" s="29">
        <f>(H132*64.06/21.927)*'Flow rate'!$G$13/(1000*3600)</f>
        <v>71.862375025900505</v>
      </c>
      <c r="U132" s="29">
        <f>(I132*64.06/21.927)*'Flow rate'!$H$13/(1000*3600)</f>
        <v>62.383855360970486</v>
      </c>
      <c r="V132" s="29">
        <f>(J132*64.06/21.927)*'Flow rate'!$I$13/(1000*3600)</f>
        <v>88.311501117850639</v>
      </c>
      <c r="W132" s="29">
        <f>(K132*64.06/24.45)*'Flow rate'!$J$13/(1000*3600)</f>
        <v>83.941980536736494</v>
      </c>
    </row>
    <row r="133" spans="1:23" x14ac:dyDescent="0.25">
      <c r="A133" s="38"/>
      <c r="B133" s="4" t="s">
        <v>20</v>
      </c>
      <c r="C133" s="17"/>
      <c r="D133" s="17"/>
      <c r="E133" s="7">
        <v>76.290481015105556</v>
      </c>
      <c r="F133" s="7">
        <v>74.273589626553999</v>
      </c>
      <c r="G133" s="7">
        <v>58.933805929548896</v>
      </c>
      <c r="H133" s="7">
        <v>57.358212757120519</v>
      </c>
      <c r="I133" s="7">
        <v>67</v>
      </c>
      <c r="J133" s="7">
        <v>64</v>
      </c>
      <c r="K133" s="7">
        <v>49</v>
      </c>
      <c r="L133" s="51"/>
      <c r="M133" s="38"/>
      <c r="N133" s="4" t="s">
        <v>20</v>
      </c>
      <c r="O133" s="29"/>
      <c r="P133" s="29"/>
      <c r="Q133" s="29">
        <f>(E133*64.06/21.927)*'Flow rate'!$D$13/(1000*3600)</f>
        <v>66.774310240702775</v>
      </c>
      <c r="R133" s="29">
        <f>(F133*64.06/21.927)*'Flow rate'!$E$13/(1000*3600)</f>
        <v>74.92233146393842</v>
      </c>
      <c r="S133" s="29">
        <f>(G133*64.06/21.927)*'Flow rate'!$F$13/(1000*3600)</f>
        <v>57.613526860585857</v>
      </c>
      <c r="T133" s="29">
        <f>(H133*64.06/21.927)*'Flow rate'!$G$13/(1000*3600)</f>
        <v>57.126891348650837</v>
      </c>
      <c r="U133" s="29">
        <f>(I133*64.06/21.927)*'Flow rate'!$H$13/(1000*3600)</f>
        <v>61.466445723309171</v>
      </c>
      <c r="V133" s="29">
        <f>(J133*64.06/21.927)*'Flow rate'!$I$13/(1000*3600)</f>
        <v>63.504899680252159</v>
      </c>
      <c r="W133" s="29">
        <f>(K133*64.06/24.45)*'Flow rate'!$J$13/(1000*3600)</f>
        <v>87.513979708512508</v>
      </c>
    </row>
    <row r="134" spans="1:23" x14ac:dyDescent="0.25">
      <c r="A134" s="38"/>
      <c r="B134" s="4" t="s">
        <v>21</v>
      </c>
      <c r="C134" s="17"/>
      <c r="D134" s="17"/>
      <c r="E134" s="7">
        <v>31</v>
      </c>
      <c r="F134" s="7">
        <v>44</v>
      </c>
      <c r="G134" s="7">
        <v>36</v>
      </c>
      <c r="H134" s="7">
        <v>26</v>
      </c>
      <c r="I134" s="7">
        <v>36</v>
      </c>
      <c r="J134" s="7">
        <v>43</v>
      </c>
      <c r="K134" s="7">
        <v>32</v>
      </c>
      <c r="L134" s="51"/>
      <c r="M134" s="38"/>
      <c r="N134" s="4" t="s">
        <v>21</v>
      </c>
      <c r="O134" s="29"/>
      <c r="P134" s="29"/>
      <c r="Q134" s="29">
        <f>(E134*64.06/21.927)*'Flow rate'!$D$13/(1000*3600)</f>
        <v>27.133183457736024</v>
      </c>
      <c r="R134" s="29">
        <f>(F134*64.06/21.927)*'Flow rate'!$E$13/(1000*3600)</f>
        <v>44.384317507588307</v>
      </c>
      <c r="S134" s="29">
        <f>(G134*64.06/21.927)*'Flow rate'!$F$13/(1000*3600)</f>
        <v>35.193501153828606</v>
      </c>
      <c r="T134" s="29">
        <f>(H134*64.06/21.927)*'Flow rate'!$G$13/(1000*3600)</f>
        <v>25.895143932645194</v>
      </c>
      <c r="U134" s="29">
        <f>(I134*64.06/21.927)*'Flow rate'!$H$13/(1000*3600)</f>
        <v>33.026746955807901</v>
      </c>
      <c r="V134" s="29">
        <f>(J134*64.06/21.927)*'Flow rate'!$I$13/(1000*3600)</f>
        <v>42.667354472669416</v>
      </c>
      <c r="W134" s="29">
        <f>(K134*64.06/24.45)*'Flow rate'!$J$13/(1000*3600)</f>
        <v>57.151986748416334</v>
      </c>
    </row>
    <row r="135" spans="1:23" x14ac:dyDescent="0.25">
      <c r="A135" s="39"/>
      <c r="B135" s="4" t="s">
        <v>22</v>
      </c>
      <c r="C135" s="17"/>
      <c r="D135" s="17"/>
      <c r="E135" s="7">
        <v>50</v>
      </c>
      <c r="F135" s="7">
        <v>74</v>
      </c>
      <c r="G135" s="7">
        <v>46</v>
      </c>
      <c r="H135" s="7">
        <v>51</v>
      </c>
      <c r="I135" s="7">
        <v>50</v>
      </c>
      <c r="J135" s="7">
        <v>58</v>
      </c>
      <c r="K135" s="7">
        <v>39</v>
      </c>
      <c r="L135" s="51"/>
      <c r="M135" s="39"/>
      <c r="N135" s="4" t="s">
        <v>22</v>
      </c>
      <c r="O135" s="29"/>
      <c r="P135" s="29"/>
      <c r="Q135" s="29">
        <f>(E135*64.06/21.927)*'Flow rate'!$D$13/(1000*3600)</f>
        <v>43.76319912538068</v>
      </c>
      <c r="R135" s="29">
        <f>(F135*64.06/21.927)*'Flow rate'!$E$13/(1000*3600)</f>
        <v>74.646352171853067</v>
      </c>
      <c r="S135" s="29">
        <f>(G135*64.06/21.927)*'Flow rate'!$F$13/(1000*3600)</f>
        <v>44.969473696558794</v>
      </c>
      <c r="T135" s="29">
        <f>(H135*64.06/21.927)*'Flow rate'!$G$13/(1000*3600)</f>
        <v>50.794320790957876</v>
      </c>
      <c r="U135" s="29">
        <f>(I135*64.06/21.927)*'Flow rate'!$H$13/(1000*3600)</f>
        <v>45.870481883066539</v>
      </c>
      <c r="V135" s="29">
        <f>(J135*64.06/21.927)*'Flow rate'!$I$13/(1000*3600)</f>
        <v>57.551315335228509</v>
      </c>
      <c r="W135" s="29">
        <f>(K135*64.06/24.45)*'Flow rate'!$J$13/(1000*3600)</f>
        <v>69.653983849632411</v>
      </c>
    </row>
    <row r="136" spans="1:23" x14ac:dyDescent="0.25">
      <c r="C136" s="36"/>
    </row>
  </sheetData>
  <mergeCells count="24">
    <mergeCell ref="M28:M39"/>
    <mergeCell ref="M40:M51"/>
    <mergeCell ref="M52:M63"/>
    <mergeCell ref="M64:M75"/>
    <mergeCell ref="M76:M87"/>
    <mergeCell ref="M88:M99"/>
    <mergeCell ref="M100:M111"/>
    <mergeCell ref="M112:M123"/>
    <mergeCell ref="M124:M135"/>
    <mergeCell ref="M1:V1"/>
    <mergeCell ref="M4:M15"/>
    <mergeCell ref="A1:J1"/>
    <mergeCell ref="A4:A15"/>
    <mergeCell ref="A16:A27"/>
    <mergeCell ref="M16:M27"/>
    <mergeCell ref="A28:A39"/>
    <mergeCell ref="A40:A51"/>
    <mergeCell ref="A124:A135"/>
    <mergeCell ref="A52:A63"/>
    <mergeCell ref="A64:A75"/>
    <mergeCell ref="A76:A87"/>
    <mergeCell ref="A88:A99"/>
    <mergeCell ref="A100:A111"/>
    <mergeCell ref="A112:A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121" workbookViewId="0">
      <selection activeCell="U11" sqref="U11"/>
    </sheetView>
  </sheetViews>
  <sheetFormatPr defaultRowHeight="15" x14ac:dyDescent="0.25"/>
  <cols>
    <col min="11" max="11" width="11.42578125" bestFit="1" customWidth="1"/>
    <col min="23" max="23" width="11.42578125" bestFit="1" customWidth="1"/>
  </cols>
  <sheetData>
    <row r="1" spans="1:23" x14ac:dyDescent="0.25">
      <c r="A1" s="40" t="s">
        <v>29</v>
      </c>
      <c r="B1" s="41"/>
      <c r="C1" s="41"/>
      <c r="D1" s="41"/>
      <c r="E1" s="41"/>
      <c r="F1" s="41"/>
      <c r="G1" s="41"/>
      <c r="H1" s="41"/>
      <c r="I1" s="41"/>
      <c r="J1" s="42"/>
      <c r="M1" s="40" t="s">
        <v>30</v>
      </c>
      <c r="N1" s="41"/>
      <c r="O1" s="41"/>
      <c r="P1" s="41"/>
      <c r="Q1" s="41"/>
      <c r="R1" s="41"/>
      <c r="S1" s="41"/>
      <c r="T1" s="41"/>
      <c r="U1" s="41"/>
      <c r="V1" s="42"/>
    </row>
    <row r="2" spans="1:23" x14ac:dyDescent="0.25">
      <c r="B2" s="1"/>
      <c r="C2" s="2"/>
      <c r="D2" s="2"/>
      <c r="E2" s="2"/>
      <c r="F2" s="2"/>
      <c r="G2" s="2"/>
      <c r="H2" s="2"/>
      <c r="I2" s="2"/>
      <c r="J2" s="2"/>
      <c r="N2" s="1"/>
      <c r="O2" s="2"/>
      <c r="P2" s="2"/>
      <c r="Q2" s="2"/>
      <c r="R2" s="2"/>
      <c r="S2" s="2"/>
      <c r="T2" s="2"/>
      <c r="U2" s="2"/>
      <c r="V2" s="2"/>
    </row>
    <row r="3" spans="1:23" x14ac:dyDescent="0.25">
      <c r="A3" s="3" t="s">
        <v>9</v>
      </c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33</v>
      </c>
      <c r="L3" s="48"/>
      <c r="M3" s="3" t="s">
        <v>9</v>
      </c>
      <c r="N3" s="3" t="s">
        <v>0</v>
      </c>
      <c r="O3" s="4" t="s">
        <v>1</v>
      </c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33</v>
      </c>
    </row>
    <row r="4" spans="1:23" x14ac:dyDescent="0.25">
      <c r="A4" s="37">
        <v>2552</v>
      </c>
      <c r="B4" s="4" t="s">
        <v>10</v>
      </c>
      <c r="C4" s="6">
        <v>269</v>
      </c>
      <c r="D4" s="6">
        <v>267</v>
      </c>
      <c r="E4" s="6">
        <v>309</v>
      </c>
      <c r="F4" s="6">
        <v>329</v>
      </c>
      <c r="G4" s="6">
        <v>251</v>
      </c>
      <c r="H4" s="6">
        <v>277</v>
      </c>
      <c r="I4" s="6">
        <v>266</v>
      </c>
      <c r="J4" s="6">
        <v>200</v>
      </c>
      <c r="K4" s="50"/>
      <c r="L4" s="48"/>
      <c r="M4" s="37">
        <v>2552</v>
      </c>
      <c r="N4" s="4" t="s">
        <v>10</v>
      </c>
      <c r="O4" s="29">
        <f>(C4*46/21.927)*'Flow rate'!$B$3/(1000*3600)</f>
        <v>199.04223869101008</v>
      </c>
      <c r="P4" s="29">
        <f>(D4*46/21.927)*'Flow rate'!$C$3/(1000*3600)</f>
        <v>196.24357261215243</v>
      </c>
      <c r="Q4" s="29">
        <f>(E4*46/21.927)*'Flow rate'!$D$3/(1000*3600)</f>
        <v>222.91328081056841</v>
      </c>
      <c r="R4" s="29">
        <f>(F4*46/21.927)*'Flow rate'!$E$3/(1000*3600)</f>
        <v>227.04690649022263</v>
      </c>
      <c r="S4" s="29">
        <f>(G4*46/21.927)*'Flow rate'!$F$3/(1000*3600)</f>
        <v>164.10908676770902</v>
      </c>
      <c r="T4" s="29">
        <f>(H4*46/21.927)*'Flow rate'!$G$3/(1000*3600)</f>
        <v>194.08954504340161</v>
      </c>
      <c r="U4" s="29">
        <f>(I4*46/21.927)*'Flow rate'!$H$3/(1000*3600)</f>
        <v>213.60157330130789</v>
      </c>
      <c r="V4" s="29">
        <f>(J4*46/21.927)*'Flow rate'!$I$3/(1000*3600)</f>
        <v>146.99386094262275</v>
      </c>
      <c r="W4" s="50"/>
    </row>
    <row r="5" spans="1:23" x14ac:dyDescent="0.25">
      <c r="A5" s="38"/>
      <c r="B5" s="4" t="s">
        <v>11</v>
      </c>
      <c r="C5" s="11">
        <v>255</v>
      </c>
      <c r="D5" s="11">
        <v>262</v>
      </c>
      <c r="E5" s="11">
        <v>317</v>
      </c>
      <c r="F5" s="11">
        <v>333</v>
      </c>
      <c r="G5" s="11"/>
      <c r="H5" s="11">
        <v>264</v>
      </c>
      <c r="I5" s="11">
        <v>237</v>
      </c>
      <c r="J5" s="11">
        <v>228</v>
      </c>
      <c r="K5" s="50"/>
      <c r="L5" s="48"/>
      <c r="M5" s="38"/>
      <c r="N5" s="4" t="s">
        <v>11</v>
      </c>
      <c r="O5" s="29">
        <f>(C5*46/21.927)*'Flow rate'!$B$3/(1000*3600)</f>
        <v>188.68316307140356</v>
      </c>
      <c r="P5" s="29">
        <f>(D5*46/21.927)*'Flow rate'!$C$3/(1000*3600)</f>
        <v>192.56859934226196</v>
      </c>
      <c r="Q5" s="29">
        <f>(E5*46/21.927)*'Flow rate'!$D$3/(1000*3600)</f>
        <v>228.68449843673199</v>
      </c>
      <c r="R5" s="29">
        <f>(F5*46/21.927)*'Flow rate'!$E$3/(1000*3600)</f>
        <v>229.80735520134991</v>
      </c>
      <c r="S5" s="29">
        <f>(G5*46/21.927)*'Flow rate'!$F$3/(1000*3600)</f>
        <v>0</v>
      </c>
      <c r="T5" s="29">
        <f>(H5*46/21.927)*'Flow rate'!$G$3/(1000*3600)</f>
        <v>184.98064942764631</v>
      </c>
      <c r="U5" s="29">
        <f>(I5*46/21.927)*'Flow rate'!$H$3/(1000*3600)</f>
        <v>190.31418373086453</v>
      </c>
      <c r="V5" s="29">
        <f>(J5*46/21.927)*'Flow rate'!$I$3/(1000*3600)</f>
        <v>167.57300147458994</v>
      </c>
      <c r="W5" s="50"/>
    </row>
    <row r="6" spans="1:23" x14ac:dyDescent="0.25">
      <c r="A6" s="38"/>
      <c r="B6" s="4" t="s">
        <v>13</v>
      </c>
      <c r="C6" s="11">
        <v>277</v>
      </c>
      <c r="D6" s="11">
        <v>251</v>
      </c>
      <c r="E6" s="11">
        <v>299</v>
      </c>
      <c r="F6" s="11">
        <v>345</v>
      </c>
      <c r="G6" s="11">
        <v>321</v>
      </c>
      <c r="H6" s="11">
        <v>257</v>
      </c>
      <c r="I6" s="11">
        <v>250</v>
      </c>
      <c r="J6" s="11">
        <v>239</v>
      </c>
      <c r="K6" s="50"/>
      <c r="L6" s="48"/>
      <c r="M6" s="38"/>
      <c r="N6" s="4" t="s">
        <v>13</v>
      </c>
      <c r="O6" s="29">
        <f>(C6*46/21.927)*'Flow rate'!$B$3/(1000*3600)</f>
        <v>204.96171047364234</v>
      </c>
      <c r="P6" s="29">
        <f>(D6*46/21.927)*'Flow rate'!$C$3/(1000*3600)</f>
        <v>184.48365814850288</v>
      </c>
      <c r="Q6" s="29">
        <f>(E6*46/21.927)*'Flow rate'!$D$3/(1000*3600)</f>
        <v>215.69925877786392</v>
      </c>
      <c r="R6" s="29">
        <f>(F6*46/21.927)*'Flow rate'!$E$3/(1000*3600)</f>
        <v>238.08870133473192</v>
      </c>
      <c r="S6" s="29">
        <f>(G6*46/21.927)*'Flow rate'!$F$3/(1000*3600)</f>
        <v>209.87656116507804</v>
      </c>
      <c r="T6" s="29">
        <f>(H6*46/21.927)*'Flow rate'!$G$3/(1000*3600)</f>
        <v>180.07585948070113</v>
      </c>
      <c r="U6" s="29">
        <f>(I6*46/21.927)*'Flow rate'!$H$3/(1000*3600)</f>
        <v>200.75335836589085</v>
      </c>
      <c r="V6" s="29">
        <f>(J6*46/21.927)*'Flow rate'!$I$3/(1000*3600)</f>
        <v>175.65766382643417</v>
      </c>
      <c r="W6" s="50"/>
    </row>
    <row r="7" spans="1:23" x14ac:dyDescent="0.25">
      <c r="A7" s="38"/>
      <c r="B7" s="4" t="s">
        <v>14</v>
      </c>
      <c r="C7" s="6">
        <v>273</v>
      </c>
      <c r="D7" s="6">
        <v>315</v>
      </c>
      <c r="E7" s="6">
        <v>296</v>
      </c>
      <c r="F7" s="6">
        <v>325</v>
      </c>
      <c r="G7" s="6">
        <v>252</v>
      </c>
      <c r="H7" s="6">
        <v>252</v>
      </c>
      <c r="I7" s="6">
        <v>252</v>
      </c>
      <c r="J7" s="6">
        <v>231</v>
      </c>
      <c r="K7" s="50"/>
      <c r="L7" s="48"/>
      <c r="M7" s="38"/>
      <c r="N7" s="4" t="s">
        <v>14</v>
      </c>
      <c r="O7" s="29">
        <f>(C7*46/21.927)*'Flow rate'!$B$3/(1000*3600)</f>
        <v>202.00197458232617</v>
      </c>
      <c r="P7" s="29">
        <f>(D7*46/21.927)*'Flow rate'!$C$3/(1000*3600)</f>
        <v>231.5233160031012</v>
      </c>
      <c r="Q7" s="29">
        <f>(E7*46/21.927)*'Flow rate'!$D$3/(1000*3600)</f>
        <v>213.53505216805257</v>
      </c>
      <c r="R7" s="29">
        <f>(F7*46/21.927)*'Flow rate'!$E$3/(1000*3600)</f>
        <v>224.28645777909526</v>
      </c>
      <c r="S7" s="29">
        <f>(G7*46/21.927)*'Flow rate'!$F$3/(1000*3600)</f>
        <v>164.76290783052858</v>
      </c>
      <c r="T7" s="29">
        <f>(H7*46/21.927)*'Flow rate'!$G$3/(1000*3600)</f>
        <v>176.57243809002603</v>
      </c>
      <c r="U7" s="29">
        <f>(I7*46/21.927)*'Flow rate'!$H$3/(1000*3600)</f>
        <v>202.359385232818</v>
      </c>
      <c r="V7" s="29">
        <f>(J7*46/21.927)*'Flow rate'!$I$3/(1000*3600)</f>
        <v>169.77790938872926</v>
      </c>
      <c r="W7" s="50"/>
    </row>
    <row r="8" spans="1:23" x14ac:dyDescent="0.25">
      <c r="A8" s="38"/>
      <c r="B8" s="4" t="s">
        <v>15</v>
      </c>
      <c r="C8" s="6">
        <v>251</v>
      </c>
      <c r="D8" s="6">
        <v>296</v>
      </c>
      <c r="E8" s="6">
        <v>313</v>
      </c>
      <c r="F8" s="6">
        <v>318</v>
      </c>
      <c r="G8" s="6">
        <v>249</v>
      </c>
      <c r="H8" s="6">
        <v>215</v>
      </c>
      <c r="I8" s="6">
        <v>252</v>
      </c>
      <c r="J8" s="6">
        <v>215</v>
      </c>
      <c r="K8" s="50"/>
      <c r="L8" s="48"/>
      <c r="M8" s="38"/>
      <c r="N8" s="4" t="s">
        <v>15</v>
      </c>
      <c r="O8" s="29">
        <f>(C8*46/21.927)*'Flow rate'!$B$3/(1000*3600)</f>
        <v>185.72342718008747</v>
      </c>
      <c r="P8" s="29">
        <f>(D8*46/21.927)*'Flow rate'!$C$3/(1000*3600)</f>
        <v>217.5584175775173</v>
      </c>
      <c r="Q8" s="29">
        <f>(E8*46/21.927)*'Flow rate'!$D$3/(1000*3600)</f>
        <v>225.79888962365021</v>
      </c>
      <c r="R8" s="29">
        <f>(F8*46/21.927)*'Flow rate'!$E$3/(1000*3600)</f>
        <v>219.45567253462249</v>
      </c>
      <c r="S8" s="29">
        <f>(G8*46/21.927)*'Flow rate'!$F$3/(1000*3600)</f>
        <v>162.80144464206987</v>
      </c>
      <c r="T8" s="29">
        <f>(H8*46/21.927)*'Flow rate'!$G$3/(1000*3600)</f>
        <v>150.64711979903012</v>
      </c>
      <c r="U8" s="29">
        <f>(I8*46/21.927)*'Flow rate'!$H$3/(1000*3600)</f>
        <v>202.359385232818</v>
      </c>
      <c r="V8" s="29">
        <f>(J8*46/21.927)*'Flow rate'!$I$3/(1000*3600)</f>
        <v>158.01840051331948</v>
      </c>
      <c r="W8" s="50"/>
    </row>
    <row r="9" spans="1:23" x14ac:dyDescent="0.25">
      <c r="A9" s="38"/>
      <c r="B9" s="4" t="s">
        <v>16</v>
      </c>
      <c r="C9" s="6">
        <v>263</v>
      </c>
      <c r="D9" s="6">
        <v>283</v>
      </c>
      <c r="E9" s="6">
        <v>291</v>
      </c>
      <c r="F9" s="6">
        <v>320</v>
      </c>
      <c r="G9" s="6">
        <v>249</v>
      </c>
      <c r="H9" s="6">
        <v>247</v>
      </c>
      <c r="I9" s="6">
        <v>229</v>
      </c>
      <c r="J9" s="6">
        <v>201</v>
      </c>
      <c r="K9" s="50"/>
      <c r="L9" s="48"/>
      <c r="M9" s="38"/>
      <c r="N9" s="4" t="s">
        <v>16</v>
      </c>
      <c r="O9" s="29">
        <f>(C9*46/21.927)*'Flow rate'!$B$3/(1000*3600)</f>
        <v>194.60263485403587</v>
      </c>
      <c r="P9" s="29">
        <f>(D9*46/21.927)*'Flow rate'!$C$3/(1000*3600)</f>
        <v>208.00348707580204</v>
      </c>
      <c r="Q9" s="29">
        <f>(E9*46/21.927)*'Flow rate'!$D$3/(1000*3600)</f>
        <v>209.92804115170031</v>
      </c>
      <c r="R9" s="29">
        <f>(F9*46/21.927)*'Flow rate'!$E$3/(1000*3600)</f>
        <v>220.83589689018609</v>
      </c>
      <c r="S9" s="29">
        <f>(G9*46/21.927)*'Flow rate'!$F$3/(1000*3600)</f>
        <v>162.80144464206987</v>
      </c>
      <c r="T9" s="29">
        <f>(H9*46/21.927)*'Flow rate'!$G$3/(1000*3600)</f>
        <v>173.06901669935087</v>
      </c>
      <c r="U9" s="29">
        <f>(I9*46/21.927)*'Flow rate'!$H$3/(1000*3600)</f>
        <v>183.89007626315603</v>
      </c>
      <c r="V9" s="29">
        <f>(J9*46/21.927)*'Flow rate'!$I$3/(1000*3600)</f>
        <v>147.72883024733585</v>
      </c>
      <c r="W9" s="50"/>
    </row>
    <row r="10" spans="1:23" x14ac:dyDescent="0.25">
      <c r="A10" s="38"/>
      <c r="B10" s="4" t="s">
        <v>17</v>
      </c>
      <c r="C10" s="11">
        <v>268</v>
      </c>
      <c r="D10" s="11">
        <v>276</v>
      </c>
      <c r="E10" s="11">
        <v>285</v>
      </c>
      <c r="F10" s="11">
        <v>325</v>
      </c>
      <c r="G10" s="11">
        <v>258</v>
      </c>
      <c r="H10" s="11">
        <v>268</v>
      </c>
      <c r="I10" s="11">
        <v>222</v>
      </c>
      <c r="J10" s="11">
        <v>209</v>
      </c>
      <c r="K10" s="50"/>
      <c r="L10" s="48"/>
      <c r="M10" s="38"/>
      <c r="N10" s="4" t="s">
        <v>17</v>
      </c>
      <c r="O10" s="29">
        <f>(C10*46/21.927)*'Flow rate'!$B$3/(1000*3600)</f>
        <v>198.30230471818103</v>
      </c>
      <c r="P10" s="29">
        <f>(D10*46/21.927)*'Flow rate'!$C$3/(1000*3600)</f>
        <v>202.85852449795533</v>
      </c>
      <c r="Q10" s="29">
        <f>(E10*46/21.927)*'Flow rate'!$D$3/(1000*3600)</f>
        <v>205.59962793207765</v>
      </c>
      <c r="R10" s="29">
        <f>(F10*46/21.927)*'Flow rate'!$E$3/(1000*3600)</f>
        <v>224.28645777909526</v>
      </c>
      <c r="S10" s="29">
        <f>(G10*46/21.927)*'Flow rate'!$F$3/(1000*3600)</f>
        <v>168.68583420744591</v>
      </c>
      <c r="T10" s="29">
        <f>(H10*46/21.927)*'Flow rate'!$G$3/(1000*3600)</f>
        <v>187.78338654018637</v>
      </c>
      <c r="U10" s="29">
        <f>(I10*46/21.927)*'Flow rate'!$H$3/(1000*3600)</f>
        <v>178.26898222891109</v>
      </c>
      <c r="V10" s="29">
        <f>(J10*46/21.927)*'Flow rate'!$I$3/(1000*3600)</f>
        <v>153.60858468504077</v>
      </c>
      <c r="W10" s="50"/>
    </row>
    <row r="11" spans="1:23" x14ac:dyDescent="0.25">
      <c r="A11" s="38"/>
      <c r="B11" s="4" t="s">
        <v>18</v>
      </c>
      <c r="C11" s="11">
        <v>242</v>
      </c>
      <c r="D11" s="11">
        <v>230</v>
      </c>
      <c r="E11" s="11">
        <v>295</v>
      </c>
      <c r="F11" s="11">
        <v>314</v>
      </c>
      <c r="G11" s="11">
        <v>252</v>
      </c>
      <c r="H11" s="11"/>
      <c r="I11" s="11">
        <v>201</v>
      </c>
      <c r="J11" s="11">
        <v>229</v>
      </c>
      <c r="K11" s="50"/>
      <c r="L11" s="48"/>
      <c r="M11" s="38"/>
      <c r="N11" s="4" t="s">
        <v>18</v>
      </c>
      <c r="O11" s="29">
        <f>(C11*46/21.927)*'Flow rate'!$B$3/(1000*3600)</f>
        <v>179.06402142462613</v>
      </c>
      <c r="P11" s="29">
        <f>(D11*46/21.927)*'Flow rate'!$C$3/(1000*3600)</f>
        <v>169.04877041496277</v>
      </c>
      <c r="Q11" s="29">
        <f>(E11*46/21.927)*'Flow rate'!$D$3/(1000*3600)</f>
        <v>212.81364996478217</v>
      </c>
      <c r="R11" s="29">
        <f>(F11*46/21.927)*'Flow rate'!$E$3/(1000*3600)</f>
        <v>216.6952238234951</v>
      </c>
      <c r="S11" s="29">
        <f>(G11*46/21.927)*'Flow rate'!$F$3/(1000*3600)</f>
        <v>164.76290783052858</v>
      </c>
      <c r="T11" s="29">
        <f>(H11*46/21.927)*'Flow rate'!$G$3/(1000*3600)</f>
        <v>0</v>
      </c>
      <c r="U11" s="29">
        <f>(I11*46/21.927)*'Flow rate'!$H$3/(1000*3600)</f>
        <v>161.40570012617624</v>
      </c>
      <c r="V11" s="29">
        <f>(J11*46/21.927)*'Flow rate'!$I$3/(1000*3600)</f>
        <v>168.30797077930305</v>
      </c>
      <c r="W11" s="50"/>
    </row>
    <row r="12" spans="1:23" x14ac:dyDescent="0.25">
      <c r="A12" s="38"/>
      <c r="B12" s="4" t="s">
        <v>19</v>
      </c>
      <c r="C12" s="11">
        <v>242</v>
      </c>
      <c r="D12" s="11">
        <v>253</v>
      </c>
      <c r="E12" s="11">
        <v>290</v>
      </c>
      <c r="F12" s="11">
        <v>328</v>
      </c>
      <c r="G12" s="11">
        <v>251</v>
      </c>
      <c r="H12" s="11">
        <v>227</v>
      </c>
      <c r="I12" s="11">
        <v>221</v>
      </c>
      <c r="J12" s="11">
        <v>226</v>
      </c>
      <c r="K12" s="50"/>
      <c r="L12" s="48"/>
      <c r="M12" s="38"/>
      <c r="N12" s="4" t="s">
        <v>19</v>
      </c>
      <c r="O12" s="29">
        <f>(C12*46/21.927)*'Flow rate'!$B$3/(1000*3600)</f>
        <v>179.06402142462613</v>
      </c>
      <c r="P12" s="29">
        <f>(D12*46/21.927)*'Flow rate'!$C$3/(1000*3600)</f>
        <v>185.95364745645907</v>
      </c>
      <c r="Q12" s="29">
        <f>(E12*46/21.927)*'Flow rate'!$D$3/(1000*3600)</f>
        <v>209.20663894842988</v>
      </c>
      <c r="R12" s="29">
        <f>(F12*46/21.927)*'Flow rate'!$E$3/(1000*3600)</f>
        <v>226.3567943124408</v>
      </c>
      <c r="S12" s="29">
        <f>(G12*46/21.927)*'Flow rate'!$F$3/(1000*3600)</f>
        <v>164.10908676770902</v>
      </c>
      <c r="T12" s="29">
        <f>(H12*46/21.927)*'Flow rate'!$G$3/(1000*3600)</f>
        <v>159.05533113665041</v>
      </c>
      <c r="U12" s="29">
        <f>(I12*46/21.927)*'Flow rate'!$H$3/(1000*3600)</f>
        <v>177.46596879544751</v>
      </c>
      <c r="V12" s="29">
        <f>(J12*46/21.927)*'Flow rate'!$I$3/(1000*3600)</f>
        <v>166.10306286516371</v>
      </c>
      <c r="W12" s="50"/>
    </row>
    <row r="13" spans="1:23" x14ac:dyDescent="0.25">
      <c r="A13" s="38"/>
      <c r="B13" s="4" t="s">
        <v>20</v>
      </c>
      <c r="C13" s="11">
        <v>261</v>
      </c>
      <c r="D13" s="11">
        <v>289</v>
      </c>
      <c r="E13" s="11">
        <v>287</v>
      </c>
      <c r="F13" s="11">
        <v>308</v>
      </c>
      <c r="G13" s="11">
        <v>242</v>
      </c>
      <c r="H13" s="11">
        <v>292</v>
      </c>
      <c r="I13" s="11">
        <v>215</v>
      </c>
      <c r="J13" s="11">
        <v>253</v>
      </c>
      <c r="K13" s="50"/>
      <c r="L13" s="48"/>
      <c r="M13" s="38"/>
      <c r="N13" s="4" t="s">
        <v>20</v>
      </c>
      <c r="O13" s="29">
        <f>(C13*46/21.927)*'Flow rate'!$B$3/(1000*3600)</f>
        <v>193.12276690837777</v>
      </c>
      <c r="P13" s="29">
        <f>(D13*46/21.927)*'Flow rate'!$C$3/(1000*3600)</f>
        <v>212.41345499967065</v>
      </c>
      <c r="Q13" s="29">
        <f>(E13*46/21.927)*'Flow rate'!$D$3/(1000*3600)</f>
        <v>207.04243233861854</v>
      </c>
      <c r="R13" s="29">
        <f>(F13*46/21.927)*'Flow rate'!$E$3/(1000*3600)</f>
        <v>212.55455075680416</v>
      </c>
      <c r="S13" s="29">
        <f>(G13*46/21.927)*'Flow rate'!$F$3/(1000*3600)</f>
        <v>158.22469720233298</v>
      </c>
      <c r="T13" s="29">
        <f>(H13*46/21.927)*'Flow rate'!$G$3/(1000*3600)</f>
        <v>204.59980921542694</v>
      </c>
      <c r="U13" s="29">
        <f>(I13*46/21.927)*'Flow rate'!$H$3/(1000*3600)</f>
        <v>172.64788819466614</v>
      </c>
      <c r="V13" s="29">
        <f>(J13*46/21.927)*'Flow rate'!$I$3/(1000*3600)</f>
        <v>185.9472340924178</v>
      </c>
      <c r="W13" s="50"/>
    </row>
    <row r="14" spans="1:23" x14ac:dyDescent="0.25">
      <c r="A14" s="38"/>
      <c r="B14" s="4" t="s">
        <v>21</v>
      </c>
      <c r="C14" s="12">
        <v>269</v>
      </c>
      <c r="D14" s="12">
        <v>321</v>
      </c>
      <c r="E14" s="12">
        <v>312</v>
      </c>
      <c r="F14" s="12">
        <v>341</v>
      </c>
      <c r="G14" s="12">
        <v>259</v>
      </c>
      <c r="H14" s="12">
        <v>312</v>
      </c>
      <c r="I14" s="12">
        <v>218</v>
      </c>
      <c r="J14" s="12">
        <v>229</v>
      </c>
      <c r="K14" s="50"/>
      <c r="L14" s="48"/>
      <c r="M14" s="38"/>
      <c r="N14" s="4" t="s">
        <v>21</v>
      </c>
      <c r="O14" s="29">
        <f>(C14*46/21.927)*'Flow rate'!$B$3/(1000*3600)</f>
        <v>199.04223869101008</v>
      </c>
      <c r="P14" s="29">
        <f>(D14*46/21.927)*'Flow rate'!$C$3/(1000*3600)</f>
        <v>235.93328392696981</v>
      </c>
      <c r="Q14" s="29">
        <f>(E14*46/21.927)*'Flow rate'!$D$3/(1000*3600)</f>
        <v>225.07748742037975</v>
      </c>
      <c r="R14" s="29">
        <f>(F14*46/21.927)*'Flow rate'!$E$3/(1000*3600)</f>
        <v>235.32825262360461</v>
      </c>
      <c r="S14" s="29">
        <f>(G14*46/21.927)*'Flow rate'!$F$3/(1000*3600)</f>
        <v>169.33965527026547</v>
      </c>
      <c r="T14" s="29">
        <f>(H14*46/21.927)*'Flow rate'!$G$3/(1000*3600)</f>
        <v>218.61349477812743</v>
      </c>
      <c r="U14" s="29">
        <f>(I14*46/21.927)*'Flow rate'!$H$3/(1000*3600)</f>
        <v>175.05692849505684</v>
      </c>
      <c r="V14" s="29">
        <f>(J14*46/21.927)*'Flow rate'!$I$3/(1000*3600)</f>
        <v>168.30797077930305</v>
      </c>
      <c r="W14" s="50"/>
    </row>
    <row r="15" spans="1:23" x14ac:dyDescent="0.25">
      <c r="A15" s="39"/>
      <c r="B15" s="4" t="s">
        <v>22</v>
      </c>
      <c r="C15" s="11">
        <v>318</v>
      </c>
      <c r="D15" s="11">
        <v>373</v>
      </c>
      <c r="E15" s="11">
        <v>284</v>
      </c>
      <c r="F15" s="11">
        <v>339</v>
      </c>
      <c r="G15" s="11">
        <v>272</v>
      </c>
      <c r="H15" s="11">
        <v>317</v>
      </c>
      <c r="I15" s="11">
        <v>217</v>
      </c>
      <c r="J15" s="11">
        <v>249</v>
      </c>
      <c r="K15" s="50"/>
      <c r="L15" s="48"/>
      <c r="M15" s="39"/>
      <c r="N15" s="4" t="s">
        <v>22</v>
      </c>
      <c r="O15" s="29">
        <f>(C15*46/21.927)*'Flow rate'!$B$3/(1000*3600)</f>
        <v>235.29900335963274</v>
      </c>
      <c r="P15" s="29">
        <f>(D15*46/21.927)*'Flow rate'!$C$3/(1000*3600)</f>
        <v>274.15300593383091</v>
      </c>
      <c r="Q15" s="29">
        <f>(E15*46/21.927)*'Flow rate'!$D$3/(1000*3600)</f>
        <v>204.87822572880719</v>
      </c>
      <c r="R15" s="29">
        <f>(F15*46/21.927)*'Flow rate'!$E$3/(1000*3600)</f>
        <v>233.94802826804093</v>
      </c>
      <c r="S15" s="29">
        <f>(G15*46/21.927)*'Flow rate'!$F$3/(1000*3600)</f>
        <v>177.83932908691975</v>
      </c>
      <c r="T15" s="29">
        <f>(H15*46/21.927)*'Flow rate'!$G$3/(1000*3600)</f>
        <v>222.11691616880253</v>
      </c>
      <c r="U15" s="29">
        <f>(I15*46/21.927)*'Flow rate'!$H$3/(1000*3600)</f>
        <v>174.25391506159329</v>
      </c>
      <c r="V15" s="29">
        <f>(J15*46/21.927)*'Flow rate'!$I$3/(1000*3600)</f>
        <v>183.00735687356533</v>
      </c>
      <c r="W15" s="50"/>
    </row>
    <row r="16" spans="1:23" x14ac:dyDescent="0.25">
      <c r="A16" s="37">
        <v>2553</v>
      </c>
      <c r="B16" s="4" t="s">
        <v>10</v>
      </c>
      <c r="C16" s="6">
        <v>312</v>
      </c>
      <c r="D16" s="6">
        <v>376</v>
      </c>
      <c r="E16" s="6">
        <v>284</v>
      </c>
      <c r="F16" s="6">
        <v>331</v>
      </c>
      <c r="G16" s="6">
        <v>243</v>
      </c>
      <c r="H16" s="6">
        <v>306</v>
      </c>
      <c r="I16" s="6">
        <v>239</v>
      </c>
      <c r="J16" s="6">
        <v>238</v>
      </c>
      <c r="K16" s="50"/>
      <c r="L16" s="48"/>
      <c r="M16" s="37">
        <v>2553</v>
      </c>
      <c r="N16" s="4" t="s">
        <v>10</v>
      </c>
      <c r="O16" s="29">
        <f>(C16*46/21.927)*'Flow rate'!$B$4/(1000*3600)</f>
        <v>245.82380839452125</v>
      </c>
      <c r="P16" s="29">
        <f>(D16*46/21.927)*'Flow rate'!$C$4/(1000*3600)</f>
        <v>293.5258757594645</v>
      </c>
      <c r="Q16" s="29">
        <f>(E16*46/21.927)*'Flow rate'!$D$4/(1000*3600)</f>
        <v>190.4683410609953</v>
      </c>
      <c r="R16" s="29">
        <f>(F16*46/21.927)*'Flow rate'!$E$4/(1000*3600)</f>
        <v>226.31385527989337</v>
      </c>
      <c r="S16" s="29">
        <f>(G16*46/21.927)*'Flow rate'!$F$4/(1000*3600)</f>
        <v>165.87974312491451</v>
      </c>
      <c r="T16" s="29">
        <f>(H16*46/21.927)*'Flow rate'!$G$4/(1000*3600)</f>
        <v>214.51290326994118</v>
      </c>
      <c r="U16" s="29">
        <f>(I16*46/21.927)*'Flow rate'!$H$4/(1000*3600)</f>
        <v>184.43381654023705</v>
      </c>
      <c r="V16" s="29">
        <f>(J16*46/21.927)*'Flow rate'!$I$4/(1000*3600)</f>
        <v>174.892251511328</v>
      </c>
      <c r="W16" s="50"/>
    </row>
    <row r="17" spans="1:23" x14ac:dyDescent="0.25">
      <c r="A17" s="38"/>
      <c r="B17" s="4" t="s">
        <v>11</v>
      </c>
      <c r="C17" s="11">
        <v>274</v>
      </c>
      <c r="D17" s="11">
        <v>360</v>
      </c>
      <c r="E17" s="11">
        <v>307</v>
      </c>
      <c r="F17" s="11">
        <v>313</v>
      </c>
      <c r="G17" s="11">
        <v>275</v>
      </c>
      <c r="H17" s="11">
        <v>292</v>
      </c>
      <c r="I17" s="11" t="s">
        <v>12</v>
      </c>
      <c r="J17" s="11">
        <v>240</v>
      </c>
      <c r="K17" s="50"/>
      <c r="L17" s="48"/>
      <c r="M17" s="38"/>
      <c r="N17" s="4" t="s">
        <v>11</v>
      </c>
      <c r="O17" s="29">
        <f>(C17*46/21.927)*'Flow rate'!$B$4/(1000*3600)</f>
        <v>215.88372916698336</v>
      </c>
      <c r="P17" s="29">
        <f>(D17*46/21.927)*'Flow rate'!$C$4/(1000*3600)</f>
        <v>281.03541296118937</v>
      </c>
      <c r="Q17" s="29">
        <f>(E17*46/21.927)*'Flow rate'!$D$4/(1000*3600)</f>
        <v>205.89359403424496</v>
      </c>
      <c r="R17" s="29">
        <f>(F17*46/21.927)*'Flow rate'!$E$4/(1000*3600)</f>
        <v>214.00675740968774</v>
      </c>
      <c r="S17" s="29">
        <f>(G17*46/21.927)*'Flow rate'!$F$4/(1000*3600)</f>
        <v>187.7239891331337</v>
      </c>
      <c r="T17" s="29">
        <f>(H17*46/21.927)*'Flow rate'!$G$4/(1000*3600)</f>
        <v>204.69858743406149</v>
      </c>
      <c r="U17" s="29" t="e">
        <f>(I17*46/21.927)*'Flow rate'!$H$4/(1000*3600)</f>
        <v>#VALUE!</v>
      </c>
      <c r="V17" s="29">
        <f>(J17*46/21.927)*'Flow rate'!$I$4/(1000*3600)</f>
        <v>176.36193429713745</v>
      </c>
      <c r="W17" s="50"/>
    </row>
    <row r="18" spans="1:23" x14ac:dyDescent="0.25">
      <c r="A18" s="38"/>
      <c r="B18" s="4" t="s">
        <v>13</v>
      </c>
      <c r="C18" s="11">
        <v>257</v>
      </c>
      <c r="D18" s="11">
        <v>307</v>
      </c>
      <c r="E18" s="11">
        <v>312</v>
      </c>
      <c r="F18" s="11">
        <v>300</v>
      </c>
      <c r="G18" s="11">
        <v>264</v>
      </c>
      <c r="H18" s="11">
        <v>282</v>
      </c>
      <c r="I18" s="11">
        <v>228</v>
      </c>
      <c r="J18" s="11">
        <v>230</v>
      </c>
      <c r="K18" s="50"/>
      <c r="L18" s="48"/>
      <c r="M18" s="38"/>
      <c r="N18" s="4" t="s">
        <v>13</v>
      </c>
      <c r="O18" s="29">
        <f>(C18*46/21.927)*'Flow rate'!$B$4/(1000*3600)</f>
        <v>202.4894831967691</v>
      </c>
      <c r="P18" s="29">
        <f>(D18*46/21.927)*'Flow rate'!$C$4/(1000*3600)</f>
        <v>239.66075494190321</v>
      </c>
      <c r="Q18" s="29">
        <f>(E18*46/21.927)*'Flow rate'!$D$4/(1000*3600)</f>
        <v>209.24690989799487</v>
      </c>
      <c r="R18" s="29">
        <f>(F18*46/21.927)*'Flow rate'!$E$4/(1000*3600)</f>
        <v>205.11829783676137</v>
      </c>
      <c r="S18" s="29">
        <f>(G18*46/21.927)*'Flow rate'!$F$4/(1000*3600)</f>
        <v>180.21502956780833</v>
      </c>
      <c r="T18" s="29">
        <f>(H18*46/21.927)*'Flow rate'!$G$4/(1000*3600)</f>
        <v>197.68836183700463</v>
      </c>
      <c r="U18" s="29">
        <f>(I18*46/21.927)*'Flow rate'!$H$4/(1000*3600)</f>
        <v>175.94523084173241</v>
      </c>
      <c r="V18" s="29">
        <f>(J18*46/21.927)*'Flow rate'!$I$4/(1000*3600)</f>
        <v>169.01352036809007</v>
      </c>
      <c r="W18" s="50"/>
    </row>
    <row r="19" spans="1:23" x14ac:dyDescent="0.25">
      <c r="A19" s="38"/>
      <c r="B19" s="4" t="s">
        <v>14</v>
      </c>
      <c r="C19" s="7">
        <v>251</v>
      </c>
      <c r="D19" s="7">
        <v>322</v>
      </c>
      <c r="E19" s="7">
        <v>325</v>
      </c>
      <c r="F19" s="7">
        <v>295</v>
      </c>
      <c r="G19" s="7">
        <v>272</v>
      </c>
      <c r="H19" s="7">
        <v>227</v>
      </c>
      <c r="I19" s="7">
        <v>222</v>
      </c>
      <c r="J19" s="7">
        <v>227</v>
      </c>
      <c r="K19" s="50"/>
      <c r="L19" s="48"/>
      <c r="M19" s="38"/>
      <c r="N19" s="4" t="s">
        <v>14</v>
      </c>
      <c r="O19" s="29">
        <f>(C19*46/21.927)*'Flow rate'!$B$4/(1000*3600)</f>
        <v>197.76210226610522</v>
      </c>
      <c r="P19" s="29">
        <f>(D19*46/21.927)*'Flow rate'!$C$4/(1000*3600)</f>
        <v>251.37056381528609</v>
      </c>
      <c r="Q19" s="29">
        <f>(E19*46/21.927)*'Flow rate'!$D$4/(1000*3600)</f>
        <v>217.96553114374461</v>
      </c>
      <c r="R19" s="29">
        <f>(F19*46/21.927)*'Flow rate'!$E$4/(1000*3600)</f>
        <v>201.69965953948204</v>
      </c>
      <c r="S19" s="29">
        <f>(G19*46/21.927)*'Flow rate'!$F$4/(1000*3600)</f>
        <v>185.67609106986313</v>
      </c>
      <c r="T19" s="29">
        <f>(H19*46/21.927)*'Flow rate'!$G$4/(1000*3600)</f>
        <v>159.13212105319167</v>
      </c>
      <c r="U19" s="29">
        <f>(I19*46/21.927)*'Flow rate'!$H$4/(1000*3600)</f>
        <v>171.31509318800261</v>
      </c>
      <c r="V19" s="29">
        <f>(J19*46/21.927)*'Flow rate'!$I$4/(1000*3600)</f>
        <v>166.80899618937585</v>
      </c>
      <c r="W19" s="50"/>
    </row>
    <row r="20" spans="1:23" x14ac:dyDescent="0.25">
      <c r="A20" s="38"/>
      <c r="B20" s="4" t="s">
        <v>15</v>
      </c>
      <c r="C20" s="7">
        <v>239</v>
      </c>
      <c r="D20" s="7">
        <v>291</v>
      </c>
      <c r="E20" s="7">
        <v>313</v>
      </c>
      <c r="F20" s="7">
        <v>291</v>
      </c>
      <c r="G20" s="7">
        <v>253</v>
      </c>
      <c r="H20" s="7">
        <v>281</v>
      </c>
      <c r="I20" s="7">
        <v>213</v>
      </c>
      <c r="J20" s="7">
        <v>261</v>
      </c>
      <c r="K20" s="50"/>
      <c r="L20" s="48"/>
      <c r="M20" s="38"/>
      <c r="N20" s="4" t="s">
        <v>15</v>
      </c>
      <c r="O20" s="29">
        <f>(C20*46/21.927)*'Flow rate'!$B$4/(1000*3600)</f>
        <v>188.30734040477745</v>
      </c>
      <c r="P20" s="29">
        <f>(D20*46/21.927)*'Flow rate'!$C$4/(1000*3600)</f>
        <v>227.1702921436281</v>
      </c>
      <c r="Q20" s="29">
        <f>(E20*46/21.927)*'Flow rate'!$D$4/(1000*3600)</f>
        <v>209.91757307074488</v>
      </c>
      <c r="R20" s="29">
        <f>(F20*46/21.927)*'Flow rate'!$E$4/(1000*3600)</f>
        <v>198.96474890165851</v>
      </c>
      <c r="S20" s="29">
        <f>(G20*46/21.927)*'Flow rate'!$F$4/(1000*3600)</f>
        <v>172.70607000248299</v>
      </c>
      <c r="T20" s="29">
        <f>(H20*46/21.927)*'Flow rate'!$G$4/(1000*3600)</f>
        <v>196.9873392772989</v>
      </c>
      <c r="U20" s="29">
        <f>(I20*46/21.927)*'Flow rate'!$H$4/(1000*3600)</f>
        <v>164.36988670740789</v>
      </c>
      <c r="V20" s="29">
        <f>(J20*46/21.927)*'Flow rate'!$I$4/(1000*3600)</f>
        <v>191.79360354813699</v>
      </c>
      <c r="W20" s="50"/>
    </row>
    <row r="21" spans="1:23" x14ac:dyDescent="0.25">
      <c r="A21" s="38"/>
      <c r="B21" s="4" t="s">
        <v>16</v>
      </c>
      <c r="C21" s="6">
        <v>251</v>
      </c>
      <c r="D21" s="6">
        <v>333</v>
      </c>
      <c r="E21" s="6">
        <v>310</v>
      </c>
      <c r="F21" s="6">
        <v>307</v>
      </c>
      <c r="G21" s="6">
        <v>250</v>
      </c>
      <c r="H21" s="6">
        <v>220</v>
      </c>
      <c r="I21" s="6">
        <v>211</v>
      </c>
      <c r="J21" s="6">
        <v>220</v>
      </c>
      <c r="K21" s="50"/>
      <c r="L21" s="48"/>
      <c r="M21" s="38"/>
      <c r="N21" s="4" t="s">
        <v>16</v>
      </c>
      <c r="O21" s="29">
        <f>(C21*46/21.927)*'Flow rate'!$B$4/(1000*3600)</f>
        <v>197.76210226610522</v>
      </c>
      <c r="P21" s="29">
        <f>(D21*46/21.927)*'Flow rate'!$C$4/(1000*3600)</f>
        <v>259.95775698910023</v>
      </c>
      <c r="Q21" s="29">
        <f>(E21*46/21.927)*'Flow rate'!$D$4/(1000*3600)</f>
        <v>207.9055835524949</v>
      </c>
      <c r="R21" s="29">
        <f>(F21*46/21.927)*'Flow rate'!$E$4/(1000*3600)</f>
        <v>209.9043914529525</v>
      </c>
      <c r="S21" s="29">
        <f>(G21*46/21.927)*'Flow rate'!$F$4/(1000*3600)</f>
        <v>170.65817193921242</v>
      </c>
      <c r="T21" s="29">
        <f>(H21*46/21.927)*'Flow rate'!$G$4/(1000*3600)</f>
        <v>154.22496313525184</v>
      </c>
      <c r="U21" s="29">
        <f>(I21*46/21.927)*'Flow rate'!$H$4/(1000*3600)</f>
        <v>162.826507489498</v>
      </c>
      <c r="V21" s="29">
        <f>(J21*46/21.927)*'Flow rate'!$I$4/(1000*3600)</f>
        <v>161.66510643904269</v>
      </c>
      <c r="W21" s="50"/>
    </row>
    <row r="22" spans="1:23" x14ac:dyDescent="0.25">
      <c r="A22" s="38"/>
      <c r="B22" s="4" t="s">
        <v>17</v>
      </c>
      <c r="C22" s="11">
        <v>348</v>
      </c>
      <c r="D22" s="11">
        <v>313</v>
      </c>
      <c r="E22" s="11">
        <v>271</v>
      </c>
      <c r="F22" s="11">
        <v>300</v>
      </c>
      <c r="G22" s="11">
        <v>295</v>
      </c>
      <c r="H22" s="11">
        <v>264</v>
      </c>
      <c r="I22" s="11">
        <v>218</v>
      </c>
      <c r="J22" s="11">
        <v>215</v>
      </c>
      <c r="K22" s="50"/>
      <c r="L22" s="48"/>
      <c r="M22" s="38"/>
      <c r="N22" s="4" t="s">
        <v>17</v>
      </c>
      <c r="O22" s="29">
        <f>(C22*46/21.927)*'Flow rate'!$B$4/(1000*3600)</f>
        <v>274.18809397850447</v>
      </c>
      <c r="P22" s="29">
        <f>(D22*46/21.927)*'Flow rate'!$C$4/(1000*3600)</f>
        <v>244.34467849125636</v>
      </c>
      <c r="Q22" s="29">
        <f>(E22*46/21.927)*'Flow rate'!$D$4/(1000*3600)</f>
        <v>181.74971981524553</v>
      </c>
      <c r="R22" s="29">
        <f>(F22*46/21.927)*'Flow rate'!$E$4/(1000*3600)</f>
        <v>205.11829783676137</v>
      </c>
      <c r="S22" s="29">
        <f>(G22*46/21.927)*'Flow rate'!$F$4/(1000*3600)</f>
        <v>201.37664288827068</v>
      </c>
      <c r="T22" s="29">
        <f>(H22*46/21.927)*'Flow rate'!$G$4/(1000*3600)</f>
        <v>185.06995576230219</v>
      </c>
      <c r="U22" s="29">
        <f>(I22*46/21.927)*'Flow rate'!$H$4/(1000*3600)</f>
        <v>168.22833475218277</v>
      </c>
      <c r="V22" s="29">
        <f>(J22*46/21.927)*'Flow rate'!$I$4/(1000*3600)</f>
        <v>157.99089947451898</v>
      </c>
      <c r="W22" s="50"/>
    </row>
    <row r="23" spans="1:23" x14ac:dyDescent="0.25">
      <c r="A23" s="38"/>
      <c r="B23" s="4" t="s">
        <v>18</v>
      </c>
      <c r="C23" s="11">
        <v>334</v>
      </c>
      <c r="D23" s="11">
        <v>295</v>
      </c>
      <c r="E23" s="11">
        <v>297</v>
      </c>
      <c r="F23" s="11">
        <v>303</v>
      </c>
      <c r="G23" s="11">
        <v>301</v>
      </c>
      <c r="H23" s="11">
        <v>268</v>
      </c>
      <c r="I23" s="11">
        <v>228</v>
      </c>
      <c r="J23" s="11">
        <v>246</v>
      </c>
      <c r="K23" s="50"/>
      <c r="L23" s="48"/>
      <c r="M23" s="38"/>
      <c r="N23" s="4" t="s">
        <v>18</v>
      </c>
      <c r="O23" s="29">
        <f>(C23*46/21.927)*'Flow rate'!$B$4/(1000*3600)</f>
        <v>263.15753847362208</v>
      </c>
      <c r="P23" s="29">
        <f>(D23*46/21.927)*'Flow rate'!$C$4/(1000*3600)</f>
        <v>230.2929078431969</v>
      </c>
      <c r="Q23" s="29">
        <f>(E23*46/21.927)*'Flow rate'!$D$4/(1000*3600)</f>
        <v>199.18696230674513</v>
      </c>
      <c r="R23" s="29">
        <f>(F23*46/21.927)*'Flow rate'!$E$4/(1000*3600)</f>
        <v>207.16948081512899</v>
      </c>
      <c r="S23" s="29">
        <f>(G23*46/21.927)*'Flow rate'!$F$4/(1000*3600)</f>
        <v>205.47243901481178</v>
      </c>
      <c r="T23" s="29">
        <f>(H23*46/21.927)*'Flow rate'!$G$4/(1000*3600)</f>
        <v>187.87404600112495</v>
      </c>
      <c r="U23" s="29">
        <f>(I23*46/21.927)*'Flow rate'!$H$4/(1000*3600)</f>
        <v>175.94523084173241</v>
      </c>
      <c r="V23" s="29">
        <f>(J23*46/21.927)*'Flow rate'!$I$4/(1000*3600)</f>
        <v>180.7709826545659</v>
      </c>
      <c r="W23" s="50"/>
    </row>
    <row r="24" spans="1:23" x14ac:dyDescent="0.25">
      <c r="A24" s="38"/>
      <c r="B24" s="4" t="s">
        <v>19</v>
      </c>
      <c r="C24" s="11">
        <v>314</v>
      </c>
      <c r="D24" s="11">
        <v>315</v>
      </c>
      <c r="E24" s="11">
        <v>289</v>
      </c>
      <c r="F24" s="11">
        <v>303</v>
      </c>
      <c r="G24" s="11">
        <v>295</v>
      </c>
      <c r="H24" s="11">
        <v>273</v>
      </c>
      <c r="I24" s="11">
        <v>211</v>
      </c>
      <c r="J24" s="11">
        <v>225</v>
      </c>
      <c r="K24" s="50"/>
      <c r="L24" s="48"/>
      <c r="M24" s="38"/>
      <c r="N24" s="4" t="s">
        <v>19</v>
      </c>
      <c r="O24" s="29">
        <f>(C24*46/21.927)*'Flow rate'!$B$4/(1000*3600)</f>
        <v>247.39960203807581</v>
      </c>
      <c r="P24" s="29">
        <f>(D24*46/21.927)*'Flow rate'!$C$4/(1000*3600)</f>
        <v>245.90598634104074</v>
      </c>
      <c r="Q24" s="29">
        <f>(E24*46/21.927)*'Flow rate'!$D$4/(1000*3600)</f>
        <v>193.82165692474524</v>
      </c>
      <c r="R24" s="29">
        <f>(F24*46/21.927)*'Flow rate'!$E$4/(1000*3600)</f>
        <v>207.16948081512899</v>
      </c>
      <c r="S24" s="29">
        <f>(G24*46/21.927)*'Flow rate'!$F$4/(1000*3600)</f>
        <v>201.37664288827068</v>
      </c>
      <c r="T24" s="29">
        <f>(H24*46/21.927)*'Flow rate'!$G$4/(1000*3600)</f>
        <v>191.3791587996534</v>
      </c>
      <c r="U24" s="29">
        <f>(I24*46/21.927)*'Flow rate'!$H$4/(1000*3600)</f>
        <v>162.826507489498</v>
      </c>
      <c r="V24" s="29">
        <f>(J24*46/21.927)*'Flow rate'!$I$4/(1000*3600)</f>
        <v>165.33931340356639</v>
      </c>
      <c r="W24" s="50"/>
    </row>
    <row r="25" spans="1:23" x14ac:dyDescent="0.25">
      <c r="A25" s="38"/>
      <c r="B25" s="4" t="s">
        <v>20</v>
      </c>
      <c r="C25" s="11">
        <v>320</v>
      </c>
      <c r="D25" s="11">
        <v>344</v>
      </c>
      <c r="E25" s="11">
        <v>285</v>
      </c>
      <c r="F25" s="11">
        <v>308</v>
      </c>
      <c r="G25" s="11">
        <v>296</v>
      </c>
      <c r="H25" s="11">
        <v>270</v>
      </c>
      <c r="I25" s="11">
        <v>209</v>
      </c>
      <c r="J25" s="11">
        <v>199</v>
      </c>
      <c r="K25" s="50"/>
      <c r="L25" s="48"/>
      <c r="M25" s="38"/>
      <c r="N25" s="4" t="s">
        <v>20</v>
      </c>
      <c r="O25" s="29">
        <f>(C25*46/21.927)*'Flow rate'!$B$4/(1000*3600)</f>
        <v>252.1269829687397</v>
      </c>
      <c r="P25" s="29">
        <f>(D25*46/21.927)*'Flow rate'!$C$4/(1000*3600)</f>
        <v>268.54495016291429</v>
      </c>
      <c r="Q25" s="29">
        <f>(E25*46/21.927)*'Flow rate'!$D$4/(1000*3600)</f>
        <v>191.13900423374531</v>
      </c>
      <c r="R25" s="29">
        <f>(F25*46/21.927)*'Flow rate'!$E$4/(1000*3600)</f>
        <v>210.58811911240832</v>
      </c>
      <c r="S25" s="29">
        <f>(G25*46/21.927)*'Flow rate'!$F$4/(1000*3600)</f>
        <v>202.05927557602749</v>
      </c>
      <c r="T25" s="29">
        <f>(H25*46/21.927)*'Flow rate'!$G$4/(1000*3600)</f>
        <v>189.27609112053634</v>
      </c>
      <c r="U25" s="29">
        <f>(I25*46/21.927)*'Flow rate'!$H$4/(1000*3600)</f>
        <v>161.28312827158805</v>
      </c>
      <c r="V25" s="29">
        <f>(J25*46/21.927)*'Flow rate'!$I$4/(1000*3600)</f>
        <v>146.23343718804315</v>
      </c>
      <c r="W25" s="50"/>
    </row>
    <row r="26" spans="1:23" x14ac:dyDescent="0.25">
      <c r="A26" s="38"/>
      <c r="B26" s="4" t="s">
        <v>21</v>
      </c>
      <c r="C26" s="12">
        <v>346</v>
      </c>
      <c r="D26" s="12">
        <v>336</v>
      </c>
      <c r="E26" s="12">
        <v>298</v>
      </c>
      <c r="F26" s="12">
        <v>307</v>
      </c>
      <c r="G26" s="12">
        <v>317</v>
      </c>
      <c r="H26" s="12">
        <v>273</v>
      </c>
      <c r="I26" s="12">
        <v>234</v>
      </c>
      <c r="J26" s="12">
        <v>225</v>
      </c>
      <c r="K26" s="50"/>
      <c r="L26" s="48"/>
      <c r="M26" s="38"/>
      <c r="N26" s="4" t="s">
        <v>21</v>
      </c>
      <c r="O26" s="29">
        <f>(C26*46/21.927)*'Flow rate'!$B$4/(1000*3600)</f>
        <v>272.61230033494985</v>
      </c>
      <c r="P26" s="29">
        <f>(D26*46/21.927)*'Flow rate'!$C$4/(1000*3600)</f>
        <v>262.29971876377681</v>
      </c>
      <c r="Q26" s="29">
        <f>(E26*46/21.927)*'Flow rate'!$D$4/(1000*3600)</f>
        <v>199.85762547949508</v>
      </c>
      <c r="R26" s="29">
        <f>(F26*46/21.927)*'Flow rate'!$E$4/(1000*3600)</f>
        <v>209.9043914529525</v>
      </c>
      <c r="S26" s="29">
        <f>(G26*46/21.927)*'Flow rate'!$F$4/(1000*3600)</f>
        <v>216.39456201892136</v>
      </c>
      <c r="T26" s="29">
        <f>(H26*46/21.927)*'Flow rate'!$G$4/(1000*3600)</f>
        <v>191.3791587996534</v>
      </c>
      <c r="U26" s="29">
        <f>(I26*46/21.927)*'Flow rate'!$H$4/(1000*3600)</f>
        <v>180.57536849546221</v>
      </c>
      <c r="V26" s="29">
        <f>(J26*46/21.927)*'Flow rate'!$I$4/(1000*3600)</f>
        <v>165.33931340356639</v>
      </c>
      <c r="W26" s="50"/>
    </row>
    <row r="27" spans="1:23" x14ac:dyDescent="0.25">
      <c r="A27" s="39"/>
      <c r="B27" s="4" t="s">
        <v>22</v>
      </c>
      <c r="C27" s="11">
        <v>322</v>
      </c>
      <c r="D27" s="11">
        <v>321</v>
      </c>
      <c r="E27" s="11">
        <v>320</v>
      </c>
      <c r="F27" s="11">
        <v>325</v>
      </c>
      <c r="G27" s="11">
        <v>319</v>
      </c>
      <c r="H27" s="11">
        <v>287</v>
      </c>
      <c r="I27" s="11">
        <v>236</v>
      </c>
      <c r="J27" s="11">
        <v>221</v>
      </c>
      <c r="K27" s="50"/>
      <c r="L27" s="48"/>
      <c r="M27" s="39"/>
      <c r="N27" s="4" t="s">
        <v>22</v>
      </c>
      <c r="O27" s="29">
        <f>(C27*46/21.927)*'Flow rate'!$B$4/(1000*3600)</f>
        <v>253.70277661229434</v>
      </c>
      <c r="P27" s="29">
        <f>(D27*46/21.927)*'Flow rate'!$C$4/(1000*3600)</f>
        <v>250.58990989039387</v>
      </c>
      <c r="Q27" s="29">
        <f>(E27*46/21.927)*'Flow rate'!$D$4/(1000*3600)</f>
        <v>214.6122152799947</v>
      </c>
      <c r="R27" s="29">
        <f>(F27*46/21.927)*'Flow rate'!$E$4/(1000*3600)</f>
        <v>222.21148932315813</v>
      </c>
      <c r="S27" s="29">
        <f>(G27*46/21.927)*'Flow rate'!$F$4/(1000*3600)</f>
        <v>217.75982739443504</v>
      </c>
      <c r="T27" s="29">
        <f>(H27*46/21.927)*'Flow rate'!$G$4/(1000*3600)</f>
        <v>201.19347463553305</v>
      </c>
      <c r="U27" s="29">
        <f>(I27*46/21.927)*'Flow rate'!$H$4/(1000*3600)</f>
        <v>182.11874771337216</v>
      </c>
      <c r="V27" s="29">
        <f>(J27*46/21.927)*'Flow rate'!$I$4/(1000*3600)</f>
        <v>162.3999478319474</v>
      </c>
      <c r="W27" s="50"/>
    </row>
    <row r="28" spans="1:23" x14ac:dyDescent="0.25">
      <c r="A28" s="37">
        <v>2554</v>
      </c>
      <c r="B28" s="4" t="s">
        <v>10</v>
      </c>
      <c r="C28" s="6">
        <v>346</v>
      </c>
      <c r="D28" s="6">
        <v>317</v>
      </c>
      <c r="E28" s="6">
        <v>346</v>
      </c>
      <c r="F28" s="6">
        <v>325</v>
      </c>
      <c r="G28" s="6">
        <v>301</v>
      </c>
      <c r="H28" s="6">
        <v>287</v>
      </c>
      <c r="I28" s="6">
        <v>231</v>
      </c>
      <c r="J28" s="6">
        <v>239</v>
      </c>
      <c r="K28" s="50"/>
      <c r="L28" s="48"/>
      <c r="M28" s="38">
        <v>2554</v>
      </c>
      <c r="N28" s="28" t="s">
        <v>10</v>
      </c>
      <c r="O28" s="29">
        <f>(C28*46/21.927)*'Flow rate'!$B$5/(1000*3600)</f>
        <v>283.80490757209532</v>
      </c>
      <c r="P28" s="29">
        <f>(D28*46/21.927)*'Flow rate'!$C$5/(1000*3600)</f>
        <v>256.32856565725666</v>
      </c>
      <c r="Q28" s="29">
        <f>(E28*46/21.927)*'Flow rate'!$D$5/(1000*3600)</f>
        <v>250.98117696092592</v>
      </c>
      <c r="R28" s="29">
        <f>(F28*46/21.927)*'Flow rate'!$E$5/(1000*3600)</f>
        <v>232.46985610079912</v>
      </c>
      <c r="S28" s="29">
        <f>(G28*46/21.927)*'Flow rate'!$F$5/(1000*3600)</f>
        <v>207.39891497291518</v>
      </c>
      <c r="T28" s="29">
        <f>(H28*46/21.927)*'Flow rate'!$G$5/(1000*3600)</f>
        <v>211.4385164409176</v>
      </c>
      <c r="U28" s="29">
        <f>(I28*46/21.927)*'Flow rate'!$H$5/(1000*3600)</f>
        <v>180.40718049284749</v>
      </c>
      <c r="V28" s="29">
        <f>(J28*46/21.927)*'Flow rate'!$I$5/(1000*3600)</f>
        <v>195.34471098544157</v>
      </c>
      <c r="W28" s="50"/>
    </row>
    <row r="29" spans="1:23" x14ac:dyDescent="0.25">
      <c r="A29" s="38"/>
      <c r="B29" s="4" t="s">
        <v>11</v>
      </c>
      <c r="C29" s="11">
        <v>351</v>
      </c>
      <c r="D29" s="11">
        <v>328</v>
      </c>
      <c r="E29" s="11">
        <v>280</v>
      </c>
      <c r="F29" s="11">
        <v>320</v>
      </c>
      <c r="G29" s="11">
        <v>314</v>
      </c>
      <c r="H29" s="11">
        <v>304</v>
      </c>
      <c r="I29" s="11">
        <v>229</v>
      </c>
      <c r="J29" s="11">
        <v>227</v>
      </c>
      <c r="K29" s="50"/>
      <c r="L29" s="48"/>
      <c r="M29" s="38"/>
      <c r="N29" s="4" t="s">
        <v>11</v>
      </c>
      <c r="O29" s="29">
        <f>(C29*46/21.927)*'Flow rate'!$B$5/(1000*3600)</f>
        <v>287.90613456013136</v>
      </c>
      <c r="P29" s="29">
        <f>(D29*46/21.927)*'Flow rate'!$C$5/(1000*3600)</f>
        <v>265.22324774630971</v>
      </c>
      <c r="Q29" s="29">
        <f>(E29*46/21.927)*'Flow rate'!$D$5/(1000*3600)</f>
        <v>203.10615476606719</v>
      </c>
      <c r="R29" s="29">
        <f>(F29*46/21.927)*'Flow rate'!$E$5/(1000*3600)</f>
        <v>228.89339677617141</v>
      </c>
      <c r="S29" s="29">
        <f>(G29*46/21.927)*'Flow rate'!$F$5/(1000*3600)</f>
        <v>216.35634319433674</v>
      </c>
      <c r="T29" s="29">
        <f>(H29*46/21.927)*'Flow rate'!$G$5/(1000*3600)</f>
        <v>223.96274912208693</v>
      </c>
      <c r="U29" s="29">
        <f>(I29*46/21.927)*'Flow rate'!$H$5/(1000*3600)</f>
        <v>178.84521356217348</v>
      </c>
      <c r="V29" s="29">
        <f>(J29*46/21.927)*'Flow rate'!$I$5/(1000*3600)</f>
        <v>185.53660834182111</v>
      </c>
      <c r="W29" s="50"/>
    </row>
    <row r="30" spans="1:23" x14ac:dyDescent="0.25">
      <c r="A30" s="38"/>
      <c r="B30" s="4" t="s">
        <v>13</v>
      </c>
      <c r="C30" s="11">
        <v>321</v>
      </c>
      <c r="D30" s="11">
        <v>337</v>
      </c>
      <c r="E30" s="11">
        <v>318</v>
      </c>
      <c r="F30" s="11">
        <v>294</v>
      </c>
      <c r="G30" s="11">
        <v>319</v>
      </c>
      <c r="H30" s="11">
        <v>274</v>
      </c>
      <c r="I30" s="11">
        <v>227</v>
      </c>
      <c r="J30" s="11">
        <v>236</v>
      </c>
      <c r="K30" s="50"/>
      <c r="L30" s="48"/>
      <c r="M30" s="38"/>
      <c r="N30" s="4" t="s">
        <v>13</v>
      </c>
      <c r="O30" s="29">
        <f>(C30*46/21.927)*'Flow rate'!$B$5/(1000*3600)</f>
        <v>263.29877263191497</v>
      </c>
      <c r="P30" s="29">
        <f>(D30*46/21.927)*'Flow rate'!$C$5/(1000*3600)</f>
        <v>272.50071491008038</v>
      </c>
      <c r="Q30" s="29">
        <f>(E30*46/21.927)*'Flow rate'!$D$5/(1000*3600)</f>
        <v>230.67056148431919</v>
      </c>
      <c r="R30" s="29">
        <f>(F30*46/21.927)*'Flow rate'!$E$5/(1000*3600)</f>
        <v>210.29580828810751</v>
      </c>
      <c r="S30" s="29">
        <f>(G30*46/21.927)*'Flow rate'!$F$5/(1000*3600)</f>
        <v>219.80150789488351</v>
      </c>
      <c r="T30" s="29">
        <f>(H30*46/21.927)*'Flow rate'!$G$5/(1000*3600)</f>
        <v>201.86116203767045</v>
      </c>
      <c r="U30" s="29">
        <f>(I30*46/21.927)*'Flow rate'!$H$5/(1000*3600)</f>
        <v>177.28324663149945</v>
      </c>
      <c r="V30" s="29">
        <f>(J30*46/21.927)*'Flow rate'!$I$5/(1000*3600)</f>
        <v>192.89268532453647</v>
      </c>
      <c r="W30" s="50"/>
    </row>
    <row r="31" spans="1:23" x14ac:dyDescent="0.25">
      <c r="A31" s="38"/>
      <c r="B31" s="4" t="s">
        <v>14</v>
      </c>
      <c r="C31" s="7">
        <v>305</v>
      </c>
      <c r="D31" s="7">
        <v>309</v>
      </c>
      <c r="E31" s="7">
        <v>281</v>
      </c>
      <c r="F31" s="7">
        <v>311</v>
      </c>
      <c r="G31" s="7">
        <v>307</v>
      </c>
      <c r="H31" s="7">
        <v>264</v>
      </c>
      <c r="I31" s="7">
        <v>240</v>
      </c>
      <c r="J31" s="7">
        <v>215</v>
      </c>
      <c r="K31" s="50"/>
      <c r="L31" s="48"/>
      <c r="M31" s="38"/>
      <c r="N31" s="4" t="s">
        <v>14</v>
      </c>
      <c r="O31" s="29">
        <f>(C31*46/21.927)*'Flow rate'!$B$5/(1000*3600)</f>
        <v>250.17484627019962</v>
      </c>
      <c r="P31" s="29">
        <f>(D31*46/21.927)*'Flow rate'!$C$5/(1000*3600)</f>
        <v>249.85970595612716</v>
      </c>
      <c r="Q31" s="29">
        <f>(E31*46/21.927)*'Flow rate'!$D$5/(1000*3600)</f>
        <v>203.83153389023175</v>
      </c>
      <c r="R31" s="29">
        <f>(F31*46/21.927)*'Flow rate'!$E$5/(1000*3600)</f>
        <v>222.45576999184161</v>
      </c>
      <c r="S31" s="29">
        <f>(G31*46/21.927)*'Flow rate'!$F$5/(1000*3600)</f>
        <v>211.53311261357132</v>
      </c>
      <c r="T31" s="29">
        <f>(H31*46/21.927)*'Flow rate'!$G$5/(1000*3600)</f>
        <v>194.49396634286495</v>
      </c>
      <c r="U31" s="29">
        <f>(I31*46/21.927)*'Flow rate'!$H$5/(1000*3600)</f>
        <v>187.43603168088049</v>
      </c>
      <c r="V31" s="29">
        <f>(J31*46/21.927)*'Flow rate'!$I$5/(1000*3600)</f>
        <v>175.72850569820059</v>
      </c>
      <c r="W31" s="50"/>
    </row>
    <row r="32" spans="1:23" x14ac:dyDescent="0.25">
      <c r="A32" s="38"/>
      <c r="B32" s="4" t="s">
        <v>15</v>
      </c>
      <c r="C32" s="7">
        <v>330</v>
      </c>
      <c r="D32" s="7">
        <v>311</v>
      </c>
      <c r="E32" s="7">
        <v>330</v>
      </c>
      <c r="F32" s="7">
        <v>297</v>
      </c>
      <c r="G32" s="7">
        <v>303</v>
      </c>
      <c r="H32" s="7">
        <v>268</v>
      </c>
      <c r="I32" s="7">
        <v>224</v>
      </c>
      <c r="J32" s="7">
        <v>212</v>
      </c>
      <c r="K32" s="50"/>
      <c r="L32" s="48"/>
      <c r="M32" s="38"/>
      <c r="N32" s="4" t="s">
        <v>15</v>
      </c>
      <c r="O32" s="29">
        <f>(C32*46/21.927)*'Flow rate'!$B$5/(1000*3600)</f>
        <v>270.68098121037991</v>
      </c>
      <c r="P32" s="29">
        <f>(D32*46/21.927)*'Flow rate'!$C$5/(1000*3600)</f>
        <v>251.47692088140954</v>
      </c>
      <c r="Q32" s="29">
        <f>(E32*46/21.927)*'Flow rate'!$D$5/(1000*3600)</f>
        <v>239.37511097429351</v>
      </c>
      <c r="R32" s="29">
        <f>(F32*46/21.927)*'Flow rate'!$E$5/(1000*3600)</f>
        <v>212.44168388288412</v>
      </c>
      <c r="S32" s="29">
        <f>(G32*46/21.927)*'Flow rate'!$F$5/(1000*3600)</f>
        <v>208.77698085313386</v>
      </c>
      <c r="T32" s="29">
        <f>(H32*46/21.927)*'Flow rate'!$G$5/(1000*3600)</f>
        <v>197.44084462078715</v>
      </c>
      <c r="U32" s="29">
        <f>(I32*46/21.927)*'Flow rate'!$H$5/(1000*3600)</f>
        <v>174.94029623548846</v>
      </c>
      <c r="V32" s="29">
        <f>(J32*46/21.927)*'Flow rate'!$I$5/(1000*3600)</f>
        <v>173.2764800372955</v>
      </c>
      <c r="W32" s="50"/>
    </row>
    <row r="33" spans="1:23" x14ac:dyDescent="0.25">
      <c r="A33" s="38"/>
      <c r="B33" s="4" t="s">
        <v>16</v>
      </c>
      <c r="C33" s="6">
        <v>316</v>
      </c>
      <c r="D33" s="6">
        <v>297</v>
      </c>
      <c r="E33" s="6">
        <v>295</v>
      </c>
      <c r="F33" s="6">
        <v>303</v>
      </c>
      <c r="G33" s="6">
        <v>280</v>
      </c>
      <c r="H33" s="6">
        <v>276</v>
      </c>
      <c r="I33" s="6">
        <v>206</v>
      </c>
      <c r="J33" s="6">
        <v>219</v>
      </c>
      <c r="K33" s="50"/>
      <c r="L33" s="48"/>
      <c r="M33" s="38"/>
      <c r="N33" s="4" t="s">
        <v>16</v>
      </c>
      <c r="O33" s="29">
        <f>(C33*46/21.927)*'Flow rate'!$B$5/(1000*3600)</f>
        <v>259.19754564387893</v>
      </c>
      <c r="P33" s="29">
        <f>(D33*46/21.927)*'Flow rate'!$C$5/(1000*3600)</f>
        <v>240.15641640443289</v>
      </c>
      <c r="Q33" s="29">
        <f>(E33*46/21.927)*'Flow rate'!$D$5/(1000*3600)</f>
        <v>213.98684162853513</v>
      </c>
      <c r="R33" s="29">
        <f>(F33*46/21.927)*'Flow rate'!$E$5/(1000*3600)</f>
        <v>216.73343507243732</v>
      </c>
      <c r="S33" s="29">
        <f>(G33*46/21.927)*'Flow rate'!$F$5/(1000*3600)</f>
        <v>192.92922323061876</v>
      </c>
      <c r="T33" s="29">
        <f>(H33*46/21.927)*'Flow rate'!$G$5/(1000*3600)</f>
        <v>203.33460117663154</v>
      </c>
      <c r="U33" s="29">
        <f>(I33*46/21.927)*'Flow rate'!$H$5/(1000*3600)</f>
        <v>160.88259385942243</v>
      </c>
      <c r="V33" s="29">
        <f>(J33*46/21.927)*'Flow rate'!$I$5/(1000*3600)</f>
        <v>178.99787324607408</v>
      </c>
      <c r="W33" s="50"/>
    </row>
    <row r="34" spans="1:23" x14ac:dyDescent="0.25">
      <c r="A34" s="38"/>
      <c r="B34" s="4" t="s">
        <v>17</v>
      </c>
      <c r="C34" s="11">
        <v>314</v>
      </c>
      <c r="D34" s="11">
        <v>277</v>
      </c>
      <c r="E34" s="11">
        <v>314</v>
      </c>
      <c r="F34" s="11">
        <v>278</v>
      </c>
      <c r="G34" s="11">
        <v>292</v>
      </c>
      <c r="H34" s="11">
        <v>254</v>
      </c>
      <c r="I34" s="11">
        <v>208</v>
      </c>
      <c r="J34" s="11">
        <v>198</v>
      </c>
      <c r="K34" s="50"/>
      <c r="L34" s="48"/>
      <c r="M34" s="38"/>
      <c r="N34" s="4" t="s">
        <v>17</v>
      </c>
      <c r="O34" s="29">
        <f>(C34*46/21.927)*'Flow rate'!$B$5/(1000*3600)</f>
        <v>257.55705484866451</v>
      </c>
      <c r="P34" s="29">
        <f>(D34*46/21.927)*'Flow rate'!$C$5/(1000*3600)</f>
        <v>223.98426715160912</v>
      </c>
      <c r="Q34" s="29">
        <f>(E34*46/21.927)*'Flow rate'!$D$5/(1000*3600)</f>
        <v>227.76904498766109</v>
      </c>
      <c r="R34" s="29">
        <f>(F34*46/21.927)*'Flow rate'!$E$5/(1000*3600)</f>
        <v>198.8511384492989</v>
      </c>
      <c r="S34" s="29">
        <f>(G34*46/21.927)*'Flow rate'!$F$5/(1000*3600)</f>
        <v>201.19761851193101</v>
      </c>
      <c r="T34" s="29">
        <f>(H34*46/21.927)*'Flow rate'!$G$5/(1000*3600)</f>
        <v>187.12677064805948</v>
      </c>
      <c r="U34" s="29">
        <f>(I34*46/21.927)*'Flow rate'!$H$5/(1000*3600)</f>
        <v>162.44456079009643</v>
      </c>
      <c r="V34" s="29">
        <f>(J34*46/21.927)*'Flow rate'!$I$5/(1000*3600)</f>
        <v>161.83369361973823</v>
      </c>
      <c r="W34" s="50"/>
    </row>
    <row r="35" spans="1:23" x14ac:dyDescent="0.25">
      <c r="A35" s="38"/>
      <c r="B35" s="4" t="s">
        <v>18</v>
      </c>
      <c r="C35" s="13">
        <v>346</v>
      </c>
      <c r="D35" s="13">
        <v>311</v>
      </c>
      <c r="E35" s="13">
        <v>346</v>
      </c>
      <c r="F35" s="13">
        <v>258</v>
      </c>
      <c r="G35" s="13">
        <v>288</v>
      </c>
      <c r="H35" s="13">
        <v>264</v>
      </c>
      <c r="I35" s="13">
        <v>211</v>
      </c>
      <c r="J35" s="13">
        <v>186</v>
      </c>
      <c r="K35" s="50"/>
      <c r="L35" s="48"/>
      <c r="M35" s="38"/>
      <c r="N35" s="4" t="s">
        <v>18</v>
      </c>
      <c r="O35" s="29">
        <f>(C35*46/21.927)*'Flow rate'!$B$5/(1000*3600)</f>
        <v>283.80490757209532</v>
      </c>
      <c r="P35" s="29">
        <f>(D35*46/21.927)*'Flow rate'!$C$5/(1000*3600)</f>
        <v>251.47692088140954</v>
      </c>
      <c r="Q35" s="29">
        <f>(E35*46/21.927)*'Flow rate'!$D$5/(1000*3600)</f>
        <v>250.98117696092592</v>
      </c>
      <c r="R35" s="29">
        <f>(F35*46/21.927)*'Flow rate'!$E$5/(1000*3600)</f>
        <v>184.54530115078825</v>
      </c>
      <c r="S35" s="29">
        <f>(G35*46/21.927)*'Flow rate'!$F$5/(1000*3600)</f>
        <v>198.44148675149361</v>
      </c>
      <c r="T35" s="29">
        <f>(H35*46/21.927)*'Flow rate'!$G$5/(1000*3600)</f>
        <v>194.49396634286495</v>
      </c>
      <c r="U35" s="29">
        <f>(I35*46/21.927)*'Flow rate'!$H$5/(1000*3600)</f>
        <v>164.78751118610742</v>
      </c>
      <c r="V35" s="29">
        <f>(J35*46/21.927)*'Flow rate'!$I$5/(1000*3600)</f>
        <v>152.02559097611771</v>
      </c>
      <c r="W35" s="50"/>
    </row>
    <row r="36" spans="1:23" x14ac:dyDescent="0.25">
      <c r="A36" s="38"/>
      <c r="B36" s="4" t="s">
        <v>19</v>
      </c>
      <c r="C36" s="13">
        <v>309</v>
      </c>
      <c r="D36" s="13">
        <v>321</v>
      </c>
      <c r="E36" s="13">
        <v>277</v>
      </c>
      <c r="F36" s="13">
        <v>286</v>
      </c>
      <c r="G36" s="13">
        <v>318</v>
      </c>
      <c r="H36" s="13">
        <v>283</v>
      </c>
      <c r="I36" s="13">
        <v>223</v>
      </c>
      <c r="J36" s="13">
        <v>201</v>
      </c>
      <c r="K36" s="50"/>
      <c r="L36" s="48"/>
      <c r="M36" s="38"/>
      <c r="N36" s="4" t="s">
        <v>19</v>
      </c>
      <c r="O36" s="29">
        <f>(C36*46/21.927)*'Flow rate'!$B$5/(1000*3600)</f>
        <v>253.45582786062843</v>
      </c>
      <c r="P36" s="29">
        <f>(D36*46/21.927)*'Flow rate'!$C$5/(1000*3600)</f>
        <v>259.56299550782143</v>
      </c>
      <c r="Q36" s="29">
        <f>(E36*46/21.927)*'Flow rate'!$D$5/(1000*3600)</f>
        <v>200.93001739357365</v>
      </c>
      <c r="R36" s="29">
        <f>(F36*46/21.927)*'Flow rate'!$E$5/(1000*3600)</f>
        <v>204.57347336870322</v>
      </c>
      <c r="S36" s="29">
        <f>(G36*46/21.927)*'Flow rate'!$F$5/(1000*3600)</f>
        <v>219.11247495477417</v>
      </c>
      <c r="T36" s="29">
        <f>(H36*46/21.927)*'Flow rate'!$G$5/(1000*3600)</f>
        <v>208.4916381629954</v>
      </c>
      <c r="U36" s="29">
        <f>(I36*46/21.927)*'Flow rate'!$H$5/(1000*3600)</f>
        <v>174.15931277015147</v>
      </c>
      <c r="V36" s="29">
        <f>(J36*46/21.927)*'Flow rate'!$I$5/(1000*3600)</f>
        <v>164.28571928064332</v>
      </c>
      <c r="W36" s="50"/>
    </row>
    <row r="37" spans="1:23" x14ac:dyDescent="0.25">
      <c r="A37" s="38"/>
      <c r="B37" s="4" t="s">
        <v>20</v>
      </c>
      <c r="C37" s="11">
        <v>328</v>
      </c>
      <c r="D37" s="11">
        <v>342</v>
      </c>
      <c r="E37" s="11">
        <v>328</v>
      </c>
      <c r="F37" s="11">
        <v>285</v>
      </c>
      <c r="G37" s="11">
        <v>303</v>
      </c>
      <c r="H37" s="11">
        <v>272</v>
      </c>
      <c r="I37" s="11">
        <v>237</v>
      </c>
      <c r="J37" s="11">
        <v>229</v>
      </c>
      <c r="K37" s="50"/>
      <c r="L37" s="48"/>
      <c r="M37" s="38"/>
      <c r="N37" s="4" t="s">
        <v>20</v>
      </c>
      <c r="O37" s="29">
        <f>(C37*46/21.927)*'Flow rate'!$B$5/(1000*3600)</f>
        <v>269.04049041516549</v>
      </c>
      <c r="P37" s="29">
        <f>(D37*46/21.927)*'Flow rate'!$C$5/(1000*3600)</f>
        <v>276.54375222328639</v>
      </c>
      <c r="Q37" s="29">
        <f>(E37*46/21.927)*'Flow rate'!$D$5/(1000*3600)</f>
        <v>237.92435272596444</v>
      </c>
      <c r="R37" s="29">
        <f>(F37*46/21.927)*'Flow rate'!$E$5/(1000*3600)</f>
        <v>203.85818150377767</v>
      </c>
      <c r="S37" s="29">
        <f>(G37*46/21.927)*'Flow rate'!$F$5/(1000*3600)</f>
        <v>208.77698085313386</v>
      </c>
      <c r="T37" s="29">
        <f>(H37*46/21.927)*'Flow rate'!$G$5/(1000*3600)</f>
        <v>200.38772289870937</v>
      </c>
      <c r="U37" s="29">
        <f>(I37*46/21.927)*'Flow rate'!$H$5/(1000*3600)</f>
        <v>185.09308128486947</v>
      </c>
      <c r="V37" s="29">
        <f>(J37*46/21.927)*'Flow rate'!$I$5/(1000*3600)</f>
        <v>187.17129211575786</v>
      </c>
      <c r="W37" s="50"/>
    </row>
    <row r="38" spans="1:23" x14ac:dyDescent="0.25">
      <c r="A38" s="38"/>
      <c r="B38" s="4" t="s">
        <v>21</v>
      </c>
      <c r="C38" s="12">
        <v>316</v>
      </c>
      <c r="D38" s="12">
        <v>330</v>
      </c>
      <c r="E38" s="12">
        <v>311</v>
      </c>
      <c r="F38" s="12">
        <v>311</v>
      </c>
      <c r="G38" s="12">
        <v>306</v>
      </c>
      <c r="H38" s="12">
        <v>273</v>
      </c>
      <c r="I38" s="12">
        <v>268</v>
      </c>
      <c r="J38" s="12">
        <v>254</v>
      </c>
      <c r="K38" s="50"/>
      <c r="L38" s="48"/>
      <c r="M38" s="38"/>
      <c r="N38" s="4" t="s">
        <v>21</v>
      </c>
      <c r="O38" s="29">
        <f>(C38*46/21.927)*'Flow rate'!$B$5/(1000*3600)</f>
        <v>259.19754564387893</v>
      </c>
      <c r="P38" s="29">
        <f>(D38*46/21.927)*'Flow rate'!$C$5/(1000*3600)</f>
        <v>266.84046267159215</v>
      </c>
      <c r="Q38" s="29">
        <f>(E38*46/21.927)*'Flow rate'!$D$5/(1000*3600)</f>
        <v>225.59290761516749</v>
      </c>
      <c r="R38" s="29">
        <f>(F38*46/21.927)*'Flow rate'!$E$5/(1000*3600)</f>
        <v>222.45576999184161</v>
      </c>
      <c r="S38" s="29">
        <f>(G38*46/21.927)*'Flow rate'!$F$5/(1000*3600)</f>
        <v>210.84407967346195</v>
      </c>
      <c r="T38" s="29">
        <f>(H38*46/21.927)*'Flow rate'!$G$5/(1000*3600)</f>
        <v>201.1244424681899</v>
      </c>
      <c r="U38" s="29">
        <f>(I38*46/21.927)*'Flow rate'!$H$5/(1000*3600)</f>
        <v>209.30356871031654</v>
      </c>
      <c r="V38" s="29">
        <f>(J38*46/21.927)*'Flow rate'!$I$5/(1000*3600)</f>
        <v>207.60483928996726</v>
      </c>
      <c r="W38" s="50"/>
    </row>
    <row r="39" spans="1:23" x14ac:dyDescent="0.25">
      <c r="A39" s="39"/>
      <c r="B39" s="4" t="s">
        <v>22</v>
      </c>
      <c r="C39" s="11">
        <v>287</v>
      </c>
      <c r="D39" s="11">
        <v>252</v>
      </c>
      <c r="E39" s="11">
        <v>317</v>
      </c>
      <c r="F39" s="11">
        <v>329</v>
      </c>
      <c r="G39" s="11">
        <v>304</v>
      </c>
      <c r="H39" s="11">
        <v>291</v>
      </c>
      <c r="I39" s="11">
        <v>271</v>
      </c>
      <c r="J39" s="11">
        <v>256</v>
      </c>
      <c r="K39" s="50"/>
      <c r="L39" s="48"/>
      <c r="M39" s="39"/>
      <c r="N39" s="4" t="s">
        <v>22</v>
      </c>
      <c r="O39" s="29">
        <f>(C39*46/21.927)*'Flow rate'!$B$5/(1000*3600)</f>
        <v>235.41042911326977</v>
      </c>
      <c r="P39" s="29">
        <f>(D39*46/21.927)*'Flow rate'!$C$5/(1000*3600)</f>
        <v>203.76908058557945</v>
      </c>
      <c r="Q39" s="29">
        <f>(E39*46/21.927)*'Flow rate'!$D$5/(1000*3600)</f>
        <v>229.94518236015466</v>
      </c>
      <c r="R39" s="29">
        <f>(F39*46/21.927)*'Flow rate'!$E$5/(1000*3600)</f>
        <v>235.33102356050128</v>
      </c>
      <c r="S39" s="29">
        <f>(G39*46/21.927)*'Flow rate'!$F$5/(1000*3600)</f>
        <v>209.46601379324323</v>
      </c>
      <c r="T39" s="29">
        <f>(H39*46/21.927)*'Flow rate'!$G$5/(1000*3600)</f>
        <v>214.38539471883979</v>
      </c>
      <c r="U39" s="29">
        <f>(I39*46/21.927)*'Flow rate'!$H$5/(1000*3600)</f>
        <v>211.64651910632759</v>
      </c>
      <c r="V39" s="29">
        <f>(J39*46/21.927)*'Flow rate'!$I$5/(1000*3600)</f>
        <v>209.23952306390396</v>
      </c>
      <c r="W39" s="50"/>
    </row>
    <row r="40" spans="1:23" x14ac:dyDescent="0.25">
      <c r="A40" s="37">
        <v>2555</v>
      </c>
      <c r="B40" s="4" t="s">
        <v>10</v>
      </c>
      <c r="C40" s="6">
        <v>253</v>
      </c>
      <c r="D40" s="6">
        <v>336</v>
      </c>
      <c r="E40" s="6">
        <v>315</v>
      </c>
      <c r="F40" s="6">
        <v>294</v>
      </c>
      <c r="G40" s="6">
        <v>299</v>
      </c>
      <c r="H40" s="6">
        <v>253</v>
      </c>
      <c r="I40" s="6">
        <v>242</v>
      </c>
      <c r="J40" s="6">
        <v>215</v>
      </c>
      <c r="K40" s="50"/>
      <c r="L40" s="48"/>
      <c r="M40" s="37">
        <v>2555</v>
      </c>
      <c r="N40" s="4" t="s">
        <v>10</v>
      </c>
      <c r="O40" s="29">
        <f>(C40*46/21.927)*'Flow rate'!$B$6/(1000*3600)</f>
        <v>203.80520940697164</v>
      </c>
      <c r="P40" s="29">
        <f>(D40*46/21.927)*'Flow rate'!$C$6/(1000*3600)</f>
        <v>281.014692996458</v>
      </c>
      <c r="Q40" s="29">
        <f>(E40*46/21.927)*'Flow rate'!$D$6/(1000*3600)</f>
        <v>191.59308386920233</v>
      </c>
      <c r="R40" s="29">
        <f>(F40*46/21.927)*'Flow rate'!$E$6/(1000*3600)</f>
        <v>188.27706784633861</v>
      </c>
      <c r="S40" s="29">
        <f>(G40*46/21.927)*'Flow rate'!$F$6/(1000*3600)</f>
        <v>199.22889552707721</v>
      </c>
      <c r="T40" s="29">
        <f>(H40*46/21.927)*'Flow rate'!$G$6/(1000*3600)</f>
        <v>180.31121400303027</v>
      </c>
      <c r="U40" s="29">
        <f>(I40*46/21.927)*'Flow rate'!$H$6/(1000*3600)</f>
        <v>207.89303187850595</v>
      </c>
      <c r="V40" s="29">
        <f>(J40*46/21.927)*'Flow rate'!$I$6/(1000*3600)</f>
        <v>179.74252975783281</v>
      </c>
      <c r="W40" s="50"/>
    </row>
    <row r="41" spans="1:23" x14ac:dyDescent="0.25">
      <c r="A41" s="38"/>
      <c r="B41" s="4" t="s">
        <v>11</v>
      </c>
      <c r="C41" s="11">
        <v>280</v>
      </c>
      <c r="D41" s="11">
        <v>312</v>
      </c>
      <c r="E41" s="11">
        <v>314</v>
      </c>
      <c r="F41" s="11">
        <v>323</v>
      </c>
      <c r="G41" s="11">
        <v>293</v>
      </c>
      <c r="H41" s="11">
        <v>257</v>
      </c>
      <c r="I41" s="11">
        <v>247</v>
      </c>
      <c r="J41" s="11">
        <v>221</v>
      </c>
      <c r="K41" s="50"/>
      <c r="L41" s="48"/>
      <c r="M41" s="38"/>
      <c r="N41" s="4" t="s">
        <v>11</v>
      </c>
      <c r="O41" s="29">
        <f>(C41*46/21.927)*'Flow rate'!$B$6/(1000*3600)</f>
        <v>225.55517246621363</v>
      </c>
      <c r="P41" s="29">
        <f>(D41*46/21.927)*'Flow rate'!$C$6/(1000*3600)</f>
        <v>260.94221492528237</v>
      </c>
      <c r="Q41" s="29">
        <f>(E41*46/21.927)*'Flow rate'!$D$6/(1000*3600)</f>
        <v>190.98485185691916</v>
      </c>
      <c r="R41" s="29">
        <f>(F41*46/21.927)*'Flow rate'!$E$6/(1000*3600)</f>
        <v>206.84861535499107</v>
      </c>
      <c r="S41" s="29">
        <f>(G41*46/21.927)*'Flow rate'!$F$6/(1000*3600)</f>
        <v>195.23099126900877</v>
      </c>
      <c r="T41" s="29">
        <f>(H41*46/21.927)*'Flow rate'!$G$6/(1000*3600)</f>
        <v>183.16198418489634</v>
      </c>
      <c r="U41" s="29">
        <f>(I41*46/21.927)*'Flow rate'!$H$6/(1000*3600)</f>
        <v>212.18834245450816</v>
      </c>
      <c r="V41" s="29">
        <f>(J41*46/21.927)*'Flow rate'!$I$6/(1000*3600)</f>
        <v>184.75860035572583</v>
      </c>
      <c r="W41" s="50"/>
    </row>
    <row r="42" spans="1:23" x14ac:dyDescent="0.25">
      <c r="A42" s="38"/>
      <c r="B42" s="4" t="s">
        <v>13</v>
      </c>
      <c r="C42" s="11">
        <v>280</v>
      </c>
      <c r="D42" s="11">
        <v>311</v>
      </c>
      <c r="E42" s="11">
        <v>312</v>
      </c>
      <c r="F42" s="11">
        <v>310</v>
      </c>
      <c r="G42" s="11">
        <v>295</v>
      </c>
      <c r="H42" s="11">
        <v>271</v>
      </c>
      <c r="I42" s="11">
        <v>227</v>
      </c>
      <c r="J42" s="11">
        <v>217</v>
      </c>
      <c r="K42" s="50"/>
      <c r="L42" s="48"/>
      <c r="M42" s="38"/>
      <c r="N42" s="4" t="s">
        <v>13</v>
      </c>
      <c r="O42" s="29">
        <f>(C42*46/21.927)*'Flow rate'!$B$6/(1000*3600)</f>
        <v>225.55517246621363</v>
      </c>
      <c r="P42" s="29">
        <f>(D42*46/21.927)*'Flow rate'!$C$6/(1000*3600)</f>
        <v>260.10586167231673</v>
      </c>
      <c r="Q42" s="29">
        <f>(E42*46/21.927)*'Flow rate'!$D$6/(1000*3600)</f>
        <v>189.76838783235283</v>
      </c>
      <c r="R42" s="29">
        <f>(F42*46/21.927)*'Flow rate'!$E$6/(1000*3600)</f>
        <v>198.52343888559514</v>
      </c>
      <c r="S42" s="29">
        <f>(G42*46/21.927)*'Flow rate'!$F$6/(1000*3600)</f>
        <v>196.56362602169827</v>
      </c>
      <c r="T42" s="29">
        <f>(H42*46/21.927)*'Flow rate'!$G$6/(1000*3600)</f>
        <v>193.13967982142771</v>
      </c>
      <c r="U42" s="29">
        <f>(I42*46/21.927)*'Flow rate'!$H$6/(1000*3600)</f>
        <v>195.00710015049938</v>
      </c>
      <c r="V42" s="29">
        <f>(J42*46/21.927)*'Flow rate'!$I$6/(1000*3600)</f>
        <v>181.41455329046383</v>
      </c>
      <c r="W42" s="50"/>
    </row>
    <row r="43" spans="1:23" x14ac:dyDescent="0.25">
      <c r="A43" s="38"/>
      <c r="B43" s="4" t="s">
        <v>14</v>
      </c>
      <c r="C43" s="7">
        <v>271</v>
      </c>
      <c r="D43" s="7">
        <v>281</v>
      </c>
      <c r="E43" s="7">
        <v>304</v>
      </c>
      <c r="F43" s="7">
        <v>316</v>
      </c>
      <c r="G43" s="7">
        <v>278</v>
      </c>
      <c r="H43" s="7">
        <v>249</v>
      </c>
      <c r="I43" s="7">
        <v>242</v>
      </c>
      <c r="J43" s="7">
        <v>242</v>
      </c>
      <c r="K43" s="50"/>
      <c r="L43" s="48"/>
      <c r="M43" s="38"/>
      <c r="N43" s="4" t="s">
        <v>14</v>
      </c>
      <c r="O43" s="29">
        <f>(C43*46/21.927)*'Flow rate'!$B$6/(1000*3600)</f>
        <v>218.30518477979965</v>
      </c>
      <c r="P43" s="29">
        <f>(D43*46/21.927)*'Flow rate'!$C$6/(1000*3600)</f>
        <v>235.01526408334729</v>
      </c>
      <c r="Q43" s="29">
        <f>(E43*46/21.927)*'Flow rate'!$D$6/(1000*3600)</f>
        <v>184.90253173408738</v>
      </c>
      <c r="R43" s="29">
        <f>(F43*46/21.927)*'Flow rate'!$E$6/(1000*3600)</f>
        <v>202.36582802531632</v>
      </c>
      <c r="S43" s="29">
        <f>(G43*46/21.927)*'Flow rate'!$F$6/(1000*3600)</f>
        <v>185.23623062383768</v>
      </c>
      <c r="T43" s="29">
        <f>(H43*46/21.927)*'Flow rate'!$G$6/(1000*3600)</f>
        <v>177.46044382116415</v>
      </c>
      <c r="U43" s="29">
        <f>(I43*46/21.927)*'Flow rate'!$H$6/(1000*3600)</f>
        <v>207.89303187850595</v>
      </c>
      <c r="V43" s="29">
        <f>(J43*46/21.927)*'Flow rate'!$I$6/(1000*3600)</f>
        <v>202.31484744835134</v>
      </c>
      <c r="W43" s="50"/>
    </row>
    <row r="44" spans="1:23" x14ac:dyDescent="0.25">
      <c r="A44" s="38"/>
      <c r="B44" s="4" t="s">
        <v>15</v>
      </c>
      <c r="C44" s="7">
        <v>270</v>
      </c>
      <c r="D44" s="7">
        <v>284</v>
      </c>
      <c r="E44" s="7">
        <v>299</v>
      </c>
      <c r="F44" s="7">
        <v>307</v>
      </c>
      <c r="G44" s="7">
        <v>265</v>
      </c>
      <c r="H44" s="7">
        <v>239</v>
      </c>
      <c r="I44" s="7">
        <v>242</v>
      </c>
      <c r="J44" s="7">
        <v>223</v>
      </c>
      <c r="K44" s="50"/>
      <c r="L44" s="48"/>
      <c r="M44" s="38"/>
      <c r="N44" s="4" t="s">
        <v>15</v>
      </c>
      <c r="O44" s="29">
        <f>(C44*46/21.927)*'Flow rate'!$B$6/(1000*3600)</f>
        <v>217.49963059242029</v>
      </c>
      <c r="P44" s="29">
        <f>(D44*46/21.927)*'Flow rate'!$C$6/(1000*3600)</f>
        <v>237.52432384224417</v>
      </c>
      <c r="Q44" s="29">
        <f>(E44*46/21.927)*'Flow rate'!$D$6/(1000*3600)</f>
        <v>181.86137167267142</v>
      </c>
      <c r="R44" s="29">
        <f>(F44*46/21.927)*'Flow rate'!$E$6/(1000*3600)</f>
        <v>196.60224431573454</v>
      </c>
      <c r="S44" s="29">
        <f>(G44*46/21.927)*'Flow rate'!$F$6/(1000*3600)</f>
        <v>176.57410473135607</v>
      </c>
      <c r="T44" s="29">
        <f>(H44*46/21.927)*'Flow rate'!$G$6/(1000*3600)</f>
        <v>170.33351836649894</v>
      </c>
      <c r="U44" s="29">
        <f>(I44*46/21.927)*'Flow rate'!$H$6/(1000*3600)</f>
        <v>207.89303187850595</v>
      </c>
      <c r="V44" s="29">
        <f>(J44*46/21.927)*'Flow rate'!$I$6/(1000*3600)</f>
        <v>186.43062388835682</v>
      </c>
      <c r="W44" s="50"/>
    </row>
    <row r="45" spans="1:23" x14ac:dyDescent="0.25">
      <c r="A45" s="38"/>
      <c r="B45" s="4" t="s">
        <v>16</v>
      </c>
      <c r="C45" s="6">
        <v>272</v>
      </c>
      <c r="D45" s="6">
        <v>275</v>
      </c>
      <c r="E45" s="6">
        <v>296</v>
      </c>
      <c r="F45" s="6">
        <v>301</v>
      </c>
      <c r="G45" s="6">
        <v>253</v>
      </c>
      <c r="H45" s="6">
        <v>244</v>
      </c>
      <c r="I45" s="6">
        <v>251</v>
      </c>
      <c r="J45" s="6">
        <v>236</v>
      </c>
      <c r="K45" s="50"/>
      <c r="L45" s="48"/>
      <c r="M45" s="38"/>
      <c r="N45" s="4" t="s">
        <v>16</v>
      </c>
      <c r="O45" s="29">
        <f>(C45*46/21.927)*'Flow rate'!$B$6/(1000*3600)</f>
        <v>219.110738967179</v>
      </c>
      <c r="P45" s="29">
        <f>(D45*46/21.927)*'Flow rate'!$C$6/(1000*3600)</f>
        <v>229.99714456555336</v>
      </c>
      <c r="Q45" s="29">
        <f>(E45*46/21.927)*'Flow rate'!$D$6/(1000*3600)</f>
        <v>180.03667563582189</v>
      </c>
      <c r="R45" s="29">
        <f>(F45*46/21.927)*'Flow rate'!$E$6/(1000*3600)</f>
        <v>192.75985517601333</v>
      </c>
      <c r="S45" s="29">
        <f>(G45*46/21.927)*'Flow rate'!$F$6/(1000*3600)</f>
        <v>168.57829621521921</v>
      </c>
      <c r="T45" s="29">
        <f>(H45*46/21.927)*'Flow rate'!$G$6/(1000*3600)</f>
        <v>173.89698109383156</v>
      </c>
      <c r="U45" s="29">
        <f>(I45*46/21.927)*'Flow rate'!$H$6/(1000*3600)</f>
        <v>215.62459091530988</v>
      </c>
      <c r="V45" s="29">
        <f>(J45*46/21.927)*'Flow rate'!$I$6/(1000*3600)</f>
        <v>197.29877685045835</v>
      </c>
      <c r="W45" s="50"/>
    </row>
    <row r="46" spans="1:23" x14ac:dyDescent="0.25">
      <c r="A46" s="38"/>
      <c r="B46" s="4" t="s">
        <v>17</v>
      </c>
      <c r="C46" s="6">
        <v>200.08705575930054</v>
      </c>
      <c r="D46" s="6">
        <v>278.01599466042478</v>
      </c>
      <c r="E46" s="6">
        <v>266.63436085116194</v>
      </c>
      <c r="F46" s="6">
        <v>316.83855268068362</v>
      </c>
      <c r="G46" s="6">
        <v>275.79272774493654</v>
      </c>
      <c r="H46" s="6">
        <v>253.36006078700942</v>
      </c>
      <c r="I46" s="6">
        <v>239.87151901161388</v>
      </c>
      <c r="J46" s="6">
        <v>232.87206347965912</v>
      </c>
      <c r="K46" s="50"/>
      <c r="L46" s="48"/>
      <c r="M46" s="38"/>
      <c r="N46" s="4" t="s">
        <v>17</v>
      </c>
      <c r="O46" s="29">
        <f>(C46*46/21.927)*'Flow rate'!$B$6/(1000*3600)</f>
        <v>161.18096560730694</v>
      </c>
      <c r="P46" s="29">
        <f>(D46*46/21.927)*'Flow rate'!$C$6/(1000*3600)</f>
        <v>232.51958151072668</v>
      </c>
      <c r="Q46" s="29">
        <f>(E46*46/21.927)*'Flow rate'!$D$6/(1000*3600)</f>
        <v>162.17555384434232</v>
      </c>
      <c r="R46" s="29">
        <f>(F46*46/21.927)*'Flow rate'!$E$6/(1000*3600)</f>
        <v>202.90283564420685</v>
      </c>
      <c r="S46" s="29">
        <f>(G46*46/21.927)*'Flow rate'!$F$6/(1000*3600)</f>
        <v>183.76548676596525</v>
      </c>
      <c r="T46" s="29">
        <f>(H46*46/21.927)*'Flow rate'!$G$6/(1000*3600)</f>
        <v>180.56782664184666</v>
      </c>
      <c r="U46" s="29">
        <f>(I46*46/21.927)*'Flow rate'!$H$6/(1000*3600)</f>
        <v>206.06453449845907</v>
      </c>
      <c r="V46" s="29">
        <f>(J46*46/21.927)*'Flow rate'!$I$6/(1000*3600)</f>
        <v>194.68378511516539</v>
      </c>
      <c r="W46" s="50"/>
    </row>
    <row r="47" spans="1:23" x14ac:dyDescent="0.25">
      <c r="A47" s="38"/>
      <c r="B47" s="4" t="s">
        <v>18</v>
      </c>
      <c r="C47" s="13">
        <v>273</v>
      </c>
      <c r="D47" s="13">
        <v>298</v>
      </c>
      <c r="E47" s="13">
        <v>315</v>
      </c>
      <c r="F47" s="13">
        <v>330</v>
      </c>
      <c r="G47" s="13">
        <v>285</v>
      </c>
      <c r="H47" s="13">
        <v>252</v>
      </c>
      <c r="I47" s="13">
        <v>239</v>
      </c>
      <c r="J47" s="13">
        <v>212</v>
      </c>
      <c r="K47" s="50"/>
      <c r="L47" s="48"/>
      <c r="M47" s="38"/>
      <c r="N47" s="4" t="s">
        <v>18</v>
      </c>
      <c r="O47" s="29">
        <f>(C47*46/21.927)*'Flow rate'!$B$6/(1000*3600)</f>
        <v>219.9162931545583</v>
      </c>
      <c r="P47" s="29">
        <f>(D47*46/21.927)*'Flow rate'!$C$6/(1000*3600)</f>
        <v>249.23326938376331</v>
      </c>
      <c r="Q47" s="29">
        <f>(E47*46/21.927)*'Flow rate'!$D$6/(1000*3600)</f>
        <v>191.59308386920233</v>
      </c>
      <c r="R47" s="29">
        <f>(F47*46/21.927)*'Flow rate'!$E$6/(1000*3600)</f>
        <v>211.33140268466579</v>
      </c>
      <c r="S47" s="29">
        <f>(G47*46/21.927)*'Flow rate'!$F$6/(1000*3600)</f>
        <v>189.90045225825085</v>
      </c>
      <c r="T47" s="29">
        <f>(H47*46/21.927)*'Flow rate'!$G$6/(1000*3600)</f>
        <v>179.59852145756375</v>
      </c>
      <c r="U47" s="29">
        <f>(I47*46/21.927)*'Flow rate'!$H$6/(1000*3600)</f>
        <v>205.31584553290463</v>
      </c>
      <c r="V47" s="29">
        <f>(J47*46/21.927)*'Flow rate'!$I$6/(1000*3600)</f>
        <v>177.23449445888633</v>
      </c>
      <c r="W47" s="50"/>
    </row>
    <row r="48" spans="1:23" x14ac:dyDescent="0.25">
      <c r="A48" s="38"/>
      <c r="B48" s="4" t="s">
        <v>19</v>
      </c>
      <c r="C48" s="13">
        <v>318</v>
      </c>
      <c r="D48" s="13">
        <v>308</v>
      </c>
      <c r="E48" s="13">
        <v>331</v>
      </c>
      <c r="F48" s="13">
        <v>338</v>
      </c>
      <c r="G48" s="13">
        <v>301</v>
      </c>
      <c r="H48" s="13">
        <v>244</v>
      </c>
      <c r="I48" s="13">
        <v>264</v>
      </c>
      <c r="J48" s="13">
        <v>237</v>
      </c>
      <c r="K48" s="50"/>
      <c r="L48" s="48"/>
      <c r="M48" s="38"/>
      <c r="N48" s="4" t="s">
        <v>19</v>
      </c>
      <c r="O48" s="29">
        <f>(C48*46/21.927)*'Flow rate'!$B$6/(1000*3600)</f>
        <v>256.16623158662838</v>
      </c>
      <c r="P48" s="29">
        <f>(D48*46/21.927)*'Flow rate'!$C$6/(1000*3600)</f>
        <v>257.59680191341977</v>
      </c>
      <c r="Q48" s="29">
        <f>(E48*46/21.927)*'Flow rate'!$D$6/(1000*3600)</f>
        <v>201.32479606573327</v>
      </c>
      <c r="R48" s="29">
        <f>(F48*46/21.927)*'Flow rate'!$E$6/(1000*3600)</f>
        <v>216.45458820429405</v>
      </c>
      <c r="S48" s="29">
        <f>(G48*46/21.927)*'Flow rate'!$F$6/(1000*3600)</f>
        <v>200.56153027976671</v>
      </c>
      <c r="T48" s="29">
        <f>(H48*46/21.927)*'Flow rate'!$G$6/(1000*3600)</f>
        <v>173.89698109383156</v>
      </c>
      <c r="U48" s="29">
        <f>(I48*46/21.927)*'Flow rate'!$H$6/(1000*3600)</f>
        <v>226.79239841291559</v>
      </c>
      <c r="V48" s="29">
        <f>(J48*46/21.927)*'Flow rate'!$I$6/(1000*3600)</f>
        <v>198.13478861677385</v>
      </c>
      <c r="W48" s="50"/>
    </row>
    <row r="49" spans="1:23" x14ac:dyDescent="0.25">
      <c r="A49" s="38"/>
      <c r="B49" s="4" t="s">
        <v>20</v>
      </c>
      <c r="C49" s="6">
        <v>277.87788134404667</v>
      </c>
      <c r="D49" s="6">
        <v>295.35864934983488</v>
      </c>
      <c r="E49" s="6">
        <v>338.41768118292902</v>
      </c>
      <c r="F49" s="6">
        <v>336.95943328044916</v>
      </c>
      <c r="G49" s="6">
        <v>305.92146177923189</v>
      </c>
      <c r="H49" s="6">
        <v>264.13033322464105</v>
      </c>
      <c r="I49" s="6">
        <v>275.60400193128743</v>
      </c>
      <c r="J49" s="6">
        <v>268.03428555182592</v>
      </c>
      <c r="K49" s="50"/>
      <c r="L49" s="48"/>
      <c r="M49" s="38"/>
      <c r="N49" s="4" t="s">
        <v>20</v>
      </c>
      <c r="O49" s="29">
        <f>(C49*46/21.927)*'Flow rate'!$B$6/(1000*3600)</f>
        <v>223.84569089679465</v>
      </c>
      <c r="P49" s="29">
        <f>(D49*46/21.927)*'Flow rate'!$C$6/(1000*3600)</f>
        <v>247.02416717527475</v>
      </c>
      <c r="Q49" s="29">
        <f>(E49*46/21.927)*'Flow rate'!$D$6/(1000*3600)</f>
        <v>205.83646721810129</v>
      </c>
      <c r="R49" s="29">
        <f>(F49*46/21.927)*'Flow rate'!$E$6/(1000*3600)</f>
        <v>215.78821116056781</v>
      </c>
      <c r="S49" s="29">
        <f>(G49*46/21.927)*'Flow rate'!$F$6/(1000*3600)</f>
        <v>203.84078578028539</v>
      </c>
      <c r="T49" s="29">
        <f>(H49*46/21.927)*'Flow rate'!$G$6/(1000*3600)</f>
        <v>188.24371952079031</v>
      </c>
      <c r="U49" s="29">
        <f>(I49*46/21.927)*'Flow rate'!$H$6/(1000*3600)</f>
        <v>236.76095685679735</v>
      </c>
      <c r="V49" s="29">
        <f>(J49*46/21.927)*'Flow rate'!$I$6/(1000*3600)</f>
        <v>224.0798164972955</v>
      </c>
      <c r="W49" s="50"/>
    </row>
    <row r="50" spans="1:23" x14ac:dyDescent="0.25">
      <c r="A50" s="38"/>
      <c r="B50" s="4" t="s">
        <v>21</v>
      </c>
      <c r="C50" s="6">
        <v>229.38274081556577</v>
      </c>
      <c r="D50" s="6">
        <v>280.00486119097928</v>
      </c>
      <c r="E50" s="6">
        <v>328.79268577720319</v>
      </c>
      <c r="F50" s="6">
        <v>331.60598631499033</v>
      </c>
      <c r="G50" s="6">
        <v>312.52992719001668</v>
      </c>
      <c r="H50" s="6">
        <v>300.53460520878394</v>
      </c>
      <c r="I50" s="6">
        <v>278.20759344054943</v>
      </c>
      <c r="J50" s="6">
        <v>272.31106140697642</v>
      </c>
      <c r="K50" s="45"/>
      <c r="L50" s="49"/>
      <c r="M50" s="38"/>
      <c r="N50" s="4" t="s">
        <v>21</v>
      </c>
      <c r="O50" s="29">
        <f>(C50*46/21.927)*'Flow rate'!$B$6/(1000*3600)</f>
        <v>184.78022737652759</v>
      </c>
      <c r="P50" s="29">
        <f>(D50*46/21.927)*'Flow rate'!$C$6/(1000*3600)</f>
        <v>234.18297650327042</v>
      </c>
      <c r="Q50" s="29">
        <f>(E50*46/21.927)*'Flow rate'!$D$6/(1000*3600)</f>
        <v>199.98223689426027</v>
      </c>
      <c r="R50" s="29">
        <f>(F50*46/21.927)*'Flow rate'!$E$6/(1000*3600)</f>
        <v>212.35987341387573</v>
      </c>
      <c r="S50" s="29">
        <f>(G50*46/21.927)*'Flow rate'!$F$6/(1000*3600)</f>
        <v>208.24412111446449</v>
      </c>
      <c r="T50" s="29">
        <f>(H50*46/21.927)*'Flow rate'!$G$6/(1000*3600)</f>
        <v>214.18877278702473</v>
      </c>
      <c r="U50" s="29">
        <f>(I50*46/21.927)*'Flow rate'!$H$6/(1000*3600)</f>
        <v>238.99760368586186</v>
      </c>
      <c r="V50" s="29">
        <f>(J50*46/21.927)*'Flow rate'!$I$6/(1000*3600)</f>
        <v>227.65525143409533</v>
      </c>
      <c r="W50" s="45"/>
    </row>
    <row r="51" spans="1:23" x14ac:dyDescent="0.25">
      <c r="A51" s="39"/>
      <c r="B51" s="4" t="s">
        <v>22</v>
      </c>
      <c r="C51" s="6">
        <v>289</v>
      </c>
      <c r="D51" s="6">
        <v>289</v>
      </c>
      <c r="E51" s="6">
        <v>349</v>
      </c>
      <c r="F51" s="6">
        <v>329</v>
      </c>
      <c r="G51" s="6">
        <v>312</v>
      </c>
      <c r="H51" s="6">
        <v>313</v>
      </c>
      <c r="I51" s="6">
        <v>291</v>
      </c>
      <c r="J51" s="6">
        <v>295</v>
      </c>
      <c r="K51" s="45"/>
      <c r="L51" s="49"/>
      <c r="M51" s="39"/>
      <c r="N51" s="4" t="s">
        <v>22</v>
      </c>
      <c r="O51" s="29">
        <f>(C51*46/21.927)*'Flow rate'!$B$6/(1000*3600)</f>
        <v>232.80516015262771</v>
      </c>
      <c r="P51" s="29">
        <f>(D51*46/21.927)*'Flow rate'!$C$6/(1000*3600)</f>
        <v>241.7060901070725</v>
      </c>
      <c r="Q51" s="29">
        <f>(E51*46/21.927)*'Flow rate'!$D$6/(1000*3600)</f>
        <v>212.27297228683054</v>
      </c>
      <c r="R51" s="29">
        <f>(F51*46/21.927)*'Flow rate'!$E$6/(1000*3600)</f>
        <v>210.69100449471225</v>
      </c>
      <c r="S51" s="29">
        <f>(G51*46/21.927)*'Flow rate'!$F$6/(1000*3600)</f>
        <v>207.89102141955885</v>
      </c>
      <c r="T51" s="29">
        <f>(H51*46/21.927)*'Flow rate'!$G$6/(1000*3600)</f>
        <v>223.07276673102163</v>
      </c>
      <c r="U51" s="29">
        <f>(I51*46/21.927)*'Flow rate'!$H$6/(1000*3600)</f>
        <v>249.98707552332738</v>
      </c>
      <c r="V51" s="29">
        <f>(J51*46/21.927)*'Flow rate'!$I$6/(1000*3600)</f>
        <v>246.62347106307294</v>
      </c>
      <c r="W51" s="45"/>
    </row>
    <row r="52" spans="1:23" x14ac:dyDescent="0.25">
      <c r="A52" s="37">
        <v>2556</v>
      </c>
      <c r="B52" s="4" t="s">
        <v>10</v>
      </c>
      <c r="C52" s="6">
        <v>270</v>
      </c>
      <c r="D52" s="6">
        <v>295</v>
      </c>
      <c r="E52" s="6">
        <v>317</v>
      </c>
      <c r="F52" s="6">
        <v>336</v>
      </c>
      <c r="G52" s="6">
        <v>273</v>
      </c>
      <c r="H52" s="6">
        <v>296</v>
      </c>
      <c r="I52" s="6">
        <v>270</v>
      </c>
      <c r="J52" s="6">
        <v>269</v>
      </c>
      <c r="K52" s="45"/>
      <c r="L52" s="49"/>
      <c r="M52" s="37">
        <v>2556</v>
      </c>
      <c r="N52" s="4" t="s">
        <v>10</v>
      </c>
      <c r="O52" s="29">
        <f>(C52*46/21.927)*'Flow rate'!$B$7/(1000*3600)</f>
        <v>218.81291004956958</v>
      </c>
      <c r="P52" s="29">
        <f>(D52*46/21.927)*'Flow rate'!$C$7/(1000*3600)</f>
        <v>250.64808064463156</v>
      </c>
      <c r="Q52" s="29">
        <f>(E52*46/21.927)*'Flow rate'!$D$7/(1000*3600)</f>
        <v>248.36431385729503</v>
      </c>
      <c r="R52" s="29">
        <f>(F52*46/21.927)*'Flow rate'!$E$7/(1000*3600)</f>
        <v>256.00333749922157</v>
      </c>
      <c r="S52" s="29">
        <f>(G52*46/21.927)*'Flow rate'!$F$7/(1000*3600)</f>
        <v>204.62744786336441</v>
      </c>
      <c r="T52" s="29">
        <f>(H52*46/21.927)*'Flow rate'!$G$7/(1000*3600)</f>
        <v>222.29763730592887</v>
      </c>
      <c r="U52" s="29">
        <f>(I52*46/21.927)*'Flow rate'!$H$7/(1000*3600)</f>
        <v>177.66047162167973</v>
      </c>
      <c r="V52" s="29">
        <f>(J52*46/21.927)*'Flow rate'!$I$7/(1000*3600)</f>
        <v>175.53319764772203</v>
      </c>
      <c r="W52" s="45"/>
    </row>
    <row r="53" spans="1:23" x14ac:dyDescent="0.25">
      <c r="A53" s="38"/>
      <c r="B53" s="4" t="s">
        <v>11</v>
      </c>
      <c r="C53" s="6">
        <v>273</v>
      </c>
      <c r="D53" s="6">
        <v>301</v>
      </c>
      <c r="E53" s="6">
        <v>325</v>
      </c>
      <c r="F53" s="6">
        <v>335</v>
      </c>
      <c r="G53" s="6">
        <v>284</v>
      </c>
      <c r="H53" s="6">
        <v>319</v>
      </c>
      <c r="I53" s="6">
        <v>230</v>
      </c>
      <c r="J53" s="6">
        <v>244</v>
      </c>
      <c r="K53" s="45"/>
      <c r="L53" s="49"/>
      <c r="M53" s="38"/>
      <c r="N53" s="4" t="s">
        <v>11</v>
      </c>
      <c r="O53" s="29">
        <f>(C53*46/21.927)*'Flow rate'!$B$7/(1000*3600)</f>
        <v>221.24416460567591</v>
      </c>
      <c r="P53" s="29">
        <f>(D53*46/21.927)*'Flow rate'!$C$7/(1000*3600)</f>
        <v>255.74600770859016</v>
      </c>
      <c r="Q53" s="29">
        <f>(E53*46/21.927)*'Flow rate'!$D$7/(1000*3600)</f>
        <v>254.63218297672199</v>
      </c>
      <c r="R53" s="29">
        <f>(F53*46/21.927)*'Flow rate'!$E$7/(1000*3600)</f>
        <v>255.24142280428345</v>
      </c>
      <c r="S53" s="29">
        <f>(G53*46/21.927)*'Flow rate'!$F$7/(1000*3600)</f>
        <v>212.87250986518495</v>
      </c>
      <c r="T53" s="29">
        <f>(H53*46/21.927)*'Flow rate'!$G$7/(1000*3600)</f>
        <v>239.5707645290247</v>
      </c>
      <c r="U53" s="29">
        <f>(I53*46/21.927)*'Flow rate'!$H$7/(1000*3600)</f>
        <v>151.34040175180124</v>
      </c>
      <c r="V53" s="29">
        <f>(J53*46/21.927)*'Flow rate'!$I$7/(1000*3600)</f>
        <v>159.21970344254342</v>
      </c>
      <c r="W53" s="45"/>
    </row>
    <row r="54" spans="1:23" x14ac:dyDescent="0.25">
      <c r="A54" s="38"/>
      <c r="B54" s="4" t="s">
        <v>13</v>
      </c>
      <c r="C54" s="6">
        <v>314.62077626487752</v>
      </c>
      <c r="D54" s="6">
        <v>306.53045166594598</v>
      </c>
      <c r="E54" s="6">
        <v>322.56749342281603</v>
      </c>
      <c r="F54" s="6">
        <v>327.23884167103171</v>
      </c>
      <c r="G54" s="6">
        <v>244.57295478955226</v>
      </c>
      <c r="H54" s="6">
        <v>299.17134384035813</v>
      </c>
      <c r="I54" s="6">
        <v>255.14185572402488</v>
      </c>
      <c r="J54" s="6">
        <v>243.52418746049023</v>
      </c>
      <c r="K54" s="45"/>
      <c r="L54" s="49"/>
      <c r="M54" s="38"/>
      <c r="N54" s="4" t="s">
        <v>13</v>
      </c>
      <c r="O54" s="29">
        <f>(C54*46/21.927)*'Flow rate'!$B$7/(1000*3600)</f>
        <v>254.97439857989775</v>
      </c>
      <c r="P54" s="29">
        <f>(D54*46/21.927)*'Flow rate'!$C$7/(1000*3600)</f>
        <v>260.44498091254695</v>
      </c>
      <c r="Q54" s="29">
        <f>(E54*46/21.927)*'Flow rate'!$D$7/(1000*3600)</f>
        <v>252.72635386948019</v>
      </c>
      <c r="R54" s="29">
        <f>(F54*46/21.927)*'Flow rate'!$E$7/(1000*3600)</f>
        <v>249.32808222370079</v>
      </c>
      <c r="S54" s="29">
        <f>(G54*46/21.927)*'Flow rate'!$F$7/(1000*3600)</f>
        <v>183.31992510984648</v>
      </c>
      <c r="T54" s="29">
        <f>(H54*46/21.927)*'Flow rate'!$G$7/(1000*3600)</f>
        <v>224.67933407213266</v>
      </c>
      <c r="U54" s="29">
        <f>(I54*46/21.927)*'Flow rate'!$H$7/(1000*3600)</f>
        <v>167.88378673466974</v>
      </c>
      <c r="V54" s="29">
        <f>(J54*46/21.927)*'Flow rate'!$I$7/(1000*3600)</f>
        <v>158.90921683830166</v>
      </c>
      <c r="W54" s="45"/>
    </row>
    <row r="55" spans="1:23" x14ac:dyDescent="0.25">
      <c r="A55" s="38"/>
      <c r="B55" s="4" t="s">
        <v>14</v>
      </c>
      <c r="C55" s="6">
        <v>266.08016518128659</v>
      </c>
      <c r="D55" s="6">
        <v>276.69633603117592</v>
      </c>
      <c r="E55" s="6">
        <v>316.86158965739799</v>
      </c>
      <c r="F55" s="6">
        <v>282.83332474978795</v>
      </c>
      <c r="G55" s="6">
        <v>302.33033802788162</v>
      </c>
      <c r="H55" s="6">
        <v>292.59049776491514</v>
      </c>
      <c r="I55" s="6">
        <v>262.48020561519172</v>
      </c>
      <c r="J55" s="6">
        <v>242.223407813411</v>
      </c>
      <c r="K55" s="45"/>
      <c r="L55" s="49"/>
      <c r="M55" s="38"/>
      <c r="N55" s="4" t="s">
        <v>14</v>
      </c>
      <c r="O55" s="29">
        <f>(C55*46/21.927)*'Flow rate'!$B$7/(1000*3600)</f>
        <v>215.63620462884251</v>
      </c>
      <c r="P55" s="29">
        <f>(D55*46/21.927)*'Flow rate'!$C$7/(1000*3600)</f>
        <v>235.09628999191949</v>
      </c>
      <c r="Q55" s="29">
        <f>(E55*46/21.927)*'Flow rate'!$D$7/(1000*3600)</f>
        <v>248.25587161826945</v>
      </c>
      <c r="R55" s="29">
        <f>(F55*46/21.927)*'Flow rate'!$E$7/(1000*3600)</f>
        <v>215.49486634508011</v>
      </c>
      <c r="S55" s="29">
        <f>(G55*46/21.927)*'Flow rate'!$F$7/(1000*3600)</f>
        <v>226.61203473374979</v>
      </c>
      <c r="T55" s="29">
        <f>(H55*46/21.927)*'Flow rate'!$G$7/(1000*3600)</f>
        <v>219.7370822679267</v>
      </c>
      <c r="U55" s="29">
        <f>(I55*46/21.927)*'Flow rate'!$H$7/(1000*3600)</f>
        <v>172.71243378129788</v>
      </c>
      <c r="V55" s="29">
        <f>(J55*46/21.927)*'Flow rate'!$I$7/(1000*3600)</f>
        <v>158.06040638890801</v>
      </c>
      <c r="W55" s="45"/>
    </row>
    <row r="56" spans="1:23" x14ac:dyDescent="0.25">
      <c r="A56" s="38"/>
      <c r="B56" s="4" t="s">
        <v>15</v>
      </c>
      <c r="C56" s="6">
        <v>239.41491442149396</v>
      </c>
      <c r="D56" s="6">
        <v>250.8293080621925</v>
      </c>
      <c r="E56" s="6">
        <v>303.4350444833471</v>
      </c>
      <c r="F56" s="6">
        <v>280.61056185814556</v>
      </c>
      <c r="G56" s="6">
        <v>295.55780145312093</v>
      </c>
      <c r="H56" s="6">
        <v>282.76032440988814</v>
      </c>
      <c r="I56" s="6">
        <v>210.71780157200655</v>
      </c>
      <c r="J56" s="6">
        <v>237.37144576640273</v>
      </c>
      <c r="K56" s="45"/>
      <c r="L56" s="49"/>
      <c r="M56" s="38"/>
      <c r="N56" s="4" t="s">
        <v>15</v>
      </c>
      <c r="O56" s="29">
        <f>(C56*46/21.927)*'Flow rate'!$B$7/(1000*3600)</f>
        <v>194.02620049568799</v>
      </c>
      <c r="P56" s="29">
        <f>(D56*46/21.927)*'Flow rate'!$C$7/(1000*3600)</f>
        <v>213.11825300071035</v>
      </c>
      <c r="Q56" s="29">
        <f>(E56*46/21.927)*'Flow rate'!$D$7/(1000*3600)</f>
        <v>237.73639313364131</v>
      </c>
      <c r="R56" s="29">
        <f>(F56*46/21.927)*'Flow rate'!$E$7/(1000*3600)</f>
        <v>213.80131063457449</v>
      </c>
      <c r="S56" s="29">
        <f>(G56*46/21.927)*'Flow rate'!$F$7/(1000*3600)</f>
        <v>221.5356725547953</v>
      </c>
      <c r="T56" s="29">
        <f>(H56*46/21.927)*'Flow rate'!$G$7/(1000*3600)</f>
        <v>212.35456770329765</v>
      </c>
      <c r="U56" s="29">
        <f>(I56*46/21.927)*'Flow rate'!$H$7/(1000*3600)</f>
        <v>138.65268150506006</v>
      </c>
      <c r="V56" s="29">
        <f>(J56*46/21.927)*'Flow rate'!$I$7/(1000*3600)</f>
        <v>154.89430819940335</v>
      </c>
      <c r="W56" s="45"/>
    </row>
    <row r="57" spans="1:23" x14ac:dyDescent="0.25">
      <c r="A57" s="38"/>
      <c r="B57" s="4" t="s">
        <v>16</v>
      </c>
      <c r="C57" s="6">
        <v>255.23135612276934</v>
      </c>
      <c r="D57" s="6">
        <v>272.24060142617765</v>
      </c>
      <c r="E57" s="6">
        <v>298.07465197884574</v>
      </c>
      <c r="F57" s="6">
        <v>309.27374776959113</v>
      </c>
      <c r="G57" s="6">
        <v>279.06866688112638</v>
      </c>
      <c r="H57" s="6">
        <v>282.2460556198302</v>
      </c>
      <c r="I57" s="6">
        <v>211.30787038291385</v>
      </c>
      <c r="J57" s="6">
        <v>237.23392881682673</v>
      </c>
      <c r="K57" s="45"/>
      <c r="L57" s="49"/>
      <c r="M57" s="38"/>
      <c r="N57" s="4" t="s">
        <v>16</v>
      </c>
      <c r="O57" s="29">
        <f>(C57*46/21.927)*'Flow rate'!$B$7/(1000*3600)</f>
        <v>206.84413247822658</v>
      </c>
      <c r="P57" s="29">
        <f>(D57*46/21.927)*'Flow rate'!$C$7/(1000*3600)</f>
        <v>231.31045498647993</v>
      </c>
      <c r="Q57" s="29">
        <f>(E57*46/21.927)*'Flow rate'!$D$7/(1000*3600)</f>
        <v>233.53661330276984</v>
      </c>
      <c r="R57" s="29">
        <f>(F57*46/21.927)*'Flow rate'!$E$7/(1000*3600)</f>
        <v>235.64021318424929</v>
      </c>
      <c r="S57" s="29">
        <f>(G57*46/21.927)*'Flow rate'!$F$7/(1000*3600)</f>
        <v>209.17622374548094</v>
      </c>
      <c r="T57" s="29">
        <f>(H57*46/21.927)*'Flow rate'!$G$7/(1000*3600)</f>
        <v>211.96834899731772</v>
      </c>
      <c r="U57" s="29">
        <f>(I57*46/21.927)*'Flow rate'!$H$7/(1000*3600)</f>
        <v>139.04094781333794</v>
      </c>
      <c r="V57" s="29">
        <f>(J57*46/21.927)*'Flow rate'!$I$7/(1000*3600)</f>
        <v>154.80457292100246</v>
      </c>
      <c r="W57" s="45"/>
    </row>
    <row r="58" spans="1:23" x14ac:dyDescent="0.25">
      <c r="A58" s="38"/>
      <c r="B58" s="4" t="s">
        <v>17</v>
      </c>
      <c r="C58" s="6">
        <v>265.3010326778861</v>
      </c>
      <c r="D58" s="6">
        <v>280.33043804422664</v>
      </c>
      <c r="E58" s="6">
        <v>299.62862351665774</v>
      </c>
      <c r="F58" s="6">
        <v>304.21741890624855</v>
      </c>
      <c r="G58" s="6">
        <v>271.05093541024564</v>
      </c>
      <c r="H58" s="6">
        <v>256.29514933128013</v>
      </c>
      <c r="I58" s="6">
        <v>208.93080296448255</v>
      </c>
      <c r="J58" s="6">
        <v>244.86396515173197</v>
      </c>
      <c r="K58" s="45"/>
      <c r="L58" s="49"/>
      <c r="M58" s="38"/>
      <c r="N58" s="4" t="s">
        <v>17</v>
      </c>
      <c r="O58" s="29">
        <f>(C58*46/21.927)*'Flow rate'!$B$7/(1000*3600)</f>
        <v>215.00478147927484</v>
      </c>
      <c r="P58" s="29">
        <f>(D58*46/21.927)*'Flow rate'!$C$7/(1000*3600)</f>
        <v>238.18402115950579</v>
      </c>
      <c r="Q58" s="29">
        <f>(E58*46/21.927)*'Flow rate'!$D$7/(1000*3600)</f>
        <v>234.75412457955983</v>
      </c>
      <c r="R58" s="29">
        <f>(F58*46/21.927)*'Flow rate'!$E$7/(1000*3600)</f>
        <v>231.78772192082863</v>
      </c>
      <c r="S58" s="29">
        <f>(G58*46/21.927)*'Flow rate'!$F$7/(1000*3600)</f>
        <v>203.16652437353915</v>
      </c>
      <c r="T58" s="29">
        <f>(H58*46/21.927)*'Flow rate'!$G$7/(1000*3600)</f>
        <v>192.4790748287628</v>
      </c>
      <c r="U58" s="29">
        <f>(I58*46/21.927)*'Flow rate'!$H$7/(1000*3600)</f>
        <v>137.47683329987487</v>
      </c>
      <c r="V58" s="29">
        <f>(J58*46/21.927)*'Flow rate'!$I$7/(1000*3600)</f>
        <v>159.78347506239362</v>
      </c>
      <c r="W58" s="45"/>
    </row>
    <row r="59" spans="1:23" x14ac:dyDescent="0.25">
      <c r="A59" s="38"/>
      <c r="B59" s="4" t="s">
        <v>18</v>
      </c>
      <c r="C59" s="6">
        <v>266.80202821051972</v>
      </c>
      <c r="D59" s="6">
        <v>267.72574980208634</v>
      </c>
      <c r="E59" s="6">
        <v>289.26210020745305</v>
      </c>
      <c r="F59" s="6">
        <v>321.31468170091728</v>
      </c>
      <c r="G59" s="6">
        <v>281.5273126894167</v>
      </c>
      <c r="H59" s="6">
        <v>291.75960962433038</v>
      </c>
      <c r="I59" s="6">
        <v>164.82128894430559</v>
      </c>
      <c r="J59" s="6">
        <v>233.43771306424279</v>
      </c>
      <c r="K59" s="45"/>
      <c r="L59" s="49"/>
      <c r="M59" s="38"/>
      <c r="N59" s="4" t="s">
        <v>18</v>
      </c>
      <c r="O59" s="29">
        <f>(C59*46/21.927)*'Flow rate'!$B$7/(1000*3600)</f>
        <v>216.22121555507843</v>
      </c>
      <c r="P59" s="29">
        <f>(D59*46/21.927)*'Flow rate'!$C$7/(1000*3600)</f>
        <v>227.47439093911112</v>
      </c>
      <c r="Q59" s="29">
        <f>(E59*46/21.927)*'Flow rate'!$D$7/(1000*3600)</f>
        <v>226.63212316386179</v>
      </c>
      <c r="R59" s="29">
        <f>(F59*46/21.927)*'Flow rate'!$E$7/(1000*3600)</f>
        <v>244.81437768730618</v>
      </c>
      <c r="S59" s="29">
        <f>(G59*46/21.927)*'Flow rate'!$F$7/(1000*3600)</f>
        <v>211.01910439365093</v>
      </c>
      <c r="T59" s="29">
        <f>(H59*46/21.927)*'Flow rate'!$G$7/(1000*3600)</f>
        <v>219.11308067834054</v>
      </c>
      <c r="U59" s="29">
        <f>(I59*46/21.927)*'Flow rate'!$H$7/(1000*3600)</f>
        <v>108.45269602643883</v>
      </c>
      <c r="V59" s="29">
        <f>(J59*46/21.927)*'Flow rate'!$I$7/(1000*3600)</f>
        <v>152.327391173747</v>
      </c>
      <c r="W59" s="45"/>
    </row>
    <row r="60" spans="1:23" x14ac:dyDescent="0.25">
      <c r="A60" s="38"/>
      <c r="B60" s="4" t="s">
        <v>19</v>
      </c>
      <c r="C60" s="6">
        <v>267.592566917044</v>
      </c>
      <c r="D60" s="6"/>
      <c r="E60" s="6">
        <v>276.79684245921243</v>
      </c>
      <c r="F60" s="6">
        <v>313.10775826910378</v>
      </c>
      <c r="G60" s="6">
        <v>261.54801611169131</v>
      </c>
      <c r="H60" s="6">
        <v>293.17723404462049</v>
      </c>
      <c r="I60" s="6">
        <v>194.42384129447527</v>
      </c>
      <c r="J60" s="6">
        <v>229.9312971726936</v>
      </c>
      <c r="K60" s="45"/>
      <c r="L60" s="49"/>
      <c r="M60" s="38"/>
      <c r="N60" s="4" t="s">
        <v>19</v>
      </c>
      <c r="O60" s="29">
        <f>(C60*46/21.927)*'Flow rate'!$B$7/(1000*3600)</f>
        <v>216.86188249908363</v>
      </c>
      <c r="P60" s="29">
        <f>(D60*46/21.927)*'Flow rate'!$C$7/(1000*3600)</f>
        <v>0</v>
      </c>
      <c r="Q60" s="29">
        <f>(E60*46/21.927)*'Flow rate'!$D$7/(1000*3600)</f>
        <v>216.86579765062484</v>
      </c>
      <c r="R60" s="29">
        <f>(F60*46/21.927)*'Flow rate'!$E$7/(1000*3600)</f>
        <v>238.56140212437518</v>
      </c>
      <c r="S60" s="29">
        <f>(G60*46/21.927)*'Flow rate'!$F$7/(1000*3600)</f>
        <v>196.04360084491395</v>
      </c>
      <c r="T60" s="29">
        <f>(H60*46/21.927)*'Flow rate'!$G$7/(1000*3600)</f>
        <v>220.17772445948134</v>
      </c>
      <c r="U60" s="29">
        <f>(I60*46/21.927)*'Flow rate'!$H$7/(1000*3600)</f>
        <v>127.93122718101884</v>
      </c>
      <c r="V60" s="29">
        <f>(J60*46/21.927)*'Flow rate'!$I$7/(1000*3600)</f>
        <v>150.03931536063766</v>
      </c>
      <c r="W60" s="45"/>
    </row>
    <row r="61" spans="1:23" x14ac:dyDescent="0.25">
      <c r="A61" s="38"/>
      <c r="B61" s="4" t="s">
        <v>20</v>
      </c>
      <c r="C61" s="6">
        <v>254.44029072477983</v>
      </c>
      <c r="D61" s="6">
        <v>246.8034505577634</v>
      </c>
      <c r="E61" s="6">
        <v>294.4431703744624</v>
      </c>
      <c r="F61" s="6">
        <v>319.69720856756169</v>
      </c>
      <c r="G61" s="6">
        <v>288.09458100262674</v>
      </c>
      <c r="H61" s="6">
        <v>265.76712112806189</v>
      </c>
      <c r="I61" s="6">
        <v>203.90790631045502</v>
      </c>
      <c r="J61" s="6">
        <v>226.63527648951865</v>
      </c>
      <c r="K61" s="45"/>
      <c r="L61" s="49"/>
      <c r="M61" s="38"/>
      <c r="N61" s="4" t="s">
        <v>20</v>
      </c>
      <c r="O61" s="29">
        <f>(C61*46/21.927)*'Flow rate'!$B$7/(1000*3600)</f>
        <v>206.20303869387993</v>
      </c>
      <c r="P61" s="29">
        <f>(D61*46/21.927)*'Flow rate'!$C$7/(1000*3600)</f>
        <v>209.69766501279869</v>
      </c>
      <c r="Q61" s="29">
        <f>(E61*46/21.927)*'Flow rate'!$D$7/(1000*3600)</f>
        <v>230.69140687703461</v>
      </c>
      <c r="R61" s="29">
        <f>(F61*46/21.927)*'Flow rate'!$E$7/(1000*3600)</f>
        <v>243.5820011383349</v>
      </c>
      <c r="S61" s="29">
        <f>(G61*46/21.927)*'Flow rate'!$F$7/(1000*3600)</f>
        <v>215.94160752319718</v>
      </c>
      <c r="T61" s="29">
        <f>(H61*46/21.927)*'Flow rate'!$G$7/(1000*3600)</f>
        <v>199.59257804177963</v>
      </c>
      <c r="U61" s="29">
        <f>(I61*46/21.927)*'Flow rate'!$H$7/(1000*3600)</f>
        <v>134.1717585277953</v>
      </c>
      <c r="V61" s="29">
        <f>(J61*46/21.927)*'Flow rate'!$I$7/(1000*3600)</f>
        <v>147.88853078803274</v>
      </c>
      <c r="W61" s="45"/>
    </row>
    <row r="62" spans="1:23" x14ac:dyDescent="0.25">
      <c r="A62" s="38"/>
      <c r="B62" s="4" t="s">
        <v>21</v>
      </c>
      <c r="C62" s="6">
        <v>268.99533033112613</v>
      </c>
      <c r="D62" s="6">
        <v>278.16204869144542</v>
      </c>
      <c r="E62" s="6">
        <v>281.56096024548435</v>
      </c>
      <c r="F62" s="6">
        <v>315.34278668264045</v>
      </c>
      <c r="G62" s="6">
        <v>279.90155564727593</v>
      </c>
      <c r="H62" s="6">
        <v>297.15816290045728</v>
      </c>
      <c r="I62" s="6"/>
      <c r="J62" s="6">
        <v>224.68483574410351</v>
      </c>
      <c r="K62" s="45"/>
      <c r="L62" s="49"/>
      <c r="M62" s="38"/>
      <c r="N62" s="4" t="s">
        <v>21</v>
      </c>
      <c r="O62" s="29">
        <f>(C62*46/21.927)*'Flow rate'!$B$7/(1000*3600)</f>
        <v>217.99870747962578</v>
      </c>
      <c r="P62" s="29">
        <f>(D62*46/21.927)*'Flow rate'!$C$7/(1000*3600)</f>
        <v>236.34163936504862</v>
      </c>
      <c r="Q62" s="29">
        <f>(E62*46/21.927)*'Flow rate'!$D$7/(1000*3600)</f>
        <v>220.59840599486074</v>
      </c>
      <c r="R62" s="29">
        <f>(F62*46/21.927)*'Flow rate'!$E$7/(1000*3600)</f>
        <v>240.26430311625307</v>
      </c>
      <c r="S62" s="29">
        <f>(G62*46/21.927)*'Flow rate'!$F$7/(1000*3600)</f>
        <v>209.80051642889211</v>
      </c>
      <c r="T62" s="29">
        <f>(H62*46/21.927)*'Flow rate'!$G$7/(1000*3600)</f>
        <v>223.16742405047967</v>
      </c>
      <c r="U62" s="29">
        <f>(I62*46/21.927)*'Flow rate'!$H$7/(1000*3600)</f>
        <v>0</v>
      </c>
      <c r="V62" s="29">
        <f>(J62*46/21.927)*'Flow rate'!$I$7/(1000*3600)</f>
        <v>146.61579063611777</v>
      </c>
      <c r="W62" s="45"/>
    </row>
    <row r="63" spans="1:23" x14ac:dyDescent="0.25">
      <c r="A63" s="39"/>
      <c r="B63" s="4" t="s">
        <v>22</v>
      </c>
      <c r="C63" s="6">
        <v>289.33079514313312</v>
      </c>
      <c r="D63" s="6">
        <v>298.23199577935554</v>
      </c>
      <c r="E63" s="6">
        <v>284.39392822480278</v>
      </c>
      <c r="F63" s="6">
        <v>324.07378586876331</v>
      </c>
      <c r="G63" s="6">
        <v>272.80931623713599</v>
      </c>
      <c r="H63" s="6">
        <v>300.19728466096609</v>
      </c>
      <c r="I63" s="6">
        <v>224.07250714949404</v>
      </c>
      <c r="J63" s="6">
        <v>217.82858862423589</v>
      </c>
      <c r="K63" s="45"/>
      <c r="L63" s="49"/>
      <c r="M63" s="39"/>
      <c r="N63" s="4" t="s">
        <v>22</v>
      </c>
      <c r="O63" s="29">
        <f>(C63*46/21.927)*'Flow rate'!$B$7/(1000*3600)</f>
        <v>234.47893797120307</v>
      </c>
      <c r="P63" s="29">
        <f>(D63*46/21.927)*'Flow rate'!$C$7/(1000*3600)</f>
        <v>253.39416043699433</v>
      </c>
      <c r="Q63" s="29">
        <f>(E63*46/21.927)*'Flow rate'!$D$7/(1000*3600)</f>
        <v>222.81799005909761</v>
      </c>
      <c r="R63" s="29">
        <f>(F63*46/21.927)*'Flow rate'!$E$7/(1000*3600)</f>
        <v>246.91657969765322</v>
      </c>
      <c r="S63" s="29">
        <f>(G63*46/21.927)*'Flow rate'!$F$7/(1000*3600)</f>
        <v>204.48452064085953</v>
      </c>
      <c r="T63" s="29">
        <f>(H63*46/21.927)*'Flow rate'!$G$7/(1000*3600)</f>
        <v>225.44982130333824</v>
      </c>
      <c r="U63" s="29">
        <f>(I63*46/21.927)*'Flow rate'!$H$7/(1000*3600)</f>
        <v>147.44010110233822</v>
      </c>
      <c r="V63" s="29">
        <f>(J63*46/21.927)*'Flow rate'!$I$7/(1000*3600)</f>
        <v>142.14181672974846</v>
      </c>
      <c r="W63" s="45"/>
    </row>
    <row r="64" spans="1:23" x14ac:dyDescent="0.25">
      <c r="A64" s="37">
        <v>2557</v>
      </c>
      <c r="B64" s="4" t="s">
        <v>10</v>
      </c>
      <c r="C64" s="6">
        <v>288.88105634767135</v>
      </c>
      <c r="D64" s="6">
        <v>293.47426273778575</v>
      </c>
      <c r="E64" s="6">
        <v>292.36810277493203</v>
      </c>
      <c r="F64" s="6">
        <v>316.02477754557333</v>
      </c>
      <c r="G64" s="6">
        <v>287.41910339531819</v>
      </c>
      <c r="H64" s="6">
        <v>291.66237293673584</v>
      </c>
      <c r="I64" s="6">
        <v>210.74616658429787</v>
      </c>
      <c r="J64" s="6">
        <v>223.67192162571092</v>
      </c>
      <c r="K64" s="45"/>
      <c r="L64" s="49"/>
      <c r="M64" s="37">
        <v>2557</v>
      </c>
      <c r="N64" s="4" t="s">
        <v>10</v>
      </c>
      <c r="O64" s="29">
        <f>(C64*46/21.927)*'Flow rate'!$B$8/(1000*3600)</f>
        <v>241.46991664419127</v>
      </c>
      <c r="P64" s="29">
        <f>(D64*46/21.927)*'Flow rate'!$C$8/(1000*3600)</f>
        <v>238.93196177843083</v>
      </c>
      <c r="Q64" s="29">
        <f>(E64*46/21.927)*'Flow rate'!$D$8/(1000*3600)</f>
        <v>222.27594540561054</v>
      </c>
      <c r="R64" s="29">
        <f>(F64*46/21.927)*'Flow rate'!$E$8/(1000*3600)</f>
        <v>245.9154726186994</v>
      </c>
      <c r="S64" s="29">
        <f>(G64*46/21.927)*'Flow rate'!$F$8/(1000*3600)</f>
        <v>231.73382403515782</v>
      </c>
      <c r="T64" s="29">
        <f>(H64*46/21.927)*'Flow rate'!$G$8/(1000*3600)</f>
        <v>223.23644827426656</v>
      </c>
      <c r="U64" s="29">
        <f>(I64*46/21.927)*'Flow rate'!$H$8/(1000*3600)</f>
        <v>165.32969649883995</v>
      </c>
      <c r="V64" s="29">
        <f>(J64*46/21.927)*'Flow rate'!$I$8/(1000*3600)</f>
        <v>166.54832549927656</v>
      </c>
      <c r="W64" s="45"/>
    </row>
    <row r="65" spans="1:23" x14ac:dyDescent="0.25">
      <c r="A65" s="38"/>
      <c r="B65" s="4" t="s">
        <v>11</v>
      </c>
      <c r="C65" s="6">
        <v>285</v>
      </c>
      <c r="D65" s="6">
        <v>286</v>
      </c>
      <c r="E65" s="6">
        <v>272</v>
      </c>
      <c r="F65" s="6">
        <v>307</v>
      </c>
      <c r="G65" s="6">
        <v>285</v>
      </c>
      <c r="H65" s="6">
        <v>273</v>
      </c>
      <c r="I65" s="6">
        <v>209</v>
      </c>
      <c r="J65" s="6">
        <v>231</v>
      </c>
      <c r="K65" s="45"/>
      <c r="L65" s="49"/>
      <c r="M65" s="38"/>
      <c r="N65" s="4" t="s">
        <v>11</v>
      </c>
      <c r="O65" s="29">
        <f>(C65*64.06/21.927)*'Flow rate'!$B$8/(1000*3600)</f>
        <v>331.75534707590344</v>
      </c>
      <c r="P65" s="29">
        <f>(D65*64.06/21.927)*'Flow rate'!$C$8/(1000*3600)</f>
        <v>324.26446945571917</v>
      </c>
      <c r="Q65" s="29">
        <f>(E65*64.06/21.927)*'Flow rate'!$D$8/(1000*3600)</f>
        <v>287.97877716260518</v>
      </c>
      <c r="R65" s="29">
        <f>(F65*64.06/21.927)*'Flow rate'!$E$8/(1000*3600)</f>
        <v>332.68421756282208</v>
      </c>
      <c r="S65" s="29">
        <f>(G65*64.06/21.927)*'Flow rate'!$F$8/(1000*3600)</f>
        <v>319.99836602894459</v>
      </c>
      <c r="T65" s="29">
        <f>(H65*64.06/21.927)*'Flow rate'!$G$8/(1000*3600)</f>
        <v>290.98891758638513</v>
      </c>
      <c r="U65" s="29">
        <f>(I65*64.06/21.927)*'Flow rate'!$H$8/(1000*3600)</f>
        <v>228.33189108785211</v>
      </c>
      <c r="V65" s="29">
        <f>(J65*64.06/21.927)*'Flow rate'!$I$8/(1000*3600)</f>
        <v>239.53549875343944</v>
      </c>
      <c r="W65" s="45"/>
    </row>
    <row r="66" spans="1:23" x14ac:dyDescent="0.25">
      <c r="A66" s="38"/>
      <c r="B66" s="4" t="s">
        <v>13</v>
      </c>
      <c r="C66" s="6">
        <v>276.41631133925722</v>
      </c>
      <c r="D66" s="6">
        <v>288.71945640961366</v>
      </c>
      <c r="E66" s="6">
        <v>290.49833873306932</v>
      </c>
      <c r="F66" s="6">
        <v>328.12703443387187</v>
      </c>
      <c r="G66" s="6">
        <v>294.50274019483106</v>
      </c>
      <c r="H66" s="6">
        <v>292.04817056210288</v>
      </c>
      <c r="I66" s="6">
        <v>225.4844291982163</v>
      </c>
      <c r="J66" s="6">
        <v>228.18865741340986</v>
      </c>
      <c r="K66" s="45"/>
      <c r="L66" s="49"/>
      <c r="M66" s="38"/>
      <c r="N66" s="4" t="s">
        <v>13</v>
      </c>
      <c r="O66" s="29">
        <f>(C66*64.06/21.927)*'Flow rate'!$B$8/(1000*3600)</f>
        <v>321.76347124840788</v>
      </c>
      <c r="P66" s="29">
        <f>(D66*64.06/21.927)*'Flow rate'!$C$8/(1000*3600)</f>
        <v>327.3477669727518</v>
      </c>
      <c r="Q66" s="29">
        <f>(E66*64.06/21.927)*'Flow rate'!$D$8/(1000*3600)</f>
        <v>307.56381013278519</v>
      </c>
      <c r="R66" s="29">
        <f>(F66*64.06/21.927)*'Flow rate'!$E$8/(1000*3600)</f>
        <v>355.57878082033176</v>
      </c>
      <c r="S66" s="29">
        <f>(G66*64.06/21.927)*'Flow rate'!$F$8/(1000*3600)</f>
        <v>330.66805492418496</v>
      </c>
      <c r="T66" s="29">
        <f>(H66*64.06/21.927)*'Flow rate'!$G$8/(1000*3600)</f>
        <v>311.29223822326117</v>
      </c>
      <c r="U66" s="29">
        <f>(I66*64.06/21.927)*'Flow rate'!$H$8/(1000*3600)</f>
        <v>246.34108196025659</v>
      </c>
      <c r="V66" s="29">
        <f>(J66*64.06/21.927)*'Flow rate'!$I$8/(1000*3600)</f>
        <v>236.6202764649301</v>
      </c>
      <c r="W66" s="45"/>
    </row>
    <row r="67" spans="1:23" x14ac:dyDescent="0.25">
      <c r="A67" s="38"/>
      <c r="B67" s="4" t="s">
        <v>14</v>
      </c>
      <c r="C67" s="6">
        <v>292</v>
      </c>
      <c r="D67" s="6">
        <v>287</v>
      </c>
      <c r="E67" s="6">
        <v>268</v>
      </c>
      <c r="F67" s="6">
        <v>332</v>
      </c>
      <c r="G67" s="6">
        <v>279</v>
      </c>
      <c r="H67" s="6">
        <v>306</v>
      </c>
      <c r="I67" s="6">
        <v>224</v>
      </c>
      <c r="J67" s="6">
        <v>218</v>
      </c>
      <c r="K67" s="45"/>
      <c r="L67" s="49"/>
      <c r="M67" s="38"/>
      <c r="N67" s="4" t="s">
        <v>14</v>
      </c>
      <c r="O67" s="29">
        <f>(C67*64.06/21.927)*'Flow rate'!$B$8/(1000*3600)</f>
        <v>339.9037240216274</v>
      </c>
      <c r="P67" s="29">
        <f>(D67*64.06/21.927)*'Flow rate'!$C$8/(1000*3600)</f>
        <v>325.39826130696304</v>
      </c>
      <c r="Q67" s="29">
        <f>(E67*64.06/21.927)*'Flow rate'!$D$8/(1000*3600)</f>
        <v>283.7437951455081</v>
      </c>
      <c r="R67" s="29">
        <f>(F67*64.06/21.927)*'Flow rate'!$E$8/(1000*3600)</f>
        <v>359.77576622428973</v>
      </c>
      <c r="S67" s="29">
        <f>(G67*64.06/21.927)*'Flow rate'!$F$8/(1000*3600)</f>
        <v>313.26155832307205</v>
      </c>
      <c r="T67" s="29">
        <f>(H67*64.06/21.927)*'Flow rate'!$G$8/(1000*3600)</f>
        <v>326.16340212979435</v>
      </c>
      <c r="U67" s="29">
        <f>(I67*64.06/21.927)*'Flow rate'!$H$8/(1000*3600)</f>
        <v>244.71934738602334</v>
      </c>
      <c r="V67" s="29">
        <f>(J67*64.06/21.927)*'Flow rate'!$I$8/(1000*3600)</f>
        <v>226.05514600973936</v>
      </c>
      <c r="W67" s="45"/>
    </row>
    <row r="68" spans="1:23" x14ac:dyDescent="0.25">
      <c r="A68" s="38"/>
      <c r="B68" s="4" t="s">
        <v>15</v>
      </c>
      <c r="C68" s="6">
        <v>303</v>
      </c>
      <c r="D68" s="6">
        <v>256</v>
      </c>
      <c r="E68" s="6">
        <v>259</v>
      </c>
      <c r="F68" s="6">
        <v>290</v>
      </c>
      <c r="G68" s="6">
        <v>275</v>
      </c>
      <c r="H68" s="6">
        <v>292</v>
      </c>
      <c r="I68" s="6">
        <v>229</v>
      </c>
      <c r="J68" s="6">
        <v>242</v>
      </c>
      <c r="K68" s="45"/>
      <c r="L68" s="49"/>
      <c r="M68" s="38"/>
      <c r="N68" s="4" t="s">
        <v>15</v>
      </c>
      <c r="O68" s="29">
        <f>(C68*64.06/21.927)*'Flow rate'!$B$8/(1000*3600)</f>
        <v>352.70831636490783</v>
      </c>
      <c r="P68" s="29">
        <f>(D68*64.06/21.927)*'Flow rate'!$C$8/(1000*3600)</f>
        <v>290.25071391840606</v>
      </c>
      <c r="Q68" s="29">
        <f>(E68*64.06/21.927)*'Flow rate'!$D$8/(1000*3600)</f>
        <v>274.21508560703955</v>
      </c>
      <c r="R68" s="29">
        <f>(F68*64.06/21.927)*'Flow rate'!$E$8/(1000*3600)</f>
        <v>314.26196447302414</v>
      </c>
      <c r="S68" s="29">
        <f>(G68*64.06/21.927)*'Flow rate'!$F$8/(1000*3600)</f>
        <v>308.77035318582364</v>
      </c>
      <c r="T68" s="29">
        <f>(H68*64.06/21.927)*'Flow rate'!$G$8/(1000*3600)</f>
        <v>311.24089353562078</v>
      </c>
      <c r="U68" s="29">
        <f>(I68*64.06/21.927)*'Flow rate'!$H$8/(1000*3600)</f>
        <v>250.18183281874707</v>
      </c>
      <c r="V68" s="29">
        <f>(J68*64.06/21.927)*'Flow rate'!$I$8/(1000*3600)</f>
        <v>250.94195107503182</v>
      </c>
      <c r="W68" s="45"/>
    </row>
    <row r="69" spans="1:23" x14ac:dyDescent="0.25">
      <c r="A69" s="38"/>
      <c r="B69" s="4" t="s">
        <v>16</v>
      </c>
      <c r="C69" s="6">
        <v>260</v>
      </c>
      <c r="D69" s="6">
        <v>288</v>
      </c>
      <c r="E69" s="6">
        <v>264</v>
      </c>
      <c r="F69" s="6">
        <v>303</v>
      </c>
      <c r="G69" s="6">
        <v>270</v>
      </c>
      <c r="H69" s="6">
        <v>294</v>
      </c>
      <c r="I69" s="6">
        <v>229</v>
      </c>
      <c r="J69" s="6">
        <v>242</v>
      </c>
      <c r="K69" s="45"/>
      <c r="L69" s="49"/>
      <c r="M69" s="38"/>
      <c r="N69" s="4" t="s">
        <v>16</v>
      </c>
      <c r="O69" s="29">
        <f>(C69*64.06/21.927)*'Flow rate'!$B$8/(1000*3600)</f>
        <v>302.65400084117505</v>
      </c>
      <c r="P69" s="29">
        <f>(D69*64.06/21.927)*'Flow rate'!$C$8/(1000*3600)</f>
        <v>326.53205315820674</v>
      </c>
      <c r="Q69" s="29">
        <f>(E69*64.06/21.927)*'Flow rate'!$D$8/(1000*3600)</f>
        <v>279.50881312841096</v>
      </c>
      <c r="R69" s="29">
        <f>(F69*64.06/21.927)*'Flow rate'!$E$8/(1000*3600)</f>
        <v>328.34956977698732</v>
      </c>
      <c r="S69" s="29">
        <f>(G69*64.06/21.927)*'Flow rate'!$F$8/(1000*3600)</f>
        <v>303.15634676426322</v>
      </c>
      <c r="T69" s="29">
        <f>(H69*64.06/21.927)*'Flow rate'!$G$8/(1000*3600)</f>
        <v>313.37268047764553</v>
      </c>
      <c r="U69" s="29">
        <f>(I69*64.06/21.927)*'Flow rate'!$H$8/(1000*3600)</f>
        <v>250.18183281874707</v>
      </c>
      <c r="V69" s="29">
        <f>(J69*64.06/21.927)*'Flow rate'!$I$8/(1000*3600)</f>
        <v>250.94195107503182</v>
      </c>
      <c r="W69" s="45"/>
    </row>
    <row r="70" spans="1:23" x14ac:dyDescent="0.25">
      <c r="A70" s="38"/>
      <c r="B70" s="4" t="s">
        <v>17</v>
      </c>
      <c r="C70" s="6">
        <v>273</v>
      </c>
      <c r="D70" s="6">
        <v>258</v>
      </c>
      <c r="E70" s="6">
        <v>298</v>
      </c>
      <c r="F70" s="6">
        <v>258</v>
      </c>
      <c r="G70" s="6">
        <v>279</v>
      </c>
      <c r="H70" s="6">
        <v>292</v>
      </c>
      <c r="I70" s="6">
        <v>232</v>
      </c>
      <c r="J70" s="6">
        <v>254</v>
      </c>
      <c r="K70" s="45"/>
      <c r="L70" s="49"/>
      <c r="M70" s="38"/>
      <c r="N70" s="4" t="s">
        <v>17</v>
      </c>
      <c r="O70" s="29">
        <f>(C70*64.06/21.927)*'Flow rate'!$B$8/(1000*3600)</f>
        <v>317.78670088323372</v>
      </c>
      <c r="P70" s="29">
        <f>(D70*64.06/21.927)*'Flow rate'!$C$8/(1000*3600)</f>
        <v>292.51829762089358</v>
      </c>
      <c r="Q70" s="29">
        <f>(E70*64.06/21.927)*'Flow rate'!$D$8/(1000*3600)</f>
        <v>315.50616027373655</v>
      </c>
      <c r="R70" s="29">
        <f>(F70*64.06/21.927)*'Flow rate'!$E$8/(1000*3600)</f>
        <v>279.58478218634559</v>
      </c>
      <c r="S70" s="29">
        <f>(G70*64.06/21.927)*'Flow rate'!$F$8/(1000*3600)</f>
        <v>313.26155832307205</v>
      </c>
      <c r="T70" s="29">
        <f>(H70*64.06/21.927)*'Flow rate'!$G$8/(1000*3600)</f>
        <v>311.24089353562078</v>
      </c>
      <c r="U70" s="29">
        <f>(I70*64.06/21.927)*'Flow rate'!$H$8/(1000*3600)</f>
        <v>253.45932407838129</v>
      </c>
      <c r="V70" s="29">
        <f>(J70*64.06/21.927)*'Flow rate'!$I$8/(1000*3600)</f>
        <v>263.38535360767804</v>
      </c>
      <c r="W70" s="45"/>
    </row>
    <row r="71" spans="1:23" x14ac:dyDescent="0.25">
      <c r="A71" s="38"/>
      <c r="B71" s="4" t="s">
        <v>18</v>
      </c>
      <c r="C71" s="6">
        <v>265</v>
      </c>
      <c r="D71" s="6">
        <v>260</v>
      </c>
      <c r="E71" s="6">
        <v>264</v>
      </c>
      <c r="F71" s="6">
        <v>261</v>
      </c>
      <c r="G71" s="6">
        <v>289</v>
      </c>
      <c r="H71" s="6">
        <v>315</v>
      </c>
      <c r="I71" s="6">
        <v>232</v>
      </c>
      <c r="J71" s="6">
        <v>271</v>
      </c>
      <c r="K71" s="45"/>
      <c r="L71" s="49"/>
      <c r="M71" s="38"/>
      <c r="N71" s="4" t="s">
        <v>18</v>
      </c>
      <c r="O71" s="29">
        <f>(C71*64.06/21.927)*'Flow rate'!$B$8/(1000*3600)</f>
        <v>308.4742700881207</v>
      </c>
      <c r="P71" s="29">
        <f>(D71*64.06/21.927)*'Flow rate'!$C$8/(1000*3600)</f>
        <v>294.78588132338115</v>
      </c>
      <c r="Q71" s="29">
        <f>(E71*64.06/21.927)*'Flow rate'!$D$8/(1000*3600)</f>
        <v>279.50881312841096</v>
      </c>
      <c r="R71" s="29">
        <f>(F71*64.06/21.927)*'Flow rate'!$E$8/(1000*3600)</f>
        <v>282.83576802572173</v>
      </c>
      <c r="S71" s="29">
        <f>(G71*64.06/21.927)*'Flow rate'!$F$8/(1000*3600)</f>
        <v>324.48957116619289</v>
      </c>
      <c r="T71" s="29">
        <f>(H71*64.06/21.927)*'Flow rate'!$G$8/(1000*3600)</f>
        <v>335.75644336890599</v>
      </c>
      <c r="U71" s="29">
        <f>(I71*64.06/21.927)*'Flow rate'!$H$8/(1000*3600)</f>
        <v>253.45932407838129</v>
      </c>
      <c r="V71" s="29">
        <f>(J71*64.06/21.927)*'Flow rate'!$I$8/(1000*3600)</f>
        <v>281.01350719559349</v>
      </c>
      <c r="W71" s="45"/>
    </row>
    <row r="72" spans="1:23" x14ac:dyDescent="0.25">
      <c r="A72" s="38"/>
      <c r="B72" s="4" t="s">
        <v>19</v>
      </c>
      <c r="C72" s="6">
        <v>259</v>
      </c>
      <c r="D72" s="6">
        <v>264</v>
      </c>
      <c r="E72" s="6">
        <v>291</v>
      </c>
      <c r="F72" s="6">
        <v>264</v>
      </c>
      <c r="G72" s="6">
        <v>275</v>
      </c>
      <c r="H72" s="6">
        <v>302</v>
      </c>
      <c r="I72" s="6">
        <v>222</v>
      </c>
      <c r="J72" s="6">
        <v>250</v>
      </c>
      <c r="K72" s="45"/>
      <c r="L72" s="49"/>
      <c r="M72" s="38"/>
      <c r="N72" s="4" t="s">
        <v>19</v>
      </c>
      <c r="O72" s="29">
        <f>(C72*64.06/21.927)*'Flow rate'!$B$8/(1000*3600)</f>
        <v>301.48994699178587</v>
      </c>
      <c r="P72" s="29">
        <f>(D72*64.06/21.927)*'Flow rate'!$C$8/(1000*3600)</f>
        <v>299.32104872835623</v>
      </c>
      <c r="Q72" s="29">
        <f>(E72*64.06/21.927)*'Flow rate'!$D$8/(1000*3600)</f>
        <v>308.09494174381661</v>
      </c>
      <c r="R72" s="29">
        <f>(F72*64.06/21.927)*'Flow rate'!$E$8/(1000*3600)</f>
        <v>286.08675386509782</v>
      </c>
      <c r="S72" s="29">
        <f>(G72*64.06/21.927)*'Flow rate'!$F$8/(1000*3600)</f>
        <v>308.77035318582364</v>
      </c>
      <c r="T72" s="29">
        <f>(H72*64.06/21.927)*'Flow rate'!$G$8/(1000*3600)</f>
        <v>321.89982824574469</v>
      </c>
      <c r="U72" s="29">
        <f>(I72*64.06/21.927)*'Flow rate'!$H$8/(1000*3600)</f>
        <v>242.53435321293384</v>
      </c>
      <c r="V72" s="29">
        <f>(J72*64.06/21.927)*'Flow rate'!$I$8/(1000*3600)</f>
        <v>259.23755276346259</v>
      </c>
      <c r="W72" s="45"/>
    </row>
    <row r="73" spans="1:23" x14ac:dyDescent="0.25">
      <c r="A73" s="38"/>
      <c r="B73" s="4" t="s">
        <v>20</v>
      </c>
      <c r="C73" s="6">
        <v>279</v>
      </c>
      <c r="D73" s="6">
        <v>284</v>
      </c>
      <c r="E73" s="6">
        <v>313</v>
      </c>
      <c r="F73" s="6">
        <v>333</v>
      </c>
      <c r="G73" s="6">
        <v>279</v>
      </c>
      <c r="H73" s="6">
        <v>318</v>
      </c>
      <c r="I73" s="6">
        <v>233</v>
      </c>
      <c r="J73" s="6">
        <v>255</v>
      </c>
      <c r="K73" s="45"/>
      <c r="L73" s="49"/>
      <c r="M73" s="38"/>
      <c r="N73" s="4" t="s">
        <v>20</v>
      </c>
      <c r="O73" s="29">
        <f>(C73*64.06/21.927)*'Flow rate'!$B$8/(1000*3600)</f>
        <v>324.77102397956861</v>
      </c>
      <c r="P73" s="29">
        <f>(D73*64.06/21.927)*'Flow rate'!$C$8/(1000*3600)</f>
        <v>321.99688575323171</v>
      </c>
      <c r="Q73" s="29">
        <f>(E73*64.06/21.927)*'Flow rate'!$D$8/(1000*3600)</f>
        <v>331.38734283785089</v>
      </c>
      <c r="R73" s="29">
        <f>(F73*64.06/21.927)*'Flow rate'!$E$8/(1000*3600)</f>
        <v>360.8594281707484</v>
      </c>
      <c r="S73" s="29">
        <f>(G73*64.06/21.927)*'Flow rate'!$F$8/(1000*3600)</f>
        <v>313.26155832307205</v>
      </c>
      <c r="T73" s="29">
        <f>(H73*64.06/21.927)*'Flow rate'!$G$8/(1000*3600)</f>
        <v>338.95412378194311</v>
      </c>
      <c r="U73" s="29">
        <f>(I73*64.06/21.927)*'Flow rate'!$H$8/(1000*3600)</f>
        <v>254.55182116492608</v>
      </c>
      <c r="V73" s="29">
        <f>(J73*64.06/21.927)*'Flow rate'!$I$8/(1000*3600)</f>
        <v>264.42230381873185</v>
      </c>
      <c r="W73" s="45"/>
    </row>
    <row r="74" spans="1:23" x14ac:dyDescent="0.25">
      <c r="A74" s="38"/>
      <c r="B74" s="4" t="s">
        <v>21</v>
      </c>
      <c r="C74" s="6">
        <v>280</v>
      </c>
      <c r="D74" s="6">
        <v>288</v>
      </c>
      <c r="E74" s="6">
        <v>305</v>
      </c>
      <c r="F74" s="6">
        <v>317</v>
      </c>
      <c r="G74" s="6">
        <v>292</v>
      </c>
      <c r="H74" s="6">
        <v>318</v>
      </c>
      <c r="I74" s="6">
        <v>240</v>
      </c>
      <c r="J74" s="6">
        <v>265</v>
      </c>
      <c r="K74" s="45"/>
      <c r="L74" s="49"/>
      <c r="M74" s="38"/>
      <c r="N74" s="4" t="s">
        <v>21</v>
      </c>
      <c r="O74" s="29">
        <f>(C74*64.06/21.927)*'Flow rate'!$B$8/(1000*3600)</f>
        <v>325.93507782895773</v>
      </c>
      <c r="P74" s="29">
        <f>(D74*64.06/21.927)*'Flow rate'!$C$8/(1000*3600)</f>
        <v>326.53205315820674</v>
      </c>
      <c r="Q74" s="29">
        <f>(E74*64.06/21.927)*'Flow rate'!$D$8/(1000*3600)</f>
        <v>322.91737880365656</v>
      </c>
      <c r="R74" s="29">
        <f>(F74*64.06/21.927)*'Flow rate'!$E$8/(1000*3600)</f>
        <v>343.52083702740913</v>
      </c>
      <c r="S74" s="29">
        <f>(G74*64.06/21.927)*'Flow rate'!$F$8/(1000*3600)</f>
        <v>327.85797501912919</v>
      </c>
      <c r="T74" s="29">
        <f>(H74*64.06/21.927)*'Flow rate'!$G$8/(1000*3600)</f>
        <v>338.95412378194311</v>
      </c>
      <c r="U74" s="29">
        <f>(I74*64.06/21.927)*'Flow rate'!$H$8/(1000*3600)</f>
        <v>262.19930077073934</v>
      </c>
      <c r="V74" s="29">
        <f>(J74*64.06/21.927)*'Flow rate'!$I$8/(1000*3600)</f>
        <v>274.79180592927037</v>
      </c>
      <c r="W74" s="45"/>
    </row>
    <row r="75" spans="1:23" x14ac:dyDescent="0.25">
      <c r="A75" s="39"/>
      <c r="B75" s="4" t="s">
        <v>22</v>
      </c>
      <c r="C75" s="6">
        <v>287</v>
      </c>
      <c r="D75" s="6">
        <v>286</v>
      </c>
      <c r="E75" s="6">
        <v>313</v>
      </c>
      <c r="F75" s="6">
        <v>333</v>
      </c>
      <c r="G75" s="6">
        <v>283</v>
      </c>
      <c r="H75" s="6">
        <v>288</v>
      </c>
      <c r="I75" s="6">
        <v>243</v>
      </c>
      <c r="J75" s="6">
        <v>260</v>
      </c>
      <c r="K75" s="45"/>
      <c r="L75" s="49"/>
      <c r="M75" s="39"/>
      <c r="N75" s="4" t="s">
        <v>22</v>
      </c>
      <c r="O75" s="29">
        <f>(C75*64.06/21.927)*'Flow rate'!$B$8/(1000*3600)</f>
        <v>334.08345477468168</v>
      </c>
      <c r="P75" s="29">
        <f>(D75*64.06/21.927)*'Flow rate'!$C$8/(1000*3600)</f>
        <v>324.26446945571917</v>
      </c>
      <c r="Q75" s="29">
        <f>(E75*64.06/21.927)*'Flow rate'!$D$8/(1000*3600)</f>
        <v>331.38734283785089</v>
      </c>
      <c r="R75" s="29">
        <f>(F75*64.06/21.927)*'Flow rate'!$E$8/(1000*3600)</f>
        <v>360.8594281707484</v>
      </c>
      <c r="S75" s="29">
        <f>(G75*64.06/21.927)*'Flow rate'!$F$8/(1000*3600)</f>
        <v>317.75276346032035</v>
      </c>
      <c r="T75" s="29">
        <f>(H75*64.06/21.927)*'Flow rate'!$G$8/(1000*3600)</f>
        <v>306.97731965157112</v>
      </c>
      <c r="U75" s="29">
        <f>(I75*64.06/21.927)*'Flow rate'!$H$8/(1000*3600)</f>
        <v>265.47679203037353</v>
      </c>
      <c r="V75" s="29">
        <f>(J75*64.06/21.927)*'Flow rate'!$I$8/(1000*3600)</f>
        <v>269.60705487400116</v>
      </c>
      <c r="W75" s="45"/>
    </row>
    <row r="76" spans="1:23" x14ac:dyDescent="0.25">
      <c r="A76" s="37">
        <v>2558</v>
      </c>
      <c r="B76" s="4" t="s">
        <v>10</v>
      </c>
      <c r="C76" s="6">
        <v>271.64444550480567</v>
      </c>
      <c r="D76" s="6">
        <v>292.47077260719624</v>
      </c>
      <c r="E76" s="6">
        <v>306.08628597535426</v>
      </c>
      <c r="F76" s="6">
        <v>324.57664451832318</v>
      </c>
      <c r="G76" s="6">
        <v>229.10906509195038</v>
      </c>
      <c r="H76" s="6">
        <v>267.95263401790737</v>
      </c>
      <c r="I76" s="6">
        <v>240.07500887234721</v>
      </c>
      <c r="J76" s="6">
        <v>249.5255065544136</v>
      </c>
      <c r="K76" s="45"/>
      <c r="L76" s="49"/>
      <c r="M76" s="37">
        <v>2558</v>
      </c>
      <c r="N76" s="4" t="s">
        <v>10</v>
      </c>
      <c r="O76" s="29">
        <f>(C76*46/21.927)*'Flow rate'!$B$9/(1000*3600)</f>
        <v>220.14559859151206</v>
      </c>
      <c r="P76" s="29">
        <f>(D76*46/21.927)*'Flow rate'!$C$9/(1000*3600)</f>
        <v>248.49911118185156</v>
      </c>
      <c r="Q76" s="29">
        <f>(E76*46/21.927)*'Flow rate'!$D$9/(1000*3600)</f>
        <v>239.81359746812819</v>
      </c>
      <c r="R76" s="29">
        <f>(F76*46/21.927)*'Flow rate'!$E$9/(1000*3600)</f>
        <v>247.2997150922296</v>
      </c>
      <c r="S76" s="29">
        <f>(G76*46/21.927)*'Flow rate'!$F$9/(1000*3600)</f>
        <v>171.72894971475182</v>
      </c>
      <c r="T76" s="29">
        <f>(H76*46/21.927)*'Flow rate'!$G$9/(1000*3600)</f>
        <v>201.23391031108468</v>
      </c>
      <c r="U76" s="29">
        <f>(I76*46/21.927)*'Flow rate'!$H$9/(1000*3600)</f>
        <v>157.96977518829686</v>
      </c>
      <c r="V76" s="29">
        <f>(J76*46/21.927)*'Flow rate'!$I$9/(1000*3600)</f>
        <v>162.82531620878754</v>
      </c>
      <c r="W76" s="45"/>
    </row>
    <row r="77" spans="1:23" x14ac:dyDescent="0.25">
      <c r="A77" s="38"/>
      <c r="B77" s="4" t="s">
        <v>11</v>
      </c>
      <c r="C77" s="6">
        <v>281.48583067384737</v>
      </c>
      <c r="D77" s="6">
        <v>312.38709389682816</v>
      </c>
      <c r="E77" s="6">
        <v>323.5221436468579</v>
      </c>
      <c r="F77" s="6">
        <v>318.05343676764193</v>
      </c>
      <c r="G77" s="6">
        <v>286.608546176321</v>
      </c>
      <c r="H77" s="6">
        <v>297.0263949465986</v>
      </c>
      <c r="I77" s="6">
        <v>237.08839000547343</v>
      </c>
      <c r="J77" s="6">
        <v>247.46040142224979</v>
      </c>
      <c r="K77" s="45"/>
      <c r="L77" s="49"/>
      <c r="M77" s="38"/>
      <c r="N77" s="4" t="s">
        <v>11</v>
      </c>
      <c r="O77" s="29">
        <f>(C77*46/21.927)*'Flow rate'!$B$9/(1000*3600)</f>
        <v>228.12123610172199</v>
      </c>
      <c r="P77" s="29">
        <f>(D77*46/21.927)*'Flow rate'!$C$9/(1000*3600)</f>
        <v>265.4211034013365</v>
      </c>
      <c r="Q77" s="29">
        <f>(E77*46/21.927)*'Flow rate'!$D$9/(1000*3600)</f>
        <v>253.47430670187094</v>
      </c>
      <c r="R77" s="29">
        <f>(F77*46/21.927)*'Flow rate'!$E$9/(1000*3600)</f>
        <v>242.32958724885106</v>
      </c>
      <c r="S77" s="29">
        <f>(G77*46/21.927)*'Flow rate'!$F$9/(1000*3600)</f>
        <v>214.82774849776484</v>
      </c>
      <c r="T77" s="29">
        <f>(H77*46/21.927)*'Flow rate'!$G$9/(1000*3600)</f>
        <v>223.06846558826544</v>
      </c>
      <c r="U77" s="29">
        <f>(I77*46/21.927)*'Flow rate'!$H$9/(1000*3600)</f>
        <v>156.00457475702646</v>
      </c>
      <c r="V77" s="29">
        <f>(J77*46/21.927)*'Flow rate'!$I$9/(1000*3600)</f>
        <v>161.477752984522</v>
      </c>
      <c r="W77" s="45"/>
    </row>
    <row r="78" spans="1:23" x14ac:dyDescent="0.25">
      <c r="A78" s="38"/>
      <c r="B78" s="4" t="s">
        <v>13</v>
      </c>
      <c r="C78" s="6">
        <v>262.56671303599575</v>
      </c>
      <c r="D78" s="6">
        <v>303.56588220904536</v>
      </c>
      <c r="E78" s="6">
        <v>279.31792739674592</v>
      </c>
      <c r="F78" s="6">
        <v>320.7118869157394</v>
      </c>
      <c r="G78" s="6">
        <v>288.58899626015983</v>
      </c>
      <c r="H78" s="6">
        <v>279.82483649624152</v>
      </c>
      <c r="I78" s="6"/>
      <c r="J78" s="6">
        <v>244.32925534042357</v>
      </c>
      <c r="K78" s="45"/>
      <c r="L78" s="49"/>
      <c r="M78" s="38"/>
      <c r="N78" s="4" t="s">
        <v>13</v>
      </c>
      <c r="O78" s="29">
        <f>(C78*46/21.927)*'Flow rate'!$B$9/(1000*3600)</f>
        <v>212.78883911687586</v>
      </c>
      <c r="P78" s="29">
        <f>(D78*46/21.927)*'Flow rate'!$C$9/(1000*3600)</f>
        <v>257.92612110132717</v>
      </c>
      <c r="Q78" s="29">
        <f>(E78*46/21.927)*'Flow rate'!$D$9/(1000*3600)</f>
        <v>218.84102645405218</v>
      </c>
      <c r="R78" s="29">
        <f>(F78*46/21.927)*'Flow rate'!$E$9/(1000*3600)</f>
        <v>244.35509948244709</v>
      </c>
      <c r="S78" s="29">
        <f>(G78*46/21.927)*'Flow rate'!$F$9/(1000*3600)</f>
        <v>216.31219701892499</v>
      </c>
      <c r="T78" s="29">
        <f>(H78*46/21.927)*'Flow rate'!$G$9/(1000*3600)</f>
        <v>210.15000004267682</v>
      </c>
      <c r="U78" s="29">
        <f>(I78*46/21.927)*'Flow rate'!$H$9/(1000*3600)</f>
        <v>0</v>
      </c>
      <c r="V78" s="29">
        <f>(J78*46/21.927)*'Flow rate'!$I$9/(1000*3600)</f>
        <v>159.43455564606435</v>
      </c>
      <c r="W78" s="45"/>
    </row>
    <row r="79" spans="1:23" x14ac:dyDescent="0.25">
      <c r="A79" s="38"/>
      <c r="B79" s="4" t="s">
        <v>14</v>
      </c>
      <c r="C79" s="6">
        <v>265.05362586892818</v>
      </c>
      <c r="D79" s="6">
        <v>299.99428512305235</v>
      </c>
      <c r="E79" s="6">
        <v>289.37314000120176</v>
      </c>
      <c r="F79" s="6">
        <v>326.13629569177687</v>
      </c>
      <c r="G79" s="6">
        <v>274.54258876437211</v>
      </c>
      <c r="H79" s="6">
        <v>296.148105461135</v>
      </c>
      <c r="I79" s="6"/>
      <c r="J79" s="6">
        <v>251.51877644963048</v>
      </c>
      <c r="K79" s="45"/>
      <c r="L79" s="49"/>
      <c r="M79" s="38"/>
      <c r="N79" s="4" t="s">
        <v>14</v>
      </c>
      <c r="O79" s="29">
        <f>(C79*46/21.927)*'Flow rate'!$B$9/(1000*3600)</f>
        <v>214.80427850211132</v>
      </c>
      <c r="P79" s="29">
        <f>(D79*46/21.927)*'Flow rate'!$C$9/(1000*3600)</f>
        <v>254.89149752695391</v>
      </c>
      <c r="Q79" s="29">
        <f>(E79*46/21.927)*'Flow rate'!$D$9/(1000*3600)</f>
        <v>226.71912102564497</v>
      </c>
      <c r="R79" s="29">
        <f>(F79*46/21.927)*'Flow rate'!$E$9/(1000*3600)</f>
        <v>248.48803624026155</v>
      </c>
      <c r="S79" s="29">
        <f>(G79*46/21.927)*'Flow rate'!$F$9/(1000*3600)</f>
        <v>205.78369695477892</v>
      </c>
      <c r="T79" s="29">
        <f>(H79*46/21.927)*'Flow rate'!$G$9/(1000*3600)</f>
        <v>222.40886532647758</v>
      </c>
      <c r="U79" s="29">
        <f>(I79*46/21.927)*'Flow rate'!$H$9/(1000*3600)</f>
        <v>0</v>
      </c>
      <c r="V79" s="29">
        <f>(J79*46/21.927)*'Flow rate'!$I$9/(1000*3600)</f>
        <v>164.12600408418663</v>
      </c>
      <c r="W79" s="45"/>
    </row>
    <row r="80" spans="1:23" x14ac:dyDescent="0.25">
      <c r="A80" s="38"/>
      <c r="B80" s="4" t="s">
        <v>15</v>
      </c>
      <c r="C80" s="6">
        <v>270.56091937349686</v>
      </c>
      <c r="D80" s="6">
        <v>299.2040068045377</v>
      </c>
      <c r="E80" s="6">
        <v>300.23089615955769</v>
      </c>
      <c r="F80" s="6">
        <v>332.19177857079842</v>
      </c>
      <c r="G80" s="6">
        <v>268.36969944029221</v>
      </c>
      <c r="H80" s="6">
        <v>295.96725284334161</v>
      </c>
      <c r="I80" s="6">
        <v>265.90915600106632</v>
      </c>
      <c r="J80" s="6">
        <v>209.5872592290653</v>
      </c>
      <c r="K80" s="45"/>
      <c r="L80" s="49"/>
      <c r="M80" s="38"/>
      <c r="N80" s="4" t="s">
        <v>15</v>
      </c>
      <c r="O80" s="29">
        <f>(C80*46/21.927)*'Flow rate'!$B$9/(1000*3600)</f>
        <v>219.26748931037707</v>
      </c>
      <c r="P80" s="29">
        <f>(D80*46/21.927)*'Flow rate'!$C$9/(1000*3600)</f>
        <v>254.22003398895131</v>
      </c>
      <c r="Q80" s="29">
        <f>(E80*46/21.927)*'Flow rate'!$D$9/(1000*3600)</f>
        <v>235.22599534204838</v>
      </c>
      <c r="R80" s="29">
        <f>(F80*46/21.927)*'Flow rate'!$E$9/(1000*3600)</f>
        <v>253.10179763073447</v>
      </c>
      <c r="S80" s="29">
        <f>(G80*46/21.927)*'Flow rate'!$F$9/(1000*3600)</f>
        <v>201.15680102683214</v>
      </c>
      <c r="T80" s="29">
        <f>(H80*46/21.927)*'Flow rate'!$G$9/(1000*3600)</f>
        <v>222.2730440101395</v>
      </c>
      <c r="U80" s="29">
        <f>(I80*46/21.927)*'Flow rate'!$H$9/(1000*3600)</f>
        <v>174.96868912471206</v>
      </c>
      <c r="V80" s="29">
        <f>(J80*46/21.927)*'Flow rate'!$I$9/(1000*3600)</f>
        <v>136.76402155650507</v>
      </c>
      <c r="W80" s="45"/>
    </row>
    <row r="81" spans="1:23" x14ac:dyDescent="0.25">
      <c r="A81" s="38"/>
      <c r="B81" s="4" t="s">
        <v>16</v>
      </c>
      <c r="C81" s="6">
        <v>262.84904653868682</v>
      </c>
      <c r="D81" s="6">
        <v>290.78510520779889</v>
      </c>
      <c r="E81" s="6">
        <v>277.531114464805</v>
      </c>
      <c r="F81" s="6"/>
      <c r="G81" s="6">
        <v>266.03341329809047</v>
      </c>
      <c r="H81" s="6">
        <v>280.16836029313953</v>
      </c>
      <c r="I81" s="6">
        <v>277.40327985418844</v>
      </c>
      <c r="J81" s="6">
        <v>207.0103596902384</v>
      </c>
      <c r="K81" s="45"/>
      <c r="L81" s="49"/>
      <c r="M81" s="38"/>
      <c r="N81" s="4" t="s">
        <v>16</v>
      </c>
      <c r="O81" s="29">
        <f>(C81*46/21.927)*'Flow rate'!$B$9/(1000*3600)</f>
        <v>213.01764732179558</v>
      </c>
      <c r="P81" s="29">
        <f>(D81*46/21.927)*'Flow rate'!$C$9/(1000*3600)</f>
        <v>247.06687627248155</v>
      </c>
      <c r="Q81" s="29">
        <f>(E81*46/21.927)*'Flow rate'!$D$9/(1000*3600)</f>
        <v>217.441087754264</v>
      </c>
      <c r="R81" s="29">
        <f>(F81*46/21.927)*'Flow rate'!$E$9/(1000*3600)</f>
        <v>0</v>
      </c>
      <c r="S81" s="29">
        <f>(G81*46/21.927)*'Flow rate'!$F$9/(1000*3600)</f>
        <v>199.4056351998824</v>
      </c>
      <c r="T81" s="29">
        <f>(H81*46/21.927)*'Flow rate'!$G$9/(1000*3600)</f>
        <v>210.40798831432815</v>
      </c>
      <c r="U81" s="29">
        <f>(I81*46/21.927)*'Flow rate'!$H$9/(1000*3600)</f>
        <v>182.53184269739234</v>
      </c>
      <c r="V81" s="29">
        <f>(J81*46/21.927)*'Flow rate'!$I$9/(1000*3600)</f>
        <v>135.08249212874588</v>
      </c>
      <c r="W81" s="45"/>
    </row>
    <row r="82" spans="1:23" x14ac:dyDescent="0.25">
      <c r="A82" s="38"/>
      <c r="B82" s="4" t="s">
        <v>17</v>
      </c>
      <c r="C82" s="6">
        <v>263.2680274189417</v>
      </c>
      <c r="D82" s="6">
        <v>294.03270214456461</v>
      </c>
      <c r="E82" s="6">
        <v>255.68340725617344</v>
      </c>
      <c r="F82" s="6"/>
      <c r="G82" s="6">
        <v>244.55286572213944</v>
      </c>
      <c r="H82" s="6">
        <v>295.54112482006201</v>
      </c>
      <c r="I82" s="6">
        <v>279.36953192419969</v>
      </c>
      <c r="J82" s="6">
        <v>224.75100166166663</v>
      </c>
      <c r="K82" s="45"/>
      <c r="L82" s="49"/>
      <c r="M82" s="38"/>
      <c r="N82" s="4" t="s">
        <v>17</v>
      </c>
      <c r="O82" s="29">
        <f>(C82*46/21.927)*'Flow rate'!$B$9/(1000*3600)</f>
        <v>213.35719704647593</v>
      </c>
      <c r="P82" s="29">
        <f>(D82*46/21.927)*'Flow rate'!$C$9/(1000*3600)</f>
        <v>249.82621165860934</v>
      </c>
      <c r="Q82" s="29">
        <f>(E82*46/21.927)*'Flow rate'!$D$9/(1000*3600)</f>
        <v>200.32376658635593</v>
      </c>
      <c r="R82" s="29">
        <f>(F82*46/21.927)*'Flow rate'!$E$9/(1000*3600)</f>
        <v>0</v>
      </c>
      <c r="S82" s="29">
        <f>(G82*46/21.927)*'Flow rate'!$F$9/(1000*3600)</f>
        <v>183.30486732744851</v>
      </c>
      <c r="T82" s="29">
        <f>(H82*46/21.927)*'Flow rate'!$G$9/(1000*3600)</f>
        <v>221.95301950755541</v>
      </c>
      <c r="U82" s="29">
        <f>(I82*46/21.927)*'Flow rate'!$H$9/(1000*3600)</f>
        <v>183.82563999400458</v>
      </c>
      <c r="V82" s="29">
        <f>(J82*46/21.927)*'Flow rate'!$I$9/(1000*3600)</f>
        <v>146.65896652862762</v>
      </c>
      <c r="W82" s="45"/>
    </row>
    <row r="83" spans="1:23" x14ac:dyDescent="0.25">
      <c r="A83" s="38"/>
      <c r="B83" s="4" t="s">
        <v>18</v>
      </c>
      <c r="C83" s="6">
        <v>257.79814583466475</v>
      </c>
      <c r="D83" s="6">
        <v>294.21394474966564</v>
      </c>
      <c r="E83" s="6"/>
      <c r="F83" s="6"/>
      <c r="G83" s="6">
        <v>269.42901861983955</v>
      </c>
      <c r="H83" s="6">
        <v>292.15307691995645</v>
      </c>
      <c r="I83" s="6">
        <v>276.43567027336383</v>
      </c>
      <c r="J83" s="6">
        <v>213.40779728091857</v>
      </c>
      <c r="K83" s="45"/>
      <c r="L83" s="49"/>
      <c r="M83" s="38"/>
      <c r="N83" s="4" t="s">
        <v>18</v>
      </c>
      <c r="O83" s="29">
        <f>(C83*46/21.927)*'Flow rate'!$B$9/(1000*3600)</f>
        <v>208.92430553876414</v>
      </c>
      <c r="P83" s="29">
        <f>(D83*46/21.927)*'Flow rate'!$C$9/(1000*3600)</f>
        <v>249.98020525555714</v>
      </c>
      <c r="Q83" s="29">
        <f>(E83*46/21.927)*'Flow rate'!$D$9/(1000*3600)</f>
        <v>0</v>
      </c>
      <c r="R83" s="29">
        <f>(F83*46/21.927)*'Flow rate'!$E$9/(1000*3600)</f>
        <v>0</v>
      </c>
      <c r="S83" s="29">
        <f>(G83*46/21.927)*'Flow rate'!$F$9/(1000*3600)</f>
        <v>201.95081487365809</v>
      </c>
      <c r="T83" s="29">
        <f>(H83*46/21.927)*'Flow rate'!$G$9/(1000*3600)</f>
        <v>219.40857679379602</v>
      </c>
      <c r="U83" s="29">
        <f>(I83*46/21.927)*'Flow rate'!$H$9/(1000*3600)</f>
        <v>181.89515390304066</v>
      </c>
      <c r="V83" s="29">
        <f>(J83*46/21.927)*'Flow rate'!$I$9/(1000*3600)</f>
        <v>139.257074571288</v>
      </c>
      <c r="W83" s="45"/>
    </row>
    <row r="84" spans="1:23" x14ac:dyDescent="0.25">
      <c r="A84" s="38"/>
      <c r="B84" s="4" t="s">
        <v>19</v>
      </c>
      <c r="C84" s="6">
        <v>259.01049117245094</v>
      </c>
      <c r="D84" s="6">
        <v>278.56269233785207</v>
      </c>
      <c r="E84" s="6">
        <v>248.82896070705584</v>
      </c>
      <c r="F84" s="6">
        <v>219.76140162955983</v>
      </c>
      <c r="G84" s="6">
        <v>251.44048060802265</v>
      </c>
      <c r="H84" s="6">
        <v>328.00507417039506</v>
      </c>
      <c r="I84" s="6">
        <v>254.95032935866533</v>
      </c>
      <c r="J84" s="6">
        <v>198.71007582178206</v>
      </c>
      <c r="K84" s="45"/>
      <c r="L84" s="49"/>
      <c r="M84" s="38"/>
      <c r="N84" s="4" t="s">
        <v>19</v>
      </c>
      <c r="O84" s="29">
        <f>(C84*46/21.927)*'Flow rate'!$B$9/(1000*3600)</f>
        <v>209.9068122474531</v>
      </c>
      <c r="P84" s="29">
        <f>(D84*46/21.927)*'Flow rate'!$C$9/(1000*3600)</f>
        <v>236.6820480463852</v>
      </c>
      <c r="Q84" s="29">
        <f>(E84*46/21.927)*'Flow rate'!$D$9/(1000*3600)</f>
        <v>194.9534198543588</v>
      </c>
      <c r="R84" s="29">
        <f>(F84*46/21.927)*'Flow rate'!$E$9/(1000*3600)</f>
        <v>167.43944128176838</v>
      </c>
      <c r="S84" s="29">
        <f>(G84*46/21.927)*'Flow rate'!$F$9/(1000*3600)</f>
        <v>188.46748658006391</v>
      </c>
      <c r="T84" s="29">
        <f>(H84*46/21.927)*'Flow rate'!$G$9/(1000*3600)</f>
        <v>246.33362504200943</v>
      </c>
      <c r="U84" s="29">
        <f>(I84*46/21.927)*'Flow rate'!$H$9/(1000*3600)</f>
        <v>167.75776205171505</v>
      </c>
      <c r="V84" s="29">
        <f>(J84*46/21.927)*'Flow rate'!$I$9/(1000*3600)</f>
        <v>129.66622681716987</v>
      </c>
      <c r="W84" s="45"/>
    </row>
    <row r="85" spans="1:23" x14ac:dyDescent="0.25">
      <c r="A85" s="38"/>
      <c r="B85" s="4" t="s">
        <v>20</v>
      </c>
      <c r="C85" s="6">
        <v>259.24371227953588</v>
      </c>
      <c r="D85" s="6">
        <v>278.82791161103802</v>
      </c>
      <c r="E85" s="6">
        <v>200.08349090074543</v>
      </c>
      <c r="F85" s="6">
        <v>215.89767355270823</v>
      </c>
      <c r="G85" s="6">
        <v>251.70781177806381</v>
      </c>
      <c r="H85" s="6">
        <v>351.19597914947872</v>
      </c>
      <c r="I85" s="6">
        <v>264.04783653048099</v>
      </c>
      <c r="J85" s="6">
        <v>233.63871394918377</v>
      </c>
      <c r="K85" s="45"/>
      <c r="L85" s="49"/>
      <c r="M85" s="38"/>
      <c r="N85" s="4" t="s">
        <v>20</v>
      </c>
      <c r="O85" s="29">
        <f>(C85*46/21.927)*'Flow rate'!$B$9/(1000*3600)</f>
        <v>210.09581887384661</v>
      </c>
      <c r="P85" s="29">
        <f>(D85*46/21.927)*'Flow rate'!$C$9/(1000*3600)</f>
        <v>236.90739279816151</v>
      </c>
      <c r="Q85" s="29">
        <f>(E85*46/21.927)*'Flow rate'!$D$9/(1000*3600)</f>
        <v>156.76214174049201</v>
      </c>
      <c r="R85" s="29">
        <f>(F85*46/21.927)*'Flow rate'!$E$9/(1000*3600)</f>
        <v>164.49561008277001</v>
      </c>
      <c r="S85" s="29">
        <f>(G85*46/21.927)*'Flow rate'!$F$9/(1000*3600)</f>
        <v>188.66786495024652</v>
      </c>
      <c r="T85" s="29">
        <f>(H85*46/21.927)*'Flow rate'!$G$9/(1000*3600)</f>
        <v>263.7501229603763</v>
      </c>
      <c r="U85" s="29">
        <f>(I85*46/21.927)*'Flow rate'!$H$9/(1000*3600)</f>
        <v>173.74393766181274</v>
      </c>
      <c r="V85" s="29">
        <f>(J85*46/21.927)*'Flow rate'!$I$9/(1000*3600)</f>
        <v>152.45855224461582</v>
      </c>
      <c r="W85" s="45"/>
    </row>
    <row r="86" spans="1:23" x14ac:dyDescent="0.25">
      <c r="A86" s="38"/>
      <c r="B86" s="4" t="s">
        <v>21</v>
      </c>
      <c r="C86" s="6">
        <v>267</v>
      </c>
      <c r="D86" s="6">
        <v>278</v>
      </c>
      <c r="E86" s="6">
        <v>247</v>
      </c>
      <c r="F86" s="6">
        <v>214</v>
      </c>
      <c r="G86" s="6">
        <v>259</v>
      </c>
      <c r="H86" s="6">
        <v>328</v>
      </c>
      <c r="I86" s="6">
        <v>288</v>
      </c>
      <c r="J86" s="6"/>
      <c r="K86" s="45"/>
      <c r="L86" s="49"/>
      <c r="M86" s="38"/>
      <c r="N86" s="4" t="s">
        <v>21</v>
      </c>
      <c r="O86" s="29">
        <f>(C86*46/21.927)*'Flow rate'!$B$9/(1000*3600)</f>
        <v>216.3816554934632</v>
      </c>
      <c r="P86" s="29">
        <f>(D86*46/21.927)*'Flow rate'!$C$9/(1000*3600)</f>
        <v>236.20395396341544</v>
      </c>
      <c r="Q86" s="29">
        <f>(E86*46/21.927)*'Flow rate'!$D$9/(1000*3600)</f>
        <v>193.52045906230873</v>
      </c>
      <c r="R86" s="29">
        <f>(F86*46/21.927)*'Flow rate'!$E$9/(1000*3600)</f>
        <v>163.0497447167661</v>
      </c>
      <c r="S86" s="29">
        <f>(G86*46/21.927)*'Flow rate'!$F$9/(1000*3600)</f>
        <v>194.1337325883201</v>
      </c>
      <c r="T86" s="29">
        <f>(H86*46/21.927)*'Flow rate'!$G$9/(1000*3600)</f>
        <v>246.32981431197524</v>
      </c>
      <c r="U86" s="29">
        <f>(I86*46/21.927)*'Flow rate'!$H$9/(1000*3600)</f>
        <v>189.50450306312504</v>
      </c>
      <c r="V86" s="29">
        <f>(J86*46/21.927)*'Flow rate'!$I$9/(1000*3600)</f>
        <v>0</v>
      </c>
      <c r="W86" s="45"/>
    </row>
    <row r="87" spans="1:23" x14ac:dyDescent="0.25">
      <c r="A87" s="39"/>
      <c r="B87" s="4" t="s">
        <v>22</v>
      </c>
      <c r="C87" s="6">
        <v>265.43982046392244</v>
      </c>
      <c r="D87" s="6">
        <v>301.39587124417704</v>
      </c>
      <c r="E87" s="6">
        <v>271.21802174605909</v>
      </c>
      <c r="F87" s="6">
        <v>255.99175800436674</v>
      </c>
      <c r="G87" s="6">
        <v>271.06977561560677</v>
      </c>
      <c r="H87" s="6">
        <v>299.17018412250678</v>
      </c>
      <c r="I87" s="6">
        <v>256.03212334328651</v>
      </c>
      <c r="J87" s="6"/>
      <c r="K87" s="45"/>
      <c r="L87" s="49"/>
      <c r="M87" s="39"/>
      <c r="N87" s="4" t="s">
        <v>22</v>
      </c>
      <c r="O87" s="29">
        <f>(C87*46/21.927)*'Flow rate'!$B$9/(1000*3600)</f>
        <v>215.11725762498577</v>
      </c>
      <c r="P87" s="29">
        <f>(D87*46/21.927)*'Flow rate'!$C$9/(1000*3600)</f>
        <v>256.08236149684569</v>
      </c>
      <c r="Q87" s="29">
        <f>(E87*46/21.927)*'Flow rate'!$D$9/(1000*3600)</f>
        <v>212.49488289177566</v>
      </c>
      <c r="R87" s="29">
        <f>(F87*46/21.927)*'Flow rate'!$E$9/(1000*3600)</f>
        <v>195.04388220658024</v>
      </c>
      <c r="S87" s="29">
        <f>(G87*46/21.927)*'Flow rate'!$F$9/(1000*3600)</f>
        <v>203.18064607002367</v>
      </c>
      <c r="T87" s="29">
        <f>(H87*46/21.927)*'Flow rate'!$G$9/(1000*3600)</f>
        <v>224.67846311761139</v>
      </c>
      <c r="U87" s="29">
        <f>(I87*46/21.927)*'Flow rate'!$H$9/(1000*3600)</f>
        <v>168.46958438321616</v>
      </c>
      <c r="V87" s="29">
        <f>(J87*46/21.927)*'Flow rate'!$I$9/(1000*3600)</f>
        <v>0</v>
      </c>
      <c r="W87" s="45"/>
    </row>
    <row r="88" spans="1:23" x14ac:dyDescent="0.25">
      <c r="A88" s="37">
        <v>2559</v>
      </c>
      <c r="B88" s="4" t="s">
        <v>10</v>
      </c>
      <c r="C88" s="6">
        <v>274.22871781269254</v>
      </c>
      <c r="D88" s="6">
        <v>298.36410951869465</v>
      </c>
      <c r="E88" s="6">
        <v>229.47489055336789</v>
      </c>
      <c r="F88" s="6">
        <v>246.48881310714486</v>
      </c>
      <c r="G88" s="6">
        <v>248.93244031942604</v>
      </c>
      <c r="H88" s="6">
        <v>291.5956651610681</v>
      </c>
      <c r="I88" s="6">
        <v>276.32955352626595</v>
      </c>
      <c r="J88" s="6">
        <v>230.72267040665434</v>
      </c>
      <c r="K88" s="45"/>
      <c r="L88" s="49"/>
      <c r="M88" s="37">
        <v>2559</v>
      </c>
      <c r="N88" s="4" t="s">
        <v>10</v>
      </c>
      <c r="O88" s="29">
        <f>(C88*46/21.927)*'Flow rate'!$B$10/(1000*3600)</f>
        <v>232.76899493720504</v>
      </c>
      <c r="P88" s="29">
        <f>(D88*46/21.927)*'Flow rate'!$C$10/(1000*3600)</f>
        <v>265.50995114489501</v>
      </c>
      <c r="Q88" s="29">
        <f>(E88*46/21.927)*'Flow rate'!$D$10/(1000*3600)</f>
        <v>172.92994050151449</v>
      </c>
      <c r="R88" s="29">
        <f>(F88*46/21.927)*'Flow rate'!$E$10/(1000*3600)</f>
        <v>184.14561113034875</v>
      </c>
      <c r="S88" s="29">
        <f>(G88*46/21.927)*'Flow rate'!$F$10/(1000*3600)</f>
        <v>183.80400872758713</v>
      </c>
      <c r="T88" s="29">
        <f>(H88*46/21.927)*'Flow rate'!$G$10/(1000*3600)</f>
        <v>215.39266044269633</v>
      </c>
      <c r="U88" s="29">
        <f>(I88*46/21.927)*'Flow rate'!$H$10/(1000*3600)</f>
        <v>185.72409466751367</v>
      </c>
      <c r="V88" s="29">
        <f>(J88*46/21.927)*'Flow rate'!$I$10/(1000*3600)</f>
        <v>144.00305311463117</v>
      </c>
      <c r="W88" s="45"/>
    </row>
    <row r="89" spans="1:23" x14ac:dyDescent="0.25">
      <c r="A89" s="38"/>
      <c r="B89" s="4" t="s">
        <v>11</v>
      </c>
      <c r="C89" s="6">
        <v>279.2356933249967</v>
      </c>
      <c r="D89" s="6">
        <v>313.12496380498646</v>
      </c>
      <c r="E89" s="6">
        <v>266.22669657722105</v>
      </c>
      <c r="F89" s="6">
        <v>257.22977505183997</v>
      </c>
      <c r="G89" s="6">
        <v>243.31747224778954</v>
      </c>
      <c r="H89" s="6"/>
      <c r="I89" s="6">
        <v>271.88555414455038</v>
      </c>
      <c r="J89" s="6">
        <v>213.42600181474319</v>
      </c>
      <c r="K89" s="45"/>
      <c r="L89" s="49"/>
      <c r="M89" s="38"/>
      <c r="N89" s="4" t="s">
        <v>11</v>
      </c>
      <c r="O89" s="29">
        <f>(C89*46/21.927)*'Flow rate'!$B$10/(1000*3600)</f>
        <v>237.01898256421313</v>
      </c>
      <c r="P89" s="29">
        <f>(D89*46/21.927)*'Flow rate'!$C$10/(1000*3600)</f>
        <v>278.64542413034366</v>
      </c>
      <c r="Q89" s="29">
        <f>(E89*46/21.927)*'Flow rate'!$D$10/(1000*3600)</f>
        <v>200.62572723313542</v>
      </c>
      <c r="R89" s="29">
        <f>(F89*46/21.927)*'Flow rate'!$E$10/(1000*3600)</f>
        <v>192.16991445065375</v>
      </c>
      <c r="S89" s="29">
        <f>(G89*46/21.927)*'Flow rate'!$F$10/(1000*3600)</f>
        <v>179.65809010356253</v>
      </c>
      <c r="T89" s="29">
        <f>(H89*46/21.927)*'Flow rate'!$G$10/(1000*3600)</f>
        <v>0</v>
      </c>
      <c r="U89" s="29">
        <f>(I89*46/21.927)*'Flow rate'!$H$10/(1000*3600)</f>
        <v>182.73723440830631</v>
      </c>
      <c r="V89" s="29">
        <f>(J89*46/21.927)*'Flow rate'!$I$10/(1000*3600)</f>
        <v>133.20752495280337</v>
      </c>
      <c r="W89" s="45"/>
    </row>
    <row r="90" spans="1:23" x14ac:dyDescent="0.25">
      <c r="A90" s="38"/>
      <c r="B90" s="4" t="s">
        <v>13</v>
      </c>
      <c r="C90" s="6">
        <v>259.1871161673136</v>
      </c>
      <c r="D90" s="6">
        <v>307.60756510367503</v>
      </c>
      <c r="E90" s="6">
        <v>232.6975541324318</v>
      </c>
      <c r="F90" s="6">
        <v>247.23783253763463</v>
      </c>
      <c r="G90" s="6">
        <v>252.76773364653431</v>
      </c>
      <c r="H90" s="6">
        <v>239.60043623459421</v>
      </c>
      <c r="I90" s="6">
        <v>239.26959782062289</v>
      </c>
      <c r="J90" s="6">
        <v>209.5002124101043</v>
      </c>
      <c r="K90" s="45"/>
      <c r="L90" s="49"/>
      <c r="M90" s="38"/>
      <c r="N90" s="4" t="s">
        <v>13</v>
      </c>
      <c r="O90" s="29">
        <f>(C90*46/21.927)*'Flow rate'!$B$10/(1000*3600)</f>
        <v>220.00148274822956</v>
      </c>
      <c r="P90" s="29">
        <f>(D90*46/21.927)*'Flow rate'!$C$10/(1000*3600)</f>
        <v>273.73556998603908</v>
      </c>
      <c r="Q90" s="29">
        <f>(E90*46/21.927)*'Flow rate'!$D$10/(1000*3600)</f>
        <v>175.35850695442807</v>
      </c>
      <c r="R90" s="29">
        <f>(F90*46/21.927)*'Flow rate'!$E$10/(1000*3600)</f>
        <v>184.70518476388355</v>
      </c>
      <c r="S90" s="29">
        <f>(G90*46/21.927)*'Flow rate'!$F$10/(1000*3600)</f>
        <v>186.63587060651338</v>
      </c>
      <c r="T90" s="29">
        <f>(H90*46/21.927)*'Flow rate'!$G$10/(1000*3600)</f>
        <v>176.985399886837</v>
      </c>
      <c r="U90" s="29">
        <f>(I90*46/21.927)*'Flow rate'!$H$10/(1000*3600)</f>
        <v>160.81569585886263</v>
      </c>
      <c r="V90" s="29">
        <f>(J90*46/21.927)*'Flow rate'!$I$10/(1000*3600)</f>
        <v>130.75728606142494</v>
      </c>
      <c r="W90" s="45"/>
    </row>
    <row r="91" spans="1:23" x14ac:dyDescent="0.25">
      <c r="A91" s="38"/>
      <c r="B91" s="4" t="s">
        <v>14</v>
      </c>
      <c r="C91" s="6">
        <v>237.71004958543978</v>
      </c>
      <c r="D91" s="6">
        <v>306.51494606281119</v>
      </c>
      <c r="E91" s="6">
        <v>241.33778385189865</v>
      </c>
      <c r="F91" s="6">
        <v>268.34314277926535</v>
      </c>
      <c r="G91" s="6">
        <v>254.75563846507467</v>
      </c>
      <c r="H91" s="6">
        <v>238.74691119462551</v>
      </c>
      <c r="I91" s="6">
        <v>246.21630855838208</v>
      </c>
      <c r="J91" s="6">
        <v>189.38557465754675</v>
      </c>
      <c r="K91" s="45"/>
      <c r="L91" s="49"/>
      <c r="M91" s="38"/>
      <c r="N91" s="4" t="s">
        <v>14</v>
      </c>
      <c r="O91" s="29">
        <f>(C91*46/21.927)*'Flow rate'!$B$10/(1000*3600)</f>
        <v>201.77146204749167</v>
      </c>
      <c r="P91" s="29">
        <f>(D91*46/21.927)*'Flow rate'!$C$10/(1000*3600)</f>
        <v>272.76326393814441</v>
      </c>
      <c r="Q91" s="29">
        <f>(E91*46/21.927)*'Flow rate'!$D$10/(1000*3600)</f>
        <v>181.86969607714096</v>
      </c>
      <c r="R91" s="29">
        <f>(F91*46/21.927)*'Flow rate'!$E$10/(1000*3600)</f>
        <v>200.47243279250429</v>
      </c>
      <c r="S91" s="29">
        <f>(G91*46/21.927)*'Flow rate'!$F$10/(1000*3600)</f>
        <v>188.10367799291805</v>
      </c>
      <c r="T91" s="29">
        <f>(H91*46/21.927)*'Flow rate'!$G$10/(1000*3600)</f>
        <v>176.35492745161832</v>
      </c>
      <c r="U91" s="29">
        <f>(I91*46/21.927)*'Flow rate'!$H$10/(1000*3600)</f>
        <v>165.48465560719006</v>
      </c>
      <c r="V91" s="29">
        <f>(J91*46/21.927)*'Flow rate'!$I$10/(1000*3600)</f>
        <v>118.20295300192178</v>
      </c>
      <c r="W91" s="45"/>
    </row>
    <row r="92" spans="1:23" x14ac:dyDescent="0.25">
      <c r="A92" s="38"/>
      <c r="B92" s="4" t="s">
        <v>15</v>
      </c>
      <c r="C92" s="6">
        <v>247.83740873422951</v>
      </c>
      <c r="D92" s="6">
        <v>281.83764366638127</v>
      </c>
      <c r="E92" s="6">
        <v>249.84580460071706</v>
      </c>
      <c r="F92" s="6">
        <v>234.82347882591654</v>
      </c>
      <c r="G92" s="6">
        <v>249.35479227718818</v>
      </c>
      <c r="H92" s="6">
        <v>179.28872393817792</v>
      </c>
      <c r="I92" s="6">
        <v>249.16926759043386</v>
      </c>
      <c r="J92" s="6">
        <v>173.3517428995001</v>
      </c>
      <c r="K92" s="45"/>
      <c r="L92" s="49"/>
      <c r="M92" s="38"/>
      <c r="N92" s="4" t="s">
        <v>15</v>
      </c>
      <c r="O92" s="29">
        <f>(C92*46/21.927)*'Flow rate'!$B$10/(1000*3600)</f>
        <v>210.36769963061025</v>
      </c>
      <c r="P92" s="29">
        <f>(D92*46/21.927)*'Flow rate'!$C$10/(1000*3600)</f>
        <v>250.80328569467076</v>
      </c>
      <c r="Q92" s="29">
        <f>(E92*46/21.927)*'Flow rate'!$D$10/(1000*3600)</f>
        <v>188.28125386601653</v>
      </c>
      <c r="R92" s="29">
        <f>(F92*46/21.927)*'Flow rate'!$E$10/(1000*3600)</f>
        <v>175.43073241768752</v>
      </c>
      <c r="S92" s="29">
        <f>(G92*46/21.927)*'Flow rate'!$F$10/(1000*3600)</f>
        <v>184.11586034014118</v>
      </c>
      <c r="T92" s="29">
        <f>(H92*46/21.927)*'Flow rate'!$G$10/(1000*3600)</f>
        <v>132.43501138842109</v>
      </c>
      <c r="U92" s="29">
        <f>(I92*46/21.927)*'Flow rate'!$H$10/(1000*3600)</f>
        <v>167.46937145035426</v>
      </c>
      <c r="V92" s="29">
        <f>(J92*46/21.927)*'Flow rate'!$I$10/(1000*3600)</f>
        <v>108.19561075759218</v>
      </c>
      <c r="W92" s="45"/>
    </row>
    <row r="93" spans="1:23" x14ac:dyDescent="0.25">
      <c r="A93" s="38"/>
      <c r="B93" s="4" t="s">
        <v>16</v>
      </c>
      <c r="C93" s="6">
        <v>248.10674104061988</v>
      </c>
      <c r="D93" s="6">
        <v>285.75620761046741</v>
      </c>
      <c r="E93" s="6">
        <v>219.43489144372299</v>
      </c>
      <c r="F93" s="6">
        <v>238.9799635986104</v>
      </c>
      <c r="G93" s="6"/>
      <c r="H93" s="6">
        <v>205.3664098270053</v>
      </c>
      <c r="I93" s="6">
        <v>227.62678521046723</v>
      </c>
      <c r="J93" s="6">
        <v>179.6409902863974</v>
      </c>
      <c r="K93" s="45"/>
      <c r="L93" s="49"/>
      <c r="M93" s="38"/>
      <c r="N93" s="4" t="s">
        <v>16</v>
      </c>
      <c r="O93" s="29">
        <f>(C93*46/21.927)*'Flow rate'!$B$10/(1000*3600)</f>
        <v>210.59631248619539</v>
      </c>
      <c r="P93" s="29">
        <f>(D93*46/21.927)*'Flow rate'!$C$10/(1000*3600)</f>
        <v>254.29035966958958</v>
      </c>
      <c r="Q93" s="29">
        <f>(E93*46/21.927)*'Flow rate'!$D$10/(1000*3600)</f>
        <v>165.36389942190291</v>
      </c>
      <c r="R93" s="29">
        <f>(F93*46/21.927)*'Flow rate'!$E$10/(1000*3600)</f>
        <v>178.53593796017594</v>
      </c>
      <c r="S93" s="29">
        <f>(G93*46/21.927)*'Flow rate'!$F$10/(1000*3600)</f>
        <v>0</v>
      </c>
      <c r="T93" s="29">
        <f>(H93*46/21.927)*'Flow rate'!$G$10/(1000*3600)</f>
        <v>151.69778794129223</v>
      </c>
      <c r="U93" s="29">
        <f>(I93*46/21.927)*'Flow rate'!$H$10/(1000*3600)</f>
        <v>152.99043502877507</v>
      </c>
      <c r="V93" s="29">
        <f>(J93*46/21.927)*'Flow rate'!$I$10/(1000*3600)</f>
        <v>112.12097632271048</v>
      </c>
      <c r="W93" s="45"/>
    </row>
    <row r="94" spans="1:23" x14ac:dyDescent="0.25">
      <c r="A94" s="38"/>
      <c r="B94" s="4" t="s">
        <v>17</v>
      </c>
      <c r="C94" s="6">
        <v>238.12893802948386</v>
      </c>
      <c r="D94" s="6">
        <v>276.85077128868772</v>
      </c>
      <c r="E94" s="6">
        <v>195.39879836143658</v>
      </c>
      <c r="F94" s="6">
        <v>269.49914119907908</v>
      </c>
      <c r="G94" s="6">
        <v>196.34227415035218</v>
      </c>
      <c r="H94" s="6">
        <v>220.20585073723598</v>
      </c>
      <c r="I94" s="6">
        <v>219.64013586916835</v>
      </c>
      <c r="J94" s="6">
        <v>196.34106974984553</v>
      </c>
      <c r="K94" s="45"/>
      <c r="L94" s="49"/>
      <c r="M94" s="38"/>
      <c r="N94" s="4" t="s">
        <v>17</v>
      </c>
      <c r="O94" s="29">
        <f>(C94*46/21.927)*'Flow rate'!$B$10/(1000*3600)</f>
        <v>202.127020148367</v>
      </c>
      <c r="P94" s="29">
        <f>(D94*46/21.927)*'Flow rate'!$C$10/(1000*3600)</f>
        <v>246.36553933334352</v>
      </c>
      <c r="Q94" s="29">
        <f>(E94*46/21.927)*'Flow rate'!$D$10/(1000*3600)</f>
        <v>147.25054446360966</v>
      </c>
      <c r="R94" s="29">
        <f>(F94*46/21.927)*'Flow rate'!$E$10/(1000*3600)</f>
        <v>201.33605022324664</v>
      </c>
      <c r="S94" s="29">
        <f>(G94*46/21.927)*'Flow rate'!$F$10/(1000*3600)</f>
        <v>144.97305785142939</v>
      </c>
      <c r="T94" s="29">
        <f>(H94*46/21.927)*'Flow rate'!$G$10/(1000*3600)</f>
        <v>162.65922200572263</v>
      </c>
      <c r="U94" s="29">
        <f>(I94*46/21.927)*'Flow rate'!$H$10/(1000*3600)</f>
        <v>147.62252124825127</v>
      </c>
      <c r="V94" s="29">
        <f>(J94*46/21.927)*'Flow rate'!$I$10/(1000*3600)</f>
        <v>122.54414984854935</v>
      </c>
      <c r="W94" s="45"/>
    </row>
    <row r="95" spans="1:23" x14ac:dyDescent="0.25">
      <c r="A95" s="38"/>
      <c r="B95" s="4" t="s">
        <v>18</v>
      </c>
      <c r="C95" s="6">
        <v>243.79978575133094</v>
      </c>
      <c r="D95" s="6">
        <v>272.18656699358735</v>
      </c>
      <c r="E95" s="6">
        <v>240.42132107754071</v>
      </c>
      <c r="F95" s="6">
        <v>255.11985375527766</v>
      </c>
      <c r="G95" s="6">
        <v>195.04982239497406</v>
      </c>
      <c r="H95" s="6">
        <v>221.63936543864614</v>
      </c>
      <c r="I95" s="6">
        <v>225.6622974269178</v>
      </c>
      <c r="J95" s="6">
        <v>205.82714927109583</v>
      </c>
      <c r="K95" s="45"/>
      <c r="L95" s="49"/>
      <c r="M95" s="38"/>
      <c r="N95" s="4" t="s">
        <v>18</v>
      </c>
      <c r="O95" s="29">
        <f>(C95*46/21.927)*'Flow rate'!$B$10/(1000*3600)</f>
        <v>206.9405113654243</v>
      </c>
      <c r="P95" s="29">
        <f>(D95*46/21.927)*'Flow rate'!$C$10/(1000*3600)</f>
        <v>242.21493068098377</v>
      </c>
      <c r="Q95" s="29">
        <f>(E95*46/21.927)*'Flow rate'!$D$10/(1000*3600)</f>
        <v>181.17905906383032</v>
      </c>
      <c r="R95" s="29">
        <f>(F95*46/21.927)*'Flow rate'!$E$10/(1000*3600)</f>
        <v>190.59364515999221</v>
      </c>
      <c r="S95" s="29">
        <f>(G95*46/21.927)*'Flow rate'!$F$10/(1000*3600)</f>
        <v>144.01875148050928</v>
      </c>
      <c r="T95" s="29">
        <f>(H95*46/21.927)*'Flow rate'!$G$10/(1000*3600)</f>
        <v>163.71811478847334</v>
      </c>
      <c r="U95" s="29">
        <f>(I95*46/21.927)*'Flow rate'!$H$10/(1000*3600)</f>
        <v>151.67008144940147</v>
      </c>
      <c r="V95" s="29">
        <f>(J95*46/21.927)*'Flow rate'!$I$10/(1000*3600)</f>
        <v>128.46478352854521</v>
      </c>
      <c r="W95" s="45"/>
    </row>
    <row r="96" spans="1:23" x14ac:dyDescent="0.25">
      <c r="A96" s="38"/>
      <c r="B96" s="4" t="s">
        <v>19</v>
      </c>
      <c r="C96" s="6">
        <v>248.86553042334307</v>
      </c>
      <c r="D96" s="6">
        <v>271.0095613604114</v>
      </c>
      <c r="E96" s="6">
        <v>208.10224674541033</v>
      </c>
      <c r="F96" s="6">
        <v>245.58785894289241</v>
      </c>
      <c r="G96" s="6">
        <v>201.44113355855799</v>
      </c>
      <c r="H96" s="6">
        <v>211.45486471100639</v>
      </c>
      <c r="I96" s="6">
        <v>225.65159585618616</v>
      </c>
      <c r="J96" s="6">
        <v>205.43604713145791</v>
      </c>
      <c r="K96" s="45"/>
      <c r="L96" s="49"/>
      <c r="M96" s="38"/>
      <c r="N96" s="4" t="s">
        <v>19</v>
      </c>
      <c r="O96" s="29">
        <f>(C96*46/21.927)*'Flow rate'!$B$10/(1000*3600)</f>
        <v>211.24038303939744</v>
      </c>
      <c r="P96" s="29">
        <f>(D96*46/21.927)*'Flow rate'!$C$10/(1000*3600)</f>
        <v>241.16753021225469</v>
      </c>
      <c r="Q96" s="29">
        <f>(E96*46/21.927)*'Flow rate'!$D$10/(1000*3600)</f>
        <v>156.82373379124002</v>
      </c>
      <c r="R96" s="29">
        <f>(F96*46/21.927)*'Flow rate'!$E$10/(1000*3600)</f>
        <v>183.47253086725146</v>
      </c>
      <c r="S96" s="29">
        <f>(G96*46/21.927)*'Flow rate'!$F$10/(1000*3600)</f>
        <v>148.73789781348501</v>
      </c>
      <c r="T96" s="29">
        <f>(H96*46/21.927)*'Flow rate'!$G$10/(1000*3600)</f>
        <v>156.19514044729041</v>
      </c>
      <c r="U96" s="29">
        <f>(I96*46/21.927)*'Flow rate'!$H$10/(1000*3600)</f>
        <v>151.66288880746259</v>
      </c>
      <c r="V96" s="29">
        <f>(J96*46/21.927)*'Flow rate'!$I$10/(1000*3600)</f>
        <v>128.22068136863064</v>
      </c>
      <c r="W96" s="45"/>
    </row>
    <row r="97" spans="1:23" x14ac:dyDescent="0.25">
      <c r="A97" s="38"/>
      <c r="B97" s="4" t="s">
        <v>20</v>
      </c>
      <c r="C97" s="6">
        <v>249.43737664932826</v>
      </c>
      <c r="D97" s="6">
        <v>283.56446285671421</v>
      </c>
      <c r="E97" s="6">
        <v>250.46563620926105</v>
      </c>
      <c r="F97" s="6">
        <v>252.26728562305718</v>
      </c>
      <c r="G97" s="6">
        <v>190.03525928464012</v>
      </c>
      <c r="H97" s="6">
        <v>209.59323085389917</v>
      </c>
      <c r="I97" s="6">
        <v>209.25163528204891</v>
      </c>
      <c r="J97" s="6">
        <v>219.21648350945884</v>
      </c>
      <c r="K97" s="45"/>
      <c r="L97" s="49"/>
      <c r="M97" s="38"/>
      <c r="N97" s="4" t="s">
        <v>20</v>
      </c>
      <c r="O97" s="29">
        <f>(C97*46/21.927)*'Flow rate'!$B$10/(1000*3600)</f>
        <v>211.72577374662495</v>
      </c>
      <c r="P97" s="29">
        <f>(D97*46/21.927)*'Flow rate'!$C$10/(1000*3600)</f>
        <v>252.33995737948231</v>
      </c>
      <c r="Q97" s="29">
        <f>(E97*46/21.927)*'Flow rate'!$D$10/(1000*3600)</f>
        <v>188.74835265372263</v>
      </c>
      <c r="R97" s="29">
        <f>(F97*46/21.927)*'Flow rate'!$E$10/(1000*3600)</f>
        <v>188.46256304159053</v>
      </c>
      <c r="S97" s="29">
        <f>(G97*46/21.927)*'Flow rate'!$F$10/(1000*3600)</f>
        <v>140.31615329557951</v>
      </c>
      <c r="T97" s="29">
        <f>(H97*46/21.927)*'Flow rate'!$G$10/(1000*3600)</f>
        <v>154.82000934226852</v>
      </c>
      <c r="U97" s="29">
        <f>(I97*46/21.927)*'Flow rate'!$H$10/(1000*3600)</f>
        <v>140.64029715432244</v>
      </c>
      <c r="V97" s="29">
        <f>(J97*46/21.927)*'Flow rate'!$I$10/(1000*3600)</f>
        <v>136.82159131903327</v>
      </c>
      <c r="W97" s="45"/>
    </row>
    <row r="98" spans="1:23" x14ac:dyDescent="0.25">
      <c r="A98" s="38"/>
      <c r="B98" s="4" t="s">
        <v>21</v>
      </c>
      <c r="C98" s="6">
        <v>239.46150361260973</v>
      </c>
      <c r="D98" s="6">
        <v>278.88287009473339</v>
      </c>
      <c r="E98" s="6">
        <v>228.22422939529</v>
      </c>
      <c r="F98" s="6">
        <v>258.23490580145807</v>
      </c>
      <c r="G98" s="6">
        <v>183.71709492990692</v>
      </c>
      <c r="H98" s="6">
        <v>181.42493002155447</v>
      </c>
      <c r="I98" s="6">
        <v>209.04083536446245</v>
      </c>
      <c r="J98" s="6">
        <v>235.44198079296658</v>
      </c>
      <c r="K98" s="45"/>
      <c r="L98" s="49"/>
      <c r="M98" s="38"/>
      <c r="N98" s="4" t="s">
        <v>21</v>
      </c>
      <c r="O98" s="29">
        <f>(C98*46/21.927)*'Flow rate'!$B$10/(1000*3600)</f>
        <v>203.25811959683531</v>
      </c>
      <c r="P98" s="29">
        <f>(D98*46/21.927)*'Flow rate'!$C$10/(1000*3600)</f>
        <v>248.17387497929352</v>
      </c>
      <c r="Q98" s="29">
        <f>(E98*46/21.927)*'Flow rate'!$D$10/(1000*3600)</f>
        <v>171.98745498977758</v>
      </c>
      <c r="R98" s="29">
        <f>(F98*46/21.927)*'Flow rate'!$E$10/(1000*3600)</f>
        <v>192.92082242826601</v>
      </c>
      <c r="S98" s="29">
        <f>(G98*46/21.927)*'Flow rate'!$F$10/(1000*3600)</f>
        <v>135.65101630214647</v>
      </c>
      <c r="T98" s="29">
        <f>(H98*46/21.927)*'Flow rate'!$G$10/(1000*3600)</f>
        <v>134.01296046835063</v>
      </c>
      <c r="U98" s="29">
        <f>(I98*46/21.927)*'Flow rate'!$H$10/(1000*3600)</f>
        <v>140.49861623981249</v>
      </c>
      <c r="V98" s="29">
        <f>(J98*46/21.927)*'Flow rate'!$I$10/(1000*3600)</f>
        <v>146.94855952293838</v>
      </c>
      <c r="W98" s="45"/>
    </row>
    <row r="99" spans="1:23" x14ac:dyDescent="0.25">
      <c r="A99" s="39"/>
      <c r="B99" s="4" t="s">
        <v>22</v>
      </c>
      <c r="C99" s="6">
        <v>273.53798850556905</v>
      </c>
      <c r="D99" s="6">
        <v>288.68447716035001</v>
      </c>
      <c r="E99" s="6">
        <v>225.39991552459279</v>
      </c>
      <c r="F99" s="6">
        <v>224.52103008023948</v>
      </c>
      <c r="G99" s="6">
        <v>175.14232845878311</v>
      </c>
      <c r="H99" s="6">
        <v>198.81123414132753</v>
      </c>
      <c r="I99" s="6">
        <v>241.03665318352517</v>
      </c>
      <c r="J99" s="6">
        <v>241.02653944073009</v>
      </c>
      <c r="K99" s="45"/>
      <c r="L99" s="49"/>
      <c r="M99" s="39"/>
      <c r="N99" s="4" t="s">
        <v>22</v>
      </c>
      <c r="O99" s="29">
        <f>(C99*46/21.927)*'Flow rate'!$B$10/(1000*3600)</f>
        <v>232.18269468435327</v>
      </c>
      <c r="P99" s="29">
        <f>(D99*46/21.927)*'Flow rate'!$C$10/(1000*3600)</f>
        <v>256.89618483529944</v>
      </c>
      <c r="Q99" s="29">
        <f>(E99*46/21.927)*'Flow rate'!$D$10/(1000*3600)</f>
        <v>169.85908082021379</v>
      </c>
      <c r="R99" s="29">
        <f>(F99*46/21.927)*'Flow rate'!$E$10/(1000*3600)</f>
        <v>167.73403131187655</v>
      </c>
      <c r="S99" s="29">
        <f>(G99*46/21.927)*'Flow rate'!$F$10/(1000*3600)</f>
        <v>129.31967415456191</v>
      </c>
      <c r="T99" s="29">
        <f>(H99*46/21.927)*'Flow rate'!$G$10/(1000*3600)</f>
        <v>146.85568327616457</v>
      </c>
      <c r="U99" s="29">
        <f>(I99*46/21.927)*'Flow rate'!$H$10/(1000*3600)</f>
        <v>162.00335296362903</v>
      </c>
      <c r="V99" s="29">
        <f>(J99*46/21.927)*'Flow rate'!$I$10/(1000*3600)</f>
        <v>150.43410125214189</v>
      </c>
      <c r="W99" s="45"/>
    </row>
    <row r="100" spans="1:23" x14ac:dyDescent="0.25">
      <c r="A100" s="37">
        <v>2560</v>
      </c>
      <c r="B100" s="4" t="s">
        <v>10</v>
      </c>
      <c r="C100" s="6">
        <v>208</v>
      </c>
      <c r="D100" s="6">
        <v>292</v>
      </c>
      <c r="E100" s="6">
        <v>259</v>
      </c>
      <c r="F100" s="6">
        <v>208</v>
      </c>
      <c r="G100" s="6">
        <v>169</v>
      </c>
      <c r="H100" s="6">
        <v>188</v>
      </c>
      <c r="I100" s="6">
        <v>253</v>
      </c>
      <c r="J100" s="6">
        <v>228</v>
      </c>
      <c r="K100" s="45"/>
      <c r="L100" s="49"/>
      <c r="M100" s="37">
        <v>2560</v>
      </c>
      <c r="N100" s="4" t="s">
        <v>10</v>
      </c>
      <c r="O100" s="29">
        <f>(C100*46/21.927)*'Flow rate'!$B$11/(1000*3600)</f>
        <v>186.1815332694851</v>
      </c>
      <c r="P100" s="29">
        <f>(D100*46/21.927)*'Flow rate'!$C$11/(1000*3600)</f>
        <v>233.09532590464318</v>
      </c>
      <c r="Q100" s="29">
        <f>(E100*46/21.927)*'Flow rate'!$D$11/(1000*3600)</f>
        <v>177.18273825268696</v>
      </c>
      <c r="R100" s="29">
        <f>(F100*46/21.927)*'Flow rate'!$E$11/(1000*3600)</f>
        <v>155.6145434091911</v>
      </c>
      <c r="S100" s="29">
        <f>(G100*46/21.927)*'Flow rate'!$F$11/(1000*3600)</f>
        <v>117.96680513116756</v>
      </c>
      <c r="T100" s="29">
        <f>(H100*46/21.927)*'Flow rate'!$G$11/(1000*3600)</f>
        <v>140.67412018668006</v>
      </c>
      <c r="U100" s="29">
        <f>(I100*46/21.927)*'Flow rate'!$H$11/(1000*3600)</f>
        <v>178.54127296129073</v>
      </c>
      <c r="V100" s="29">
        <f>(J100*46/21.927)*'Flow rate'!$I$11/(1000*3600)</f>
        <v>173.99842477311077</v>
      </c>
      <c r="W100" s="45"/>
    </row>
    <row r="101" spans="1:23" x14ac:dyDescent="0.25">
      <c r="A101" s="38"/>
      <c r="B101" s="4" t="s">
        <v>11</v>
      </c>
      <c r="C101" s="6">
        <v>290</v>
      </c>
      <c r="D101" s="6">
        <v>317</v>
      </c>
      <c r="E101" s="6">
        <v>254</v>
      </c>
      <c r="F101" s="6">
        <v>215</v>
      </c>
      <c r="G101" s="6">
        <v>160</v>
      </c>
      <c r="H101" s="6">
        <v>199</v>
      </c>
      <c r="I101" s="6">
        <v>263</v>
      </c>
      <c r="J101" s="6">
        <v>241</v>
      </c>
      <c r="K101" s="45"/>
      <c r="L101" s="49"/>
      <c r="M101" s="38"/>
      <c r="N101" s="4" t="s">
        <v>11</v>
      </c>
      <c r="O101" s="29">
        <f>(C101*46/21.927)*'Flow rate'!$B$11/(1000*3600)</f>
        <v>259.58002234687825</v>
      </c>
      <c r="P101" s="29">
        <f>(D101*46/21.927)*'Flow rate'!$C$11/(1000*3600)</f>
        <v>253.05211750606813</v>
      </c>
      <c r="Q101" s="29">
        <f>(E101*46/21.927)*'Flow rate'!$D$11/(1000*3600)</f>
        <v>173.76222207020265</v>
      </c>
      <c r="R101" s="29">
        <f>(F101*46/21.927)*'Flow rate'!$E$11/(1000*3600)</f>
        <v>160.85157131238503</v>
      </c>
      <c r="S101" s="29">
        <f>(G101*46/21.927)*'Flow rate'!$F$11/(1000*3600)</f>
        <v>111.68454923660833</v>
      </c>
      <c r="T101" s="29">
        <f>(H101*46/21.927)*'Flow rate'!$G$11/(1000*3600)</f>
        <v>148.90505275079431</v>
      </c>
      <c r="U101" s="29">
        <f>(I101*46/21.927)*'Flow rate'!$H$11/(1000*3600)</f>
        <v>185.5982402720137</v>
      </c>
      <c r="V101" s="29">
        <f>(J101*46/21.927)*'Flow rate'!$I$11/(1000*3600)</f>
        <v>183.9193875891215</v>
      </c>
      <c r="W101" s="45"/>
    </row>
    <row r="102" spans="1:23" x14ac:dyDescent="0.25">
      <c r="A102" s="38"/>
      <c r="B102" s="4" t="s">
        <v>13</v>
      </c>
      <c r="C102" s="6">
        <v>266</v>
      </c>
      <c r="D102" s="6">
        <v>305</v>
      </c>
      <c r="E102" s="6">
        <v>247</v>
      </c>
      <c r="F102" s="6">
        <v>216</v>
      </c>
      <c r="G102" s="6">
        <v>168</v>
      </c>
      <c r="H102" s="6">
        <v>200</v>
      </c>
      <c r="I102" s="6">
        <v>251</v>
      </c>
      <c r="J102" s="6">
        <v>226</v>
      </c>
      <c r="K102" s="45"/>
      <c r="L102" s="49"/>
      <c r="M102" s="38"/>
      <c r="N102" s="4" t="s">
        <v>13</v>
      </c>
      <c r="O102" s="29">
        <f>(C102*46/21.927)*'Flow rate'!$B$11/(1000*3600)</f>
        <v>238.09753773886078</v>
      </c>
      <c r="P102" s="29">
        <f>(D102*46/21.927)*'Flow rate'!$C$11/(1000*3600)</f>
        <v>243.47285753738416</v>
      </c>
      <c r="Q102" s="29">
        <f>(E102*46/21.927)*'Flow rate'!$D$11/(1000*3600)</f>
        <v>168.97349941472464</v>
      </c>
      <c r="R102" s="29">
        <f>(F102*46/21.927)*'Flow rate'!$E$11/(1000*3600)</f>
        <v>161.59971815569844</v>
      </c>
      <c r="S102" s="29">
        <f>(G102*46/21.927)*'Flow rate'!$F$11/(1000*3600)</f>
        <v>117.26877669843877</v>
      </c>
      <c r="T102" s="29">
        <f>(H102*46/21.927)*'Flow rate'!$G$11/(1000*3600)</f>
        <v>149.65331934753195</v>
      </c>
      <c r="U102" s="29">
        <f>(I102*46/21.927)*'Flow rate'!$H$11/(1000*3600)</f>
        <v>177.12987949914614</v>
      </c>
      <c r="V102" s="29">
        <f>(J102*46/21.927)*'Flow rate'!$I$11/(1000*3600)</f>
        <v>172.47212280141682</v>
      </c>
      <c r="W102" s="45"/>
    </row>
    <row r="103" spans="1:23" x14ac:dyDescent="0.25">
      <c r="A103" s="38"/>
      <c r="B103" s="4" t="s">
        <v>14</v>
      </c>
      <c r="C103" s="6">
        <v>284</v>
      </c>
      <c r="D103" s="6">
        <v>299</v>
      </c>
      <c r="E103" s="6">
        <v>228</v>
      </c>
      <c r="F103" s="6">
        <v>240</v>
      </c>
      <c r="G103" s="6">
        <v>155</v>
      </c>
      <c r="H103" s="6">
        <v>207</v>
      </c>
      <c r="I103" s="6">
        <v>246</v>
      </c>
      <c r="J103" s="6">
        <v>226</v>
      </c>
      <c r="K103" s="45"/>
      <c r="L103" s="49"/>
      <c r="M103" s="38"/>
      <c r="N103" s="4" t="s">
        <v>14</v>
      </c>
      <c r="O103" s="29">
        <f>(C103*46/21.927)*'Flow rate'!$B$11/(1000*3600)</f>
        <v>254.20940119487389</v>
      </c>
      <c r="P103" s="29">
        <f>(D103*46/21.927)*'Flow rate'!$C$11/(1000*3600)</f>
        <v>238.68322755304217</v>
      </c>
      <c r="Q103" s="29">
        <f>(E103*46/21.927)*'Flow rate'!$D$11/(1000*3600)</f>
        <v>155.97553792128429</v>
      </c>
      <c r="R103" s="29">
        <f>(F103*46/21.927)*'Flow rate'!$E$11/(1000*3600)</f>
        <v>179.55524239522049</v>
      </c>
      <c r="S103" s="29">
        <f>(G103*46/21.927)*'Flow rate'!$F$11/(1000*3600)</f>
        <v>108.19440707296432</v>
      </c>
      <c r="T103" s="29">
        <f>(H103*46/21.927)*'Flow rate'!$G$11/(1000*3600)</f>
        <v>154.89118552469557</v>
      </c>
      <c r="U103" s="29">
        <f>(I103*46/21.927)*'Flow rate'!$H$11/(1000*3600)</f>
        <v>173.60139584378467</v>
      </c>
      <c r="V103" s="29">
        <f>(J103*46/21.927)*'Flow rate'!$I$11/(1000*3600)</f>
        <v>172.47212280141682</v>
      </c>
      <c r="W103" s="45"/>
    </row>
    <row r="104" spans="1:23" x14ac:dyDescent="0.25">
      <c r="A104" s="38"/>
      <c r="B104" s="4" t="s">
        <v>15</v>
      </c>
      <c r="C104" s="6">
        <v>266</v>
      </c>
      <c r="D104" s="6">
        <v>273</v>
      </c>
      <c r="E104" s="6">
        <v>208</v>
      </c>
      <c r="F104" s="6">
        <v>233</v>
      </c>
      <c r="G104" s="6">
        <v>174</v>
      </c>
      <c r="H104" s="6">
        <v>213</v>
      </c>
      <c r="I104" s="6">
        <v>225</v>
      </c>
      <c r="J104" s="6">
        <v>224</v>
      </c>
      <c r="K104" s="45"/>
      <c r="L104" s="49"/>
      <c r="M104" s="38"/>
      <c r="N104" s="4" t="s">
        <v>15</v>
      </c>
      <c r="O104" s="29">
        <f>(C104*46/21.927)*'Flow rate'!$B$11/(1000*3600)</f>
        <v>238.09753773886078</v>
      </c>
      <c r="P104" s="29">
        <f>(D104*46/21.927)*'Flow rate'!$C$11/(1000*3600)</f>
        <v>217.92816428756021</v>
      </c>
      <c r="Q104" s="29">
        <f>(E104*46/21.927)*'Flow rate'!$D$11/(1000*3600)</f>
        <v>142.29347319134706</v>
      </c>
      <c r="R104" s="29">
        <f>(F104*46/21.927)*'Flow rate'!$E$11/(1000*3600)</f>
        <v>174.31821449202656</v>
      </c>
      <c r="S104" s="29">
        <f>(G104*46/21.927)*'Flow rate'!$F$11/(1000*3600)</f>
        <v>121.45694729481158</v>
      </c>
      <c r="T104" s="29">
        <f>(H104*46/21.927)*'Flow rate'!$G$11/(1000*3600)</f>
        <v>159.38078510512153</v>
      </c>
      <c r="U104" s="29">
        <f>(I104*46/21.927)*'Flow rate'!$H$11/(1000*3600)</f>
        <v>158.78176449126647</v>
      </c>
      <c r="V104" s="29">
        <f>(J104*46/21.927)*'Flow rate'!$I$11/(1000*3600)</f>
        <v>170.94582082972286</v>
      </c>
      <c r="W104" s="45"/>
    </row>
    <row r="105" spans="1:23" x14ac:dyDescent="0.25">
      <c r="A105" s="38"/>
      <c r="B105" s="4" t="s">
        <v>16</v>
      </c>
      <c r="C105" s="6">
        <v>256</v>
      </c>
      <c r="D105" s="6">
        <v>278</v>
      </c>
      <c r="E105" s="6">
        <v>216</v>
      </c>
      <c r="F105" s="6">
        <v>247</v>
      </c>
      <c r="G105" s="6">
        <v>195</v>
      </c>
      <c r="H105" s="6">
        <v>218</v>
      </c>
      <c r="I105" s="6">
        <v>212</v>
      </c>
      <c r="J105" s="6">
        <v>207</v>
      </c>
      <c r="K105" s="45"/>
      <c r="L105" s="49"/>
      <c r="M105" s="38"/>
      <c r="N105" s="4" t="s">
        <v>16</v>
      </c>
      <c r="O105" s="29">
        <f>(C105*46/21.927)*'Flow rate'!$B$11/(1000*3600)</f>
        <v>229.1465024855201</v>
      </c>
      <c r="P105" s="29">
        <f>(D105*46/21.927)*'Flow rate'!$C$11/(1000*3600)</f>
        <v>221.91952260784521</v>
      </c>
      <c r="Q105" s="29">
        <f>(E105*46/21.927)*'Flow rate'!$D$11/(1000*3600)</f>
        <v>147.76629908332194</v>
      </c>
      <c r="R105" s="29">
        <f>(F105*46/21.927)*'Flow rate'!$E$11/(1000*3600)</f>
        <v>184.79227029841445</v>
      </c>
      <c r="S105" s="29">
        <f>(G105*46/21.927)*'Flow rate'!$F$11/(1000*3600)</f>
        <v>136.11554438211641</v>
      </c>
      <c r="T105" s="29">
        <f>(H105*46/21.927)*'Flow rate'!$G$11/(1000*3600)</f>
        <v>163.12211808880986</v>
      </c>
      <c r="U105" s="29">
        <f>(I105*46/21.927)*'Flow rate'!$H$11/(1000*3600)</f>
        <v>149.60770698732665</v>
      </c>
      <c r="V105" s="29">
        <f>(J105*46/21.927)*'Flow rate'!$I$11/(1000*3600)</f>
        <v>157.97225407032428</v>
      </c>
      <c r="W105" s="45"/>
    </row>
    <row r="106" spans="1:23" x14ac:dyDescent="0.25">
      <c r="A106" s="38"/>
      <c r="B106" s="4" t="s">
        <v>17</v>
      </c>
      <c r="C106" s="6">
        <v>269</v>
      </c>
      <c r="D106" s="6">
        <v>283</v>
      </c>
      <c r="E106" s="6">
        <v>212</v>
      </c>
      <c r="F106" s="6">
        <v>208</v>
      </c>
      <c r="G106" s="6">
        <v>188</v>
      </c>
      <c r="H106" s="6">
        <v>212</v>
      </c>
      <c r="I106" s="6">
        <v>214</v>
      </c>
      <c r="J106" s="6">
        <v>220</v>
      </c>
      <c r="K106" s="45"/>
      <c r="L106" s="49"/>
      <c r="M106" s="38"/>
      <c r="N106" s="4" t="s">
        <v>17</v>
      </c>
      <c r="O106" s="29">
        <f>(C106*46/21.927)*'Flow rate'!$B$11/(1000*3600)</f>
        <v>240.78284831486295</v>
      </c>
      <c r="P106" s="29">
        <f>(D106*46/21.927)*'Flow rate'!$C$11/(1000*3600)</f>
        <v>225.91088092813021</v>
      </c>
      <c r="Q106" s="29">
        <f>(E106*46/21.927)*'Flow rate'!$D$11/(1000*3600)</f>
        <v>145.0298861373345</v>
      </c>
      <c r="R106" s="29">
        <f>(F106*46/21.927)*'Flow rate'!$E$11/(1000*3600)</f>
        <v>155.6145434091911</v>
      </c>
      <c r="S106" s="29">
        <f>(G106*46/21.927)*'Flow rate'!$F$11/(1000*3600)</f>
        <v>131.22934535301482</v>
      </c>
      <c r="T106" s="29">
        <f>(H106*46/21.927)*'Flow rate'!$G$11/(1000*3600)</f>
        <v>158.6325185083839</v>
      </c>
      <c r="U106" s="29">
        <f>(I106*46/21.927)*'Flow rate'!$H$11/(1000*3600)</f>
        <v>151.01910044947124</v>
      </c>
      <c r="V106" s="29">
        <f>(J106*46/21.927)*'Flow rate'!$I$11/(1000*3600)</f>
        <v>167.89321688633498</v>
      </c>
      <c r="W106" s="45"/>
    </row>
    <row r="107" spans="1:23" x14ac:dyDescent="0.25">
      <c r="A107" s="38"/>
      <c r="B107" s="4" t="s">
        <v>18</v>
      </c>
      <c r="C107" s="6">
        <v>281</v>
      </c>
      <c r="D107" s="6">
        <v>312</v>
      </c>
      <c r="E107" s="6">
        <v>200</v>
      </c>
      <c r="F107" s="6">
        <v>247</v>
      </c>
      <c r="G107" s="6">
        <v>176</v>
      </c>
      <c r="H107" s="6">
        <v>243</v>
      </c>
      <c r="I107" s="6">
        <v>213</v>
      </c>
      <c r="J107" s="6">
        <v>212</v>
      </c>
      <c r="K107" s="45"/>
      <c r="L107" s="49"/>
      <c r="M107" s="38"/>
      <c r="N107" s="4" t="s">
        <v>18</v>
      </c>
      <c r="O107" s="29">
        <f>(C107*46/21.927)*'Flow rate'!$B$11/(1000*3600)</f>
        <v>251.52409061887172</v>
      </c>
      <c r="P107" s="29">
        <f>(D107*46/21.927)*'Flow rate'!$C$11/(1000*3600)</f>
        <v>249.06075918578313</v>
      </c>
      <c r="Q107" s="29">
        <f>(E107*46/21.927)*'Flow rate'!$D$11/(1000*3600)</f>
        <v>136.82064729937218</v>
      </c>
      <c r="R107" s="29">
        <f>(F107*46/21.927)*'Flow rate'!$E$11/(1000*3600)</f>
        <v>184.79227029841445</v>
      </c>
      <c r="S107" s="29">
        <f>(G107*46/21.927)*'Flow rate'!$F$11/(1000*3600)</f>
        <v>122.85300416026918</v>
      </c>
      <c r="T107" s="29">
        <f>(H107*46/21.927)*'Flow rate'!$G$11/(1000*3600)</f>
        <v>181.82878300725133</v>
      </c>
      <c r="U107" s="29">
        <f>(I107*46/21.927)*'Flow rate'!$H$11/(1000*3600)</f>
        <v>150.31340371839894</v>
      </c>
      <c r="V107" s="29">
        <f>(J107*46/21.927)*'Flow rate'!$I$11/(1000*3600)</f>
        <v>161.78800899955914</v>
      </c>
      <c r="W107" s="45"/>
    </row>
    <row r="108" spans="1:23" x14ac:dyDescent="0.25">
      <c r="A108" s="38"/>
      <c r="B108" s="4" t="s">
        <v>19</v>
      </c>
      <c r="C108" s="6">
        <v>282</v>
      </c>
      <c r="D108" s="6">
        <v>334</v>
      </c>
      <c r="E108" s="6">
        <v>195</v>
      </c>
      <c r="F108" s="6">
        <v>232</v>
      </c>
      <c r="G108" s="6">
        <v>185</v>
      </c>
      <c r="H108" s="6">
        <v>236</v>
      </c>
      <c r="I108" s="6">
        <v>210</v>
      </c>
      <c r="J108" s="6">
        <v>197</v>
      </c>
      <c r="K108" s="45"/>
      <c r="L108" s="49"/>
      <c r="M108" s="38"/>
      <c r="N108" s="4" t="s">
        <v>19</v>
      </c>
      <c r="O108" s="29">
        <f>(C108*46/21.927)*'Flow rate'!$B$11/(1000*3600)</f>
        <v>252.41919414420579</v>
      </c>
      <c r="P108" s="29">
        <f>(D108*46/21.927)*'Flow rate'!$C$11/(1000*3600)</f>
        <v>266.6227357950371</v>
      </c>
      <c r="Q108" s="29">
        <f>(E108*46/21.927)*'Flow rate'!$D$11/(1000*3600)</f>
        <v>133.40013111688785</v>
      </c>
      <c r="R108" s="29">
        <f>(F108*46/21.927)*'Flow rate'!$E$11/(1000*3600)</f>
        <v>173.57006764871315</v>
      </c>
      <c r="S108" s="29">
        <f>(G108*46/21.927)*'Flow rate'!$F$11/(1000*3600)</f>
        <v>129.13526005482842</v>
      </c>
      <c r="T108" s="29">
        <f>(H108*46/21.927)*'Flow rate'!$G$11/(1000*3600)</f>
        <v>176.59091683008771</v>
      </c>
      <c r="U108" s="29">
        <f>(I108*46/21.927)*'Flow rate'!$H$11/(1000*3600)</f>
        <v>148.19631352518203</v>
      </c>
      <c r="V108" s="29">
        <f>(J108*46/21.927)*'Flow rate'!$I$11/(1000*3600)</f>
        <v>150.34074421185451</v>
      </c>
      <c r="W108" s="45"/>
    </row>
    <row r="109" spans="1:23" x14ac:dyDescent="0.25">
      <c r="A109" s="38"/>
      <c r="B109" s="4" t="s">
        <v>20</v>
      </c>
      <c r="C109" s="6">
        <v>289.95133302866776</v>
      </c>
      <c r="D109" s="6">
        <v>333.50369677670415</v>
      </c>
      <c r="E109" s="6">
        <v>286.1644182651317</v>
      </c>
      <c r="F109" s="6">
        <v>224.34442973817286</v>
      </c>
      <c r="G109" s="6">
        <v>195.11533383972005</v>
      </c>
      <c r="H109" s="6">
        <v>223.30040060167229</v>
      </c>
      <c r="I109" s="6">
        <v>215.02884034240486</v>
      </c>
      <c r="J109" s="6">
        <v>200.23935851228339</v>
      </c>
      <c r="K109" s="45"/>
      <c r="L109" s="49"/>
      <c r="M109" s="38"/>
      <c r="N109" s="4" t="s">
        <v>20</v>
      </c>
      <c r="O109" s="29">
        <f>(C109*46/21.927)*'Flow rate'!$B$11/(1000*3600)</f>
        <v>259.53646036927148</v>
      </c>
      <c r="P109" s="29">
        <f>(D109*46/21.927)*'Flow rate'!$C$11/(1000*3600)</f>
        <v>266.22655099509984</v>
      </c>
      <c r="Q109" s="29">
        <f>(E109*46/21.927)*'Flow rate'!$D$11/(1000*3600)</f>
        <v>195.76600470541797</v>
      </c>
      <c r="R109" s="29">
        <f>(F109*46/21.927)*'Flow rate'!$E$11/(1000*3600)</f>
        <v>167.84257692356312</v>
      </c>
      <c r="S109" s="29">
        <f>(G109*46/21.927)*'Flow rate'!$F$11/(1000*3600)</f>
        <v>136.19605068149681</v>
      </c>
      <c r="T109" s="29">
        <f>(H109*46/21.927)*'Flow rate'!$G$11/(1000*3600)</f>
        <v>167.08823080836942</v>
      </c>
      <c r="U109" s="29">
        <f>(I109*46/21.927)*'Flow rate'!$H$11/(1000*3600)</f>
        <v>151.74514971590165</v>
      </c>
      <c r="V109" s="29">
        <f>(J109*46/21.927)*'Flow rate'!$I$11/(1000*3600)</f>
        <v>152.81286385401538</v>
      </c>
      <c r="W109" s="45"/>
    </row>
    <row r="110" spans="1:23" x14ac:dyDescent="0.25">
      <c r="A110" s="38"/>
      <c r="B110" s="4" t="s">
        <v>21</v>
      </c>
      <c r="C110" s="6">
        <v>271.86550969223032</v>
      </c>
      <c r="D110" s="6">
        <v>301.45818604365638</v>
      </c>
      <c r="E110" s="6">
        <v>239.31768745195632</v>
      </c>
      <c r="F110" s="6">
        <v>232.9818793643453</v>
      </c>
      <c r="G110" s="6">
        <v>194.63073566805846</v>
      </c>
      <c r="H110" s="6">
        <v>226.9102862857514</v>
      </c>
      <c r="I110" s="6">
        <v>183.98340542137325</v>
      </c>
      <c r="J110" s="6">
        <v>190.24354551896647</v>
      </c>
      <c r="K110" s="45"/>
      <c r="L110" s="49"/>
      <c r="M110" s="38"/>
      <c r="N110" s="4" t="s">
        <v>21</v>
      </c>
      <c r="O110" s="29">
        <f>(C110*46/21.927)*'Flow rate'!$B$11/(1000*3600)</f>
        <v>243.34777614225723</v>
      </c>
      <c r="P110" s="29">
        <f>(D110*46/21.927)*'Flow rate'!$C$11/(1000*3600)</f>
        <v>240.64552781667345</v>
      </c>
      <c r="Q110" s="29">
        <f>(E110*46/21.927)*'Flow rate'!$D$11/(1000*3600)</f>
        <v>163.71800453682749</v>
      </c>
      <c r="R110" s="29">
        <f>(F110*46/21.927)*'Flow rate'!$E$11/(1000*3600)</f>
        <v>174.30465759566266</v>
      </c>
      <c r="S110" s="29">
        <f>(G110*46/21.927)*'Flow rate'!$F$11/(1000*3600)</f>
        <v>135.85778737922863</v>
      </c>
      <c r="T110" s="29">
        <f>(H110*46/21.927)*'Flow rate'!$G$11/(1000*3600)</f>
        <v>169.78938768380729</v>
      </c>
      <c r="U110" s="29">
        <f>(I110*46/21.927)*'Flow rate'!$H$11/(1000*3600)</f>
        <v>129.83648777741195</v>
      </c>
      <c r="V110" s="29">
        <f>(J110*46/21.927)*'Flow rate'!$I$11/(1000*3600)</f>
        <v>145.18454931382354</v>
      </c>
      <c r="W110" s="45"/>
    </row>
    <row r="111" spans="1:23" x14ac:dyDescent="0.25">
      <c r="A111" s="39"/>
      <c r="B111" s="4" t="s">
        <v>22</v>
      </c>
      <c r="C111" s="6">
        <v>306.05977503293383</v>
      </c>
      <c r="D111" s="6">
        <v>335.25235067374302</v>
      </c>
      <c r="E111" s="6">
        <v>240.78230808825589</v>
      </c>
      <c r="F111" s="6">
        <v>244.6033392523276</v>
      </c>
      <c r="G111" s="6">
        <v>231.54891960009755</v>
      </c>
      <c r="H111" s="6">
        <v>236.98972000916669</v>
      </c>
      <c r="I111" s="6">
        <v>183.20599865885606</v>
      </c>
      <c r="J111" s="6">
        <v>256.56849837947931</v>
      </c>
      <c r="K111" s="45"/>
      <c r="L111" s="49"/>
      <c r="M111" s="39"/>
      <c r="N111" s="4" t="s">
        <v>22</v>
      </c>
      <c r="O111" s="29">
        <f>(C111*46/21.927)*'Flow rate'!$B$11/(1000*3600)</f>
        <v>273.95518359492934</v>
      </c>
      <c r="P111" s="29">
        <f>(D111*46/21.927)*'Flow rate'!$C$11/(1000*3600)</f>
        <v>267.62245185134879</v>
      </c>
      <c r="Q111" s="29">
        <f>(E111*46/21.927)*'Flow rate'!$D$11/(1000*3600)</f>
        <v>164.71995625436011</v>
      </c>
      <c r="R111" s="29">
        <f>(F111*46/21.927)*'Flow rate'!$E$11/(1000*3600)</f>
        <v>182.99921612555013</v>
      </c>
      <c r="S111" s="29">
        <f>(G111*46/21.927)*'Flow rate'!$F$11/(1000*3600)</f>
        <v>161.62772944850352</v>
      </c>
      <c r="T111" s="29">
        <f>(H111*46/21.927)*'Flow rate'!$G$11/(1000*3600)</f>
        <v>177.33149125307008</v>
      </c>
      <c r="U111" s="29">
        <f>(I111*46/21.927)*'Flow rate'!$H$11/(1000*3600)</f>
        <v>129.28787436639007</v>
      </c>
      <c r="V111" s="29">
        <f>(J111*46/21.927)*'Flow rate'!$I$11/(1000*3600)</f>
        <v>195.80050247557818</v>
      </c>
      <c r="W111" s="45"/>
    </row>
    <row r="112" spans="1:23" x14ac:dyDescent="0.25">
      <c r="A112" s="37">
        <v>2561</v>
      </c>
      <c r="B112" s="4" t="s">
        <v>10</v>
      </c>
      <c r="C112" s="6">
        <v>296.51077370100757</v>
      </c>
      <c r="D112" s="6">
        <v>322.61141091000991</v>
      </c>
      <c r="E112" s="6">
        <v>252.50810636439041</v>
      </c>
      <c r="F112" s="6">
        <v>242.89536137760913</v>
      </c>
      <c r="G112" s="6">
        <v>215.15370333545835</v>
      </c>
      <c r="H112" s="6">
        <v>236.26336534965608</v>
      </c>
      <c r="I112" s="6">
        <v>189.50064961334252</v>
      </c>
      <c r="J112" s="6">
        <v>238.4429608992823</v>
      </c>
      <c r="K112" s="45"/>
      <c r="L112" s="49"/>
      <c r="M112" s="37">
        <v>2561</v>
      </c>
      <c r="N112" s="4" t="s">
        <v>10</v>
      </c>
      <c r="O112" s="29">
        <f>(C112*46/21.927)*'Flow rate'!$B$12/(1000*3600)</f>
        <v>269.26777676452036</v>
      </c>
      <c r="P112" s="29">
        <f>(D112*46/21.927)*'Flow rate'!$C$12/(1000*3600)</f>
        <v>261.85129783385463</v>
      </c>
      <c r="Q112" s="29">
        <f>(E112*46/21.927)*'Flow rate'!$D$12/(1000*3600)</f>
        <v>187.91798746450746</v>
      </c>
      <c r="R112" s="29">
        <f>(F112*46/21.927)*'Flow rate'!$E$12/(1000*3600)</f>
        <v>180.08548850927644</v>
      </c>
      <c r="S112" s="29">
        <f>(G112*46/21.927)*'Flow rate'!$F$12/(1000*3600)</f>
        <v>162.23521179348873</v>
      </c>
      <c r="T112" s="29">
        <f>(H112*46/21.927)*'Flow rate'!$G$12/(1000*3600)</f>
        <v>178.65018220798373</v>
      </c>
      <c r="U112" s="29">
        <f>(I112*46/21.927)*'Flow rate'!$H$12/(1000*3600)</f>
        <v>139.25275567331877</v>
      </c>
      <c r="V112" s="29">
        <f>(J112*46/21.927)*'Flow rate'!$I$12/(1000*3600)</f>
        <v>191.84980438779567</v>
      </c>
      <c r="W112" s="45"/>
    </row>
    <row r="113" spans="1:23" x14ac:dyDescent="0.25">
      <c r="A113" s="38"/>
      <c r="B113" s="4" t="s">
        <v>11</v>
      </c>
      <c r="C113" s="6">
        <v>283.85437423516072</v>
      </c>
      <c r="D113" s="6">
        <v>306.12150743630804</v>
      </c>
      <c r="E113" s="6">
        <v>228.89493967429459</v>
      </c>
      <c r="F113" s="6">
        <v>227.36360868426672</v>
      </c>
      <c r="G113" s="6">
        <v>208.98694045230201</v>
      </c>
      <c r="H113" s="6">
        <v>232.24961832280508</v>
      </c>
      <c r="I113" s="6">
        <v>163.34562868467245</v>
      </c>
      <c r="J113" s="6">
        <v>226.43536011482391</v>
      </c>
      <c r="K113" s="45"/>
      <c r="L113" s="49"/>
      <c r="M113" s="38"/>
      <c r="N113" s="4" t="s">
        <v>11</v>
      </c>
      <c r="O113" s="29">
        <f>(C113*46/21.927)*'Flow rate'!$B$12/(1000*3600)</f>
        <v>257.7742296550021</v>
      </c>
      <c r="P113" s="29">
        <f>(D113*46/21.927)*'Flow rate'!$C$12/(1000*3600)</f>
        <v>248.46707619840774</v>
      </c>
      <c r="Q113" s="29">
        <f>(E113*46/21.927)*'Flow rate'!$D$12/(1000*3600)</f>
        <v>170.34493277745003</v>
      </c>
      <c r="R113" s="29">
        <f>(F113*46/21.927)*'Flow rate'!$E$12/(1000*3600)</f>
        <v>168.57006369703598</v>
      </c>
      <c r="S113" s="29">
        <f>(G113*46/21.927)*'Flow rate'!$F$12/(1000*3600)</f>
        <v>157.58520546350607</v>
      </c>
      <c r="T113" s="29">
        <f>(H113*46/21.927)*'Flow rate'!$G$12/(1000*3600)</f>
        <v>175.61519353497263</v>
      </c>
      <c r="U113" s="29">
        <f>(I113*46/21.927)*'Flow rate'!$H$12/(1000*3600)</f>
        <v>120.03298652507522</v>
      </c>
      <c r="V113" s="29">
        <f>(J113*46/21.927)*'Flow rate'!$I$12/(1000*3600)</f>
        <v>182.1885593966376</v>
      </c>
      <c r="W113" s="45"/>
    </row>
    <row r="114" spans="1:23" x14ac:dyDescent="0.25">
      <c r="A114" s="38"/>
      <c r="B114" s="4" t="s">
        <v>13</v>
      </c>
      <c r="C114" s="6">
        <v>298.42066576732157</v>
      </c>
      <c r="D114" s="6">
        <v>304.47749615997071</v>
      </c>
      <c r="E114" s="6">
        <v>214.89155444870775</v>
      </c>
      <c r="F114" s="6">
        <v>219.46077534585456</v>
      </c>
      <c r="G114" s="6">
        <v>194.44483062845742</v>
      </c>
      <c r="H114" s="6">
        <v>117.6532079322609</v>
      </c>
      <c r="I114" s="6">
        <v>167.83943150354347</v>
      </c>
      <c r="J114" s="6">
        <v>223.68491991497169</v>
      </c>
      <c r="K114" s="45"/>
      <c r="L114" s="49"/>
      <c r="M114" s="38"/>
      <c r="N114" s="4" t="s">
        <v>13</v>
      </c>
      <c r="O114" s="29">
        <f>(C114*46/21.927)*'Flow rate'!$B$12/(1000*3600)</f>
        <v>271.00219060769206</v>
      </c>
      <c r="P114" s="29">
        <f>(D114*46/21.927)*'Flow rate'!$C$12/(1000*3600)</f>
        <v>247.13269535568389</v>
      </c>
      <c r="Q114" s="29">
        <f>(E114*46/21.927)*'Flow rate'!$D$12/(1000*3600)</f>
        <v>159.92353281857092</v>
      </c>
      <c r="R114" s="29">
        <f>(F114*46/21.927)*'Flow rate'!$E$12/(1000*3600)</f>
        <v>162.71080976034659</v>
      </c>
      <c r="S114" s="29">
        <f>(G114*46/21.927)*'Flow rate'!$F$12/(1000*3600)</f>
        <v>146.61982475835885</v>
      </c>
      <c r="T114" s="29">
        <f>(H114*46/21.927)*'Flow rate'!$G$12/(1000*3600)</f>
        <v>88.963293159502939</v>
      </c>
      <c r="U114" s="29">
        <f>(I114*46/21.927)*'Flow rate'!$H$12/(1000*3600)</f>
        <v>123.33521491984403</v>
      </c>
      <c r="V114" s="29">
        <f>(J114*46/21.927)*'Flow rate'!$I$12/(1000*3600)</f>
        <v>179.97557138335398</v>
      </c>
      <c r="W114" s="45"/>
    </row>
    <row r="115" spans="1:23" x14ac:dyDescent="0.25">
      <c r="A115" s="38"/>
      <c r="B115" s="4" t="s">
        <v>14</v>
      </c>
      <c r="C115" s="6">
        <v>299.1479576618363</v>
      </c>
      <c r="D115" s="6">
        <v>304.94126336263622</v>
      </c>
      <c r="E115" s="6">
        <v>217.97354588757099</v>
      </c>
      <c r="F115" s="6">
        <v>233.6986924677324</v>
      </c>
      <c r="G115" s="6">
        <v>182.39092372644083</v>
      </c>
      <c r="H115" s="6">
        <v>195.89111568964788</v>
      </c>
      <c r="I115" s="6">
        <v>173.89895897915289</v>
      </c>
      <c r="J115" s="6">
        <v>215.14163527695871</v>
      </c>
      <c r="K115" s="45"/>
      <c r="L115" s="49"/>
      <c r="M115" s="38"/>
      <c r="N115" s="4" t="s">
        <v>14</v>
      </c>
      <c r="O115" s="29">
        <f>(C115*46/21.927)*'Flow rate'!$B$12/(1000*3600)</f>
        <v>271.66265993583966</v>
      </c>
      <c r="P115" s="29">
        <f>(D115*46/21.927)*'Flow rate'!$C$12/(1000*3600)</f>
        <v>247.50911739099934</v>
      </c>
      <c r="Q115" s="29">
        <f>(E115*46/21.927)*'Flow rate'!$D$12/(1000*3600)</f>
        <v>162.21716860283456</v>
      </c>
      <c r="R115" s="29">
        <f>(F115*46/21.927)*'Flow rate'!$E$12/(1000*3600)</f>
        <v>173.26696960508667</v>
      </c>
      <c r="S115" s="29">
        <f>(G115*46/21.927)*'Flow rate'!$F$12/(1000*3600)</f>
        <v>137.53065683388851</v>
      </c>
      <c r="T115" s="29">
        <f>(H115*46/21.927)*'Flow rate'!$G$12/(1000*3600)</f>
        <v>148.12276740022216</v>
      </c>
      <c r="U115" s="29">
        <f>(I115*46/21.927)*'Flow rate'!$H$12/(1000*3600)</f>
        <v>127.78800123365619</v>
      </c>
      <c r="V115" s="29">
        <f>(J115*46/21.927)*'Flow rate'!$I$12/(1000*3600)</f>
        <v>173.10169479479589</v>
      </c>
      <c r="W115" s="45"/>
    </row>
    <row r="116" spans="1:23" x14ac:dyDescent="0.25">
      <c r="A116" s="38"/>
      <c r="B116" s="4" t="s">
        <v>15</v>
      </c>
      <c r="C116" s="6">
        <v>296.80225494090007</v>
      </c>
      <c r="D116" s="6">
        <v>320.76430591529157</v>
      </c>
      <c r="E116" s="6">
        <v>216.64405121403993</v>
      </c>
      <c r="F116" s="6">
        <v>240.63539182311803</v>
      </c>
      <c r="G116" s="6">
        <v>199.64506337329675</v>
      </c>
      <c r="H116" s="6">
        <v>194.21052245176674</v>
      </c>
      <c r="I116" s="6">
        <v>209.36652330736655</v>
      </c>
      <c r="J116" s="6">
        <v>213.70786634251334</v>
      </c>
      <c r="K116" s="45"/>
      <c r="L116" s="49"/>
      <c r="M116" s="38"/>
      <c r="N116" s="4" t="s">
        <v>15</v>
      </c>
      <c r="O116" s="29">
        <f>(C116*46/21.927)*'Flow rate'!$B$12/(1000*3600)</f>
        <v>269.53247711403816</v>
      </c>
      <c r="P116" s="29">
        <f>(D116*46/21.927)*'Flow rate'!$C$12/(1000*3600)</f>
        <v>260.35207361627948</v>
      </c>
      <c r="Q116" s="29">
        <f>(E116*46/21.927)*'Flow rate'!$D$12/(1000*3600)</f>
        <v>161.22775100752699</v>
      </c>
      <c r="R116" s="29">
        <f>(F116*46/21.927)*'Flow rate'!$E$12/(1000*3600)</f>
        <v>178.40992040073641</v>
      </c>
      <c r="S116" s="29">
        <f>(G116*46/21.927)*'Flow rate'!$F$12/(1000*3600)</f>
        <v>150.54102549836679</v>
      </c>
      <c r="T116" s="29">
        <f>(H116*46/21.927)*'Flow rate'!$G$12/(1000*3600)</f>
        <v>146.8519893948355</v>
      </c>
      <c r="U116" s="29">
        <f>(I116*46/21.927)*'Flow rate'!$H$12/(1000*3600)</f>
        <v>153.8510046048948</v>
      </c>
      <c r="V116" s="29">
        <f>(J116*46/21.927)*'Flow rate'!$I$12/(1000*3600)</f>
        <v>171.9480927401442</v>
      </c>
      <c r="W116" s="45"/>
    </row>
    <row r="117" spans="1:23" x14ac:dyDescent="0.25">
      <c r="A117" s="38"/>
      <c r="B117" s="4" t="s">
        <v>16</v>
      </c>
      <c r="C117" s="6">
        <v>273.24747259113366</v>
      </c>
      <c r="D117" s="6">
        <v>308.73686008704607</v>
      </c>
      <c r="E117" s="6">
        <v>203.92730962580322</v>
      </c>
      <c r="F117" s="6">
        <v>248.75205054198614</v>
      </c>
      <c r="G117" s="6">
        <v>194.58860568051068</v>
      </c>
      <c r="H117" s="6">
        <v>193.86160836992207</v>
      </c>
      <c r="I117" s="6">
        <v>211.72462516808375</v>
      </c>
      <c r="J117" s="6">
        <v>204.59580456939585</v>
      </c>
      <c r="K117" s="45"/>
      <c r="L117" s="49"/>
      <c r="M117" s="38"/>
      <c r="N117" s="4" t="s">
        <v>16</v>
      </c>
      <c r="O117" s="29">
        <f>(C117*46/21.927)*'Flow rate'!$B$12/(1000*3600)</f>
        <v>248.14187536177462</v>
      </c>
      <c r="P117" s="29">
        <f>(D117*46/21.927)*'Flow rate'!$C$12/(1000*3600)</f>
        <v>250.58985754689508</v>
      </c>
      <c r="Q117" s="29">
        <f>(E117*46/21.927)*'Flow rate'!$D$12/(1000*3600)</f>
        <v>151.76387865596331</v>
      </c>
      <c r="R117" s="29">
        <f>(F117*46/21.927)*'Flow rate'!$E$12/(1000*3600)</f>
        <v>184.42770699888425</v>
      </c>
      <c r="S117" s="29">
        <f>(G117*46/21.927)*'Flow rate'!$F$12/(1000*3600)</f>
        <v>146.72823737528751</v>
      </c>
      <c r="T117" s="29">
        <f>(H117*46/21.927)*'Flow rate'!$G$12/(1000*3600)</f>
        <v>146.58815854571409</v>
      </c>
      <c r="U117" s="29">
        <f>(I117*46/21.927)*'Flow rate'!$H$12/(1000*3600)</f>
        <v>155.58383339958897</v>
      </c>
      <c r="V117" s="29">
        <f>(J117*46/21.927)*'Flow rate'!$I$12/(1000*3600)</f>
        <v>164.6165814128691</v>
      </c>
      <c r="W117" s="45"/>
    </row>
    <row r="118" spans="1:23" x14ac:dyDescent="0.25">
      <c r="A118" s="38"/>
      <c r="B118" s="4" t="s">
        <v>17</v>
      </c>
      <c r="C118" s="6">
        <v>285.31084347092769</v>
      </c>
      <c r="D118" s="6">
        <v>262.89499025910737</v>
      </c>
      <c r="E118" s="6">
        <v>209.33350531470202</v>
      </c>
      <c r="F118" s="6">
        <v>228.73145980488138</v>
      </c>
      <c r="G118" s="6">
        <v>207.62450905976124</v>
      </c>
      <c r="H118" s="6">
        <v>230.34271129953521</v>
      </c>
      <c r="I118" s="6">
        <v>208.99523397519462</v>
      </c>
      <c r="J118" s="6">
        <v>215.62710860258539</v>
      </c>
      <c r="K118" s="45"/>
      <c r="L118" s="49"/>
      <c r="M118" s="38"/>
      <c r="N118" s="4" t="s">
        <v>17</v>
      </c>
      <c r="O118" s="29">
        <f>(C118*46/21.927)*'Flow rate'!$B$12/(1000*3600)</f>
        <v>259.09688052581447</v>
      </c>
      <c r="P118" s="29">
        <f>(D118*46/21.927)*'Flow rate'!$C$12/(1000*3600)</f>
        <v>213.38177158453982</v>
      </c>
      <c r="Q118" s="29">
        <f>(E118*46/21.927)*'Flow rate'!$D$12/(1000*3600)</f>
        <v>155.7872006329263</v>
      </c>
      <c r="R118" s="29">
        <f>(F118*46/21.927)*'Flow rate'!$E$12/(1000*3600)</f>
        <v>169.58420466649196</v>
      </c>
      <c r="S118" s="29">
        <f>(G118*46/21.927)*'Flow rate'!$F$12/(1000*3600)</f>
        <v>156.55787317920735</v>
      </c>
      <c r="T118" s="29">
        <f>(H118*46/21.927)*'Flow rate'!$G$12/(1000*3600)</f>
        <v>174.17328870704185</v>
      </c>
      <c r="U118" s="29">
        <f>(I118*46/21.927)*'Flow rate'!$H$12/(1000*3600)</f>
        <v>153.5781661594196</v>
      </c>
      <c r="V118" s="29">
        <f>(J118*46/21.927)*'Flow rate'!$I$12/(1000*3600)</f>
        <v>173.49230377820095</v>
      </c>
      <c r="W118" s="45"/>
    </row>
    <row r="119" spans="1:23" x14ac:dyDescent="0.25">
      <c r="A119" s="38"/>
      <c r="B119" s="4" t="s">
        <v>18</v>
      </c>
      <c r="C119" s="6">
        <v>300.58965668329455</v>
      </c>
      <c r="D119" s="6">
        <v>274.87312225569337</v>
      </c>
      <c r="E119" s="6">
        <v>224.69287395825089</v>
      </c>
      <c r="F119" s="6">
        <v>220.3674037936527</v>
      </c>
      <c r="G119" s="6">
        <v>218.78741504922044</v>
      </c>
      <c r="H119" s="6">
        <v>208.1615217273941</v>
      </c>
      <c r="I119" s="6">
        <v>187.09059842125907</v>
      </c>
      <c r="J119" s="6">
        <v>215.77272146448482</v>
      </c>
      <c r="K119" s="45"/>
      <c r="L119" s="49"/>
      <c r="M119" s="38"/>
      <c r="N119" s="4" t="s">
        <v>18</v>
      </c>
      <c r="O119" s="29">
        <f>(C119*46/21.927)*'Flow rate'!$B$12/(1000*3600)</f>
        <v>272.97189765906353</v>
      </c>
      <c r="P119" s="29">
        <f>(D119*46/21.927)*'Flow rate'!$C$12/(1000*3600)</f>
        <v>223.10396150982479</v>
      </c>
      <c r="Q119" s="29">
        <f>(E119*46/21.927)*'Flow rate'!$D$12/(1000*3600)</f>
        <v>167.21773126332113</v>
      </c>
      <c r="R119" s="29">
        <f>(F119*46/21.927)*'Flow rate'!$E$12/(1000*3600)</f>
        <v>163.38299479505505</v>
      </c>
      <c r="S119" s="29">
        <f>(G119*46/21.927)*'Flow rate'!$F$12/(1000*3600)</f>
        <v>164.97518782150777</v>
      </c>
      <c r="T119" s="29">
        <f>(H119*46/21.927)*'Flow rate'!$G$12/(1000*3600)</f>
        <v>157.40101615099698</v>
      </c>
      <c r="U119" s="29">
        <f>(I119*46/21.927)*'Flow rate'!$H$12/(1000*3600)</f>
        <v>137.48175240501254</v>
      </c>
      <c r="V119" s="29">
        <f>(J119*46/21.927)*'Flow rate'!$I$12/(1000*3600)</f>
        <v>173.60946303073831</v>
      </c>
      <c r="W119" s="45"/>
    </row>
    <row r="120" spans="1:23" x14ac:dyDescent="0.25">
      <c r="A120" s="38"/>
      <c r="B120" s="4" t="s">
        <v>19</v>
      </c>
      <c r="C120" s="6">
        <v>292.78565112369773</v>
      </c>
      <c r="D120" s="6">
        <v>314.74251440920108</v>
      </c>
      <c r="E120" s="6">
        <v>222.70101476701493</v>
      </c>
      <c r="F120" s="6">
        <v>233.1168484771386</v>
      </c>
      <c r="G120" s="6">
        <v>177.61762642774724</v>
      </c>
      <c r="H120" s="6">
        <v>189.7175416360158</v>
      </c>
      <c r="I120" s="6">
        <v>185.8811059421439</v>
      </c>
      <c r="J120" s="6">
        <v>200.84432026339596</v>
      </c>
      <c r="K120" s="45"/>
      <c r="L120" s="49"/>
      <c r="M120" s="38"/>
      <c r="N120" s="4" t="s">
        <v>19</v>
      </c>
      <c r="O120" s="29">
        <f>(C120*46/21.927)*'Flow rate'!$B$12/(1000*3600)</f>
        <v>265.88491326162796</v>
      </c>
      <c r="P120" s="29">
        <f>(D120*46/21.927)*'Flow rate'!$C$12/(1000*3600)</f>
        <v>255.46441661522408</v>
      </c>
      <c r="Q120" s="29">
        <f>(E120*46/21.927)*'Flow rate'!$D$12/(1000*3600)</f>
        <v>165.73537817803211</v>
      </c>
      <c r="R120" s="29">
        <f>(F120*46/21.927)*'Flow rate'!$E$12/(1000*3600)</f>
        <v>172.83558360130306</v>
      </c>
      <c r="S120" s="29">
        <f>(G120*46/21.927)*'Flow rate'!$F$12/(1000*3600)</f>
        <v>133.93138391317362</v>
      </c>
      <c r="T120" s="29">
        <f>(H120*46/21.927)*'Flow rate'!$G$12/(1000*3600)</f>
        <v>143.45462882561236</v>
      </c>
      <c r="U120" s="29">
        <f>(I120*46/21.927)*'Flow rate'!$H$12/(1000*3600)</f>
        <v>136.59296832418431</v>
      </c>
      <c r="V120" s="29">
        <f>(J120*46/21.927)*'Flow rate'!$I$12/(1000*3600)</f>
        <v>161.59815919752856</v>
      </c>
      <c r="W120" s="45"/>
    </row>
    <row r="121" spans="1:23" x14ac:dyDescent="0.25">
      <c r="A121" s="38"/>
      <c r="B121" s="4" t="s">
        <v>20</v>
      </c>
      <c r="C121" s="6">
        <v>284.57425149306772</v>
      </c>
      <c r="D121" s="6">
        <v>295.10927913435336</v>
      </c>
      <c r="E121" s="6">
        <v>206.66955825220992</v>
      </c>
      <c r="F121" s="6">
        <v>220.66857132714006</v>
      </c>
      <c r="G121" s="6">
        <v>169.07965405692491</v>
      </c>
      <c r="H121" s="6">
        <v>208.02296272440017</v>
      </c>
      <c r="I121" s="6">
        <v>184.25683117877244</v>
      </c>
      <c r="J121" s="6">
        <v>214.08008266722717</v>
      </c>
      <c r="K121" s="45"/>
      <c r="L121" s="49"/>
      <c r="M121" s="38"/>
      <c r="N121" s="4" t="s">
        <v>20</v>
      </c>
      <c r="O121" s="29">
        <f>(C121*46/21.927)*'Flow rate'!$B$12/(1000*3600)</f>
        <v>258.42796559302712</v>
      </c>
      <c r="P121" s="29">
        <f>(D121*46/21.927)*'Flow rate'!$C$12/(1000*3600)</f>
        <v>239.52887322295908</v>
      </c>
      <c r="Q121" s="29">
        <f>(E121*46/21.927)*'Flow rate'!$D$12/(1000*3600)</f>
        <v>153.80467588192644</v>
      </c>
      <c r="R121" s="29">
        <f>(F121*46/21.927)*'Flow rate'!$E$12/(1000*3600)</f>
        <v>163.60628395991844</v>
      </c>
      <c r="S121" s="29">
        <f>(G121*46/21.927)*'Flow rate'!$F$12/(1000*3600)</f>
        <v>127.49338291949501</v>
      </c>
      <c r="T121" s="29">
        <f>(H121*46/21.927)*'Flow rate'!$G$12/(1000*3600)</f>
        <v>157.29624497288907</v>
      </c>
      <c r="U121" s="29">
        <f>(I121*46/21.927)*'Flow rate'!$H$12/(1000*3600)</f>
        <v>135.39938541440745</v>
      </c>
      <c r="V121" s="29">
        <f>(J121*46/21.927)*'Flow rate'!$I$12/(1000*3600)</f>
        <v>172.24757580652187</v>
      </c>
      <c r="W121" s="45"/>
    </row>
    <row r="122" spans="1:23" x14ac:dyDescent="0.25">
      <c r="A122" s="38"/>
      <c r="B122" s="4" t="s">
        <v>21</v>
      </c>
      <c r="C122" s="6">
        <v>281.35348869121469</v>
      </c>
      <c r="D122" s="6">
        <v>337.93702735054097</v>
      </c>
      <c r="E122" s="6">
        <v>204.23201314066023</v>
      </c>
      <c r="F122" s="6">
        <v>255.64446797540992</v>
      </c>
      <c r="G122" s="6">
        <v>170.33720799339596</v>
      </c>
      <c r="H122" s="6">
        <v>192.96301811061306</v>
      </c>
      <c r="I122" s="6">
        <v>222.63790821161876</v>
      </c>
      <c r="J122" s="6">
        <v>215.2275912202208</v>
      </c>
      <c r="K122" s="45"/>
      <c r="L122" s="49"/>
      <c r="M122" s="38"/>
      <c r="N122" s="4" t="s">
        <v>21</v>
      </c>
      <c r="O122" s="29">
        <f>(C122*46/21.927)*'Flow rate'!$B$12/(1000*3600)</f>
        <v>255.50312199184543</v>
      </c>
      <c r="P122" s="29">
        <f>(D122*46/21.927)*'Flow rate'!$C$12/(1000*3600)</f>
        <v>274.29051237910932</v>
      </c>
      <c r="Q122" s="29">
        <f>(E122*46/21.927)*'Flow rate'!$D$12/(1000*3600)</f>
        <v>151.99064076712762</v>
      </c>
      <c r="R122" s="29">
        <f>(F122*46/21.927)*'Flow rate'!$E$12/(1000*3600)</f>
        <v>189.53782665480614</v>
      </c>
      <c r="S122" s="29">
        <f>(G122*46/21.927)*'Flow rate'!$F$12/(1000*3600)</f>
        <v>128.4416330591034</v>
      </c>
      <c r="T122" s="29">
        <f>(H122*46/21.927)*'Flow rate'!$G$12/(1000*3600)</f>
        <v>145.90869089604996</v>
      </c>
      <c r="U122" s="29">
        <f>(I122*46/21.927)*'Flow rate'!$H$12/(1000*3600)</f>
        <v>163.60335597302583</v>
      </c>
      <c r="V122" s="29">
        <f>(J122*46/21.927)*'Flow rate'!$I$12/(1000*3600)</f>
        <v>173.17085444135708</v>
      </c>
      <c r="W122" s="45"/>
    </row>
    <row r="123" spans="1:23" x14ac:dyDescent="0.25">
      <c r="A123" s="39"/>
      <c r="B123" s="4" t="s">
        <v>22</v>
      </c>
      <c r="C123" s="6">
        <v>292.6666600703183</v>
      </c>
      <c r="D123" s="6">
        <v>320.55386190033192</v>
      </c>
      <c r="E123" s="6">
        <v>254.39090575088005</v>
      </c>
      <c r="F123" s="6">
        <v>244.84322478221063</v>
      </c>
      <c r="G123" s="6">
        <v>176.62596990211344</v>
      </c>
      <c r="H123" s="6">
        <v>197.51755011389631</v>
      </c>
      <c r="I123" s="6">
        <v>227.15467946454618</v>
      </c>
      <c r="J123" s="6">
        <v>216.10648226475047</v>
      </c>
      <c r="K123" s="45"/>
      <c r="L123" s="49"/>
      <c r="M123" s="39"/>
      <c r="N123" s="4" t="s">
        <v>22</v>
      </c>
      <c r="O123" s="29">
        <f>(C123*46/21.927)*'Flow rate'!$B$12/(1000*3600)</f>
        <v>265.77685494051394</v>
      </c>
      <c r="P123" s="29">
        <f>(D123*46/21.927)*'Flow rate'!$C$12/(1000*3600)</f>
        <v>260.18126428785826</v>
      </c>
      <c r="Q123" s="29">
        <f>(E123*46/21.927)*'Flow rate'!$D$12/(1000*3600)</f>
        <v>189.31917761480685</v>
      </c>
      <c r="R123" s="29">
        <f>(F123*46/21.927)*'Flow rate'!$E$12/(1000*3600)</f>
        <v>181.52965743361284</v>
      </c>
      <c r="S123" s="29">
        <f>(G123*46/21.927)*'Flow rate'!$F$12/(1000*3600)</f>
        <v>133.18363193880134</v>
      </c>
      <c r="T123" s="29">
        <f>(H123*46/21.927)*'Flow rate'!$G$12/(1000*3600)</f>
        <v>149.35259330154756</v>
      </c>
      <c r="U123" s="29">
        <f>(I123*46/21.927)*'Flow rate'!$H$12/(1000*3600)</f>
        <v>166.9224625037925</v>
      </c>
      <c r="V123" s="29">
        <f>(J123*46/21.927)*'Flow rate'!$I$12/(1000*3600)</f>
        <v>173.87800500824849</v>
      </c>
      <c r="W123" s="45"/>
    </row>
    <row r="124" spans="1:23" x14ac:dyDescent="0.25">
      <c r="A124" s="37">
        <v>2562</v>
      </c>
      <c r="B124" s="4" t="s">
        <v>10</v>
      </c>
      <c r="C124" s="6">
        <v>319.10371762514802</v>
      </c>
      <c r="D124" s="6">
        <v>343.0053786477045</v>
      </c>
      <c r="E124" s="6">
        <v>263.0888115959022</v>
      </c>
      <c r="F124" s="6">
        <v>247.45635355567836</v>
      </c>
      <c r="G124" s="6">
        <v>171.22965133717142</v>
      </c>
      <c r="H124" s="6">
        <v>175.60141191172025</v>
      </c>
      <c r="I124" s="6">
        <v>224.26056011258709</v>
      </c>
      <c r="J124" s="6">
        <v>226.18891493764508</v>
      </c>
      <c r="K124" s="45"/>
      <c r="L124" s="49"/>
      <c r="M124" s="37">
        <v>2562</v>
      </c>
      <c r="N124" s="4" t="s">
        <v>10</v>
      </c>
      <c r="O124" s="29">
        <f>(C124*46/21.927)*'Flow rate'!$B$13/(1000*3600)</f>
        <v>133.09360828011344</v>
      </c>
      <c r="P124" s="29">
        <f>(D124*46/21.927)*'Flow rate'!$C$13/(1000*3600)</f>
        <v>339.69179178891045</v>
      </c>
      <c r="Q124" s="29">
        <f>(E124*46/21.927)*'Flow rate'!$D$13/(1000*3600)</f>
        <v>165.35309718340199</v>
      </c>
      <c r="R124" s="29">
        <f>(F124*46/21.927)*'Flow rate'!$E$13/(1000*3600)</f>
        <v>179.24472185604469</v>
      </c>
      <c r="S124" s="29">
        <f>(G124*46/21.927)*'Flow rate'!$F$13/(1000*3600)</f>
        <v>120.20148769712554</v>
      </c>
      <c r="T124" s="29">
        <f>(H124*46/21.927)*'Flow rate'!$G$13/(1000*3600)</f>
        <v>125.58676749355575</v>
      </c>
      <c r="U124" s="29">
        <f>(I124*46/21.927)*'Flow rate'!$H$13/(1000*3600)</f>
        <v>147.73625917815045</v>
      </c>
      <c r="V124" s="29">
        <f>(J124*46/21.927)*'Flow rate'!$I$13/(1000*3600)</f>
        <v>161.16453329578982</v>
      </c>
      <c r="W124" s="45"/>
    </row>
    <row r="125" spans="1:23" x14ac:dyDescent="0.25">
      <c r="A125" s="38"/>
      <c r="B125" s="4" t="s">
        <v>11</v>
      </c>
      <c r="C125" s="6">
        <v>311.20400473491503</v>
      </c>
      <c r="D125" s="6">
        <v>340.88275507305491</v>
      </c>
      <c r="E125" s="6">
        <v>251.09461606584387</v>
      </c>
      <c r="F125" s="6">
        <v>231.43625264167926</v>
      </c>
      <c r="G125" s="6">
        <v>187.37097267786646</v>
      </c>
      <c r="H125" s="6">
        <v>227.91325821823551</v>
      </c>
      <c r="I125" s="6">
        <v>228.11859448787655</v>
      </c>
      <c r="J125" s="6">
        <v>212.34079092553824</v>
      </c>
      <c r="K125" s="45"/>
      <c r="L125" s="49"/>
      <c r="M125" s="38"/>
      <c r="N125" s="4" t="s">
        <v>11</v>
      </c>
      <c r="O125" s="29">
        <f>(C125*46/21.927)*'Flow rate'!$B$13/(1000*3600)</f>
        <v>129.79875073109199</v>
      </c>
      <c r="P125" s="29">
        <f>(D125*46/21.927)*'Flow rate'!$C$13/(1000*3600)</f>
        <v>337.58967371656769</v>
      </c>
      <c r="Q125" s="29">
        <f>(E125*46/21.927)*'Flow rate'!$D$13/(1000*3600)</f>
        <v>157.81466418396025</v>
      </c>
      <c r="R125" s="29">
        <f>(F125*46/21.927)*'Flow rate'!$E$13/(1000*3600)</f>
        <v>167.64058039362141</v>
      </c>
      <c r="S125" s="29">
        <f>(G125*46/21.927)*'Flow rate'!$F$13/(1000*3600)</f>
        <v>131.53253242797302</v>
      </c>
      <c r="T125" s="29">
        <f>(H125*46/21.927)*'Flow rate'!$G$13/(1000*3600)</f>
        <v>162.9991983375499</v>
      </c>
      <c r="U125" s="29">
        <f>(I125*46/21.927)*'Flow rate'!$H$13/(1000*3600)</f>
        <v>150.27781871987207</v>
      </c>
      <c r="V125" s="29">
        <f>(J125*46/21.927)*'Flow rate'!$I$13/(1000*3600)</f>
        <v>151.29744301840518</v>
      </c>
      <c r="W125" s="45"/>
    </row>
    <row r="126" spans="1:23" x14ac:dyDescent="0.25">
      <c r="A126" s="38"/>
      <c r="B126" s="4" t="s">
        <v>13</v>
      </c>
      <c r="C126" s="6">
        <v>280.01305035710567</v>
      </c>
      <c r="D126" s="6">
        <v>319.29808537060961</v>
      </c>
      <c r="E126" s="6">
        <v>257.92372772982691</v>
      </c>
      <c r="F126" s="6">
        <v>231.22385996648617</v>
      </c>
      <c r="G126" s="6">
        <v>191.18153010802115</v>
      </c>
      <c r="H126" s="6">
        <v>220.88531990565735</v>
      </c>
      <c r="I126" s="6">
        <v>222.1247894469121</v>
      </c>
      <c r="J126" s="6">
        <v>213.16514802408079</v>
      </c>
      <c r="K126" s="45"/>
      <c r="L126" s="49"/>
      <c r="M126" s="38"/>
      <c r="N126" s="4" t="s">
        <v>13</v>
      </c>
      <c r="O126" s="29">
        <f>(C126*46/21.927)*'Flow rate'!$B$13/(1000*3600)</f>
        <v>116.7894486310155</v>
      </c>
      <c r="P126" s="29">
        <f>(D126*46/21.927)*'Flow rate'!$C$13/(1000*3600)</f>
        <v>316.21352167107403</v>
      </c>
      <c r="Q126" s="29">
        <f>(E126*46/21.927)*'Flow rate'!$D$13/(1000*3600)</f>
        <v>162.10680704553258</v>
      </c>
      <c r="R126" s="29">
        <f>(F126*46/21.927)*'Flow rate'!$E$13/(1000*3600)</f>
        <v>167.48673400640109</v>
      </c>
      <c r="S126" s="29">
        <f>(G126*46/21.927)*'Flow rate'!$F$13/(1000*3600)</f>
        <v>134.20750529910271</v>
      </c>
      <c r="T126" s="29">
        <f>(H126*46/21.927)*'Flow rate'!$G$13/(1000*3600)</f>
        <v>157.97295142294919</v>
      </c>
      <c r="U126" s="29">
        <f>(I126*46/21.927)*'Flow rate'!$H$13/(1000*3600)</f>
        <v>146.3292762987229</v>
      </c>
      <c r="V126" s="29">
        <f>(J126*46/21.927)*'Flow rate'!$I$13/(1000*3600)</f>
        <v>151.8848154238668</v>
      </c>
      <c r="W126" s="45"/>
    </row>
    <row r="127" spans="1:23" x14ac:dyDescent="0.25">
      <c r="A127" s="38"/>
      <c r="B127" s="4" t="s">
        <v>14</v>
      </c>
      <c r="C127" s="6">
        <v>301.1667470264926</v>
      </c>
      <c r="D127" s="6">
        <v>306.02643000064984</v>
      </c>
      <c r="E127" s="6">
        <v>236.34287522533771</v>
      </c>
      <c r="F127" s="6">
        <v>256.5180713571259</v>
      </c>
      <c r="G127" s="6">
        <v>160.96794160777816</v>
      </c>
      <c r="H127" s="6">
        <v>198.254258137785</v>
      </c>
      <c r="I127" s="6">
        <v>204.10474036903321</v>
      </c>
      <c r="J127" s="6">
        <v>198.31125486883596</v>
      </c>
      <c r="K127" s="45"/>
      <c r="L127" s="49"/>
      <c r="M127" s="38"/>
      <c r="N127" s="4" t="s">
        <v>14</v>
      </c>
      <c r="O127" s="29">
        <f>(C127*46/21.927)*'Flow rate'!$B$13/(1000*3600)</f>
        <v>125.61235373266967</v>
      </c>
      <c r="P127" s="29">
        <f>(D127*46/21.927)*'Flow rate'!$C$13/(1000*3600)</f>
        <v>303.07007648546102</v>
      </c>
      <c r="Q127" s="29">
        <f>(E127*46/21.927)*'Flow rate'!$D$13/(1000*3600)</f>
        <v>148.54309530944957</v>
      </c>
      <c r="R127" s="29">
        <f>(F127*46/21.927)*'Flow rate'!$E$13/(1000*3600)</f>
        <v>185.80856660490454</v>
      </c>
      <c r="S127" s="29">
        <f>(G127*46/21.927)*'Flow rate'!$F$13/(1000*3600)</f>
        <v>112.99787099781751</v>
      </c>
      <c r="T127" s="29">
        <f>(H127*46/21.927)*'Flow rate'!$G$13/(1000*3600)</f>
        <v>141.7876493719445</v>
      </c>
      <c r="U127" s="29">
        <f>(I127*46/21.927)*'Flow rate'!$H$13/(1000*3600)</f>
        <v>134.45819812235527</v>
      </c>
      <c r="V127" s="29">
        <f>(J127*46/21.927)*'Flow rate'!$I$13/(1000*3600)</f>
        <v>141.30109270407524</v>
      </c>
      <c r="W127" s="45"/>
    </row>
    <row r="128" spans="1:23" x14ac:dyDescent="0.25">
      <c r="A128" s="38"/>
      <c r="B128" s="4" t="s">
        <v>15</v>
      </c>
      <c r="C128" s="6">
        <v>325.59177652917458</v>
      </c>
      <c r="D128" s="6">
        <v>293.01095829262488</v>
      </c>
      <c r="E128" s="6">
        <v>244.21112900251757</v>
      </c>
      <c r="F128" s="6">
        <v>246.44289034798487</v>
      </c>
      <c r="G128" s="6">
        <v>160.11140220619862</v>
      </c>
      <c r="H128" s="6">
        <v>212.56885415405529</v>
      </c>
      <c r="I128" s="6">
        <v>199.43298194017197</v>
      </c>
      <c r="J128" s="6">
        <v>203.11754941003485</v>
      </c>
      <c r="K128" s="45"/>
      <c r="L128" s="49"/>
      <c r="M128" s="38"/>
      <c r="N128" s="4" t="s">
        <v>15</v>
      </c>
      <c r="O128" s="29">
        <f>(C128*46/21.927)*'Flow rate'!$B$13/(1000*3600)</f>
        <v>135.79968509017803</v>
      </c>
      <c r="P128" s="29">
        <f>(D128*46/21.927)*'Flow rate'!$C$13/(1000*3600)</f>
        <v>290.18034011191605</v>
      </c>
      <c r="Q128" s="29">
        <f>(E128*46/21.927)*'Flow rate'!$D$13/(1000*3600)</f>
        <v>153.48834601619592</v>
      </c>
      <c r="R128" s="29">
        <f>(F128*46/21.927)*'Flow rate'!$E$13/(1000*3600)</f>
        <v>178.51062096041557</v>
      </c>
      <c r="S128" s="29">
        <f>(G128*46/21.927)*'Flow rate'!$F$13/(1000*3600)</f>
        <v>112.39658897956281</v>
      </c>
      <c r="T128" s="29">
        <f>(H128*46/21.927)*'Flow rate'!$G$13/(1000*3600)</f>
        <v>152.02517435587393</v>
      </c>
      <c r="U128" s="29">
        <f>(I128*46/21.927)*'Flow rate'!$H$13/(1000*3600)</f>
        <v>131.3805811141865</v>
      </c>
      <c r="V128" s="29">
        <f>(J128*46/21.927)*'Flow rate'!$I$13/(1000*3600)</f>
        <v>144.72568235219288</v>
      </c>
      <c r="W128" s="45"/>
    </row>
    <row r="129" spans="1:23" x14ac:dyDescent="0.25">
      <c r="A129" s="38"/>
      <c r="B129" s="4" t="s">
        <v>16</v>
      </c>
      <c r="C129" s="6">
        <v>306.73944958655198</v>
      </c>
      <c r="D129" s="6">
        <v>318.65500650992254</v>
      </c>
      <c r="E129" s="6">
        <v>255.59957877594201</v>
      </c>
      <c r="F129" s="6">
        <v>257.16942416814658</v>
      </c>
      <c r="G129" s="6">
        <v>183.65906795425821</v>
      </c>
      <c r="H129" s="6">
        <v>209.09567234625098</v>
      </c>
      <c r="I129" s="6">
        <v>210.95300660188752</v>
      </c>
      <c r="J129" s="6">
        <v>228.19616434734021</v>
      </c>
      <c r="K129" s="45"/>
      <c r="L129" s="49"/>
      <c r="M129" s="38"/>
      <c r="N129" s="4" t="s">
        <v>16</v>
      </c>
      <c r="O129" s="29">
        <f>(C129*46/21.927)*'Flow rate'!$B$13/(1000*3600)</f>
        <v>127.93664847016123</v>
      </c>
      <c r="P129" s="29">
        <f>(D129*46/21.927)*'Flow rate'!$C$13/(1000*3600)</f>
        <v>315.57665524259534</v>
      </c>
      <c r="Q129" s="29">
        <f>(E129*46/21.927)*'Flow rate'!$D$13/(1000*3600)</f>
        <v>160.64606371133593</v>
      </c>
      <c r="R129" s="29">
        <f>(F129*46/21.927)*'Flow rate'!$E$13/(1000*3600)</f>
        <v>186.28037325591166</v>
      </c>
      <c r="S129" s="29">
        <f>(G129*46/21.927)*'Flow rate'!$F$13/(1000*3600)</f>
        <v>128.92681276152851</v>
      </c>
      <c r="T129" s="29">
        <f>(H129*46/21.927)*'Flow rate'!$G$13/(1000*3600)</f>
        <v>149.54122122923934</v>
      </c>
      <c r="U129" s="29">
        <f>(I129*46/21.927)*'Flow rate'!$H$13/(1000*3600)</f>
        <v>138.96963443817472</v>
      </c>
      <c r="V129" s="29">
        <f>(J129*46/21.927)*'Flow rate'!$I$13/(1000*3600)</f>
        <v>162.59474226253315</v>
      </c>
      <c r="W129" s="45"/>
    </row>
    <row r="130" spans="1:23" x14ac:dyDescent="0.25">
      <c r="A130" s="38"/>
      <c r="B130" s="4" t="s">
        <v>17</v>
      </c>
      <c r="C130" s="6">
        <v>294</v>
      </c>
      <c r="D130" s="6">
        <v>313</v>
      </c>
      <c r="E130" s="6">
        <v>261</v>
      </c>
      <c r="F130" s="6">
        <v>243</v>
      </c>
      <c r="G130" s="6">
        <v>187</v>
      </c>
      <c r="H130" s="6">
        <v>217</v>
      </c>
      <c r="I130" s="6">
        <v>202</v>
      </c>
      <c r="J130" s="6">
        <v>223</v>
      </c>
      <c r="K130" s="16" t="s">
        <v>24</v>
      </c>
      <c r="L130" s="46"/>
      <c r="M130" s="38"/>
      <c r="N130" s="4" t="s">
        <v>17</v>
      </c>
      <c r="O130" s="29">
        <f>(C130*46/21.927)*'Flow rate'!$B$13/(1000*3600)</f>
        <v>122.62320578890562</v>
      </c>
      <c r="P130" s="29">
        <f>(D130*46/21.927)*'Flow rate'!$C$13/(1000*3600)</f>
        <v>309.97627864935674</v>
      </c>
      <c r="Q130" s="29">
        <f>(E130*46/21.927)*'Flow rate'!$D$13/(1000*3600)</f>
        <v>164.04026497012813</v>
      </c>
      <c r="R130" s="29">
        <f>(F130*46/21.927)*'Flow rate'!$E$13/(1000*3600)</f>
        <v>176.0167673416336</v>
      </c>
      <c r="S130" s="29">
        <f>(G130*46/21.927)*'Flow rate'!$F$13/(1000*3600)</f>
        <v>131.27211335086625</v>
      </c>
      <c r="T130" s="29">
        <f>(H130*46/21.927)*'Flow rate'!$G$13/(1000*3600)</f>
        <v>155.19424502009193</v>
      </c>
      <c r="U130" s="29">
        <f>(I130*46/21.927)*'Flow rate'!$H$13/(1000*3600)</f>
        <v>133.07165708943313</v>
      </c>
      <c r="V130" s="29">
        <f>(J130*46/21.927)*'Flow rate'!$I$13/(1000*3600)</f>
        <v>158.89236187754315</v>
      </c>
      <c r="W130" s="16" t="s">
        <v>24</v>
      </c>
    </row>
    <row r="131" spans="1:23" x14ac:dyDescent="0.25">
      <c r="A131" s="38"/>
      <c r="B131" s="4" t="s">
        <v>18</v>
      </c>
      <c r="C131" s="6">
        <v>341</v>
      </c>
      <c r="D131" s="6">
        <v>345</v>
      </c>
      <c r="E131" s="6">
        <v>253</v>
      </c>
      <c r="F131" s="6"/>
      <c r="G131" s="6">
        <v>170</v>
      </c>
      <c r="H131" s="6">
        <v>194</v>
      </c>
      <c r="I131" s="6">
        <v>192</v>
      </c>
      <c r="J131" s="6">
        <v>193</v>
      </c>
      <c r="K131" s="6">
        <v>85</v>
      </c>
      <c r="L131" s="47"/>
      <c r="M131" s="38"/>
      <c r="N131" s="4" t="s">
        <v>18</v>
      </c>
      <c r="O131" s="29">
        <f>(C131*46/21.927)*'Flow rate'!$B$13/(1000*3600)</f>
        <v>142.22623528577148</v>
      </c>
      <c r="P131" s="29">
        <f>(D131*46/21.927)*'Flow rate'!$C$13/(1000*3600)</f>
        <v>341.66714419817276</v>
      </c>
      <c r="Q131" s="29">
        <f>(E131*46/21.927)*'Flow rate'!$D$13/(1000*3600)</f>
        <v>159.01221087142693</v>
      </c>
      <c r="R131" s="29">
        <f>(F131*46/21.927)*'Flow rate'!$E$13/(1000*3600)</f>
        <v>0</v>
      </c>
      <c r="S131" s="29">
        <f>(G131*46/21.927)*'Flow rate'!$F$13/(1000*3600)</f>
        <v>119.33828486442387</v>
      </c>
      <c r="T131" s="29">
        <f>(H131*46/21.927)*'Flow rate'!$G$13/(1000*3600)</f>
        <v>138.74508540966744</v>
      </c>
      <c r="U131" s="29">
        <f>(I131*46/21.927)*'Flow rate'!$H$13/(1000*3600)</f>
        <v>126.48395129292652</v>
      </c>
      <c r="V131" s="29">
        <f>(J131*46/21.927)*'Flow rate'!$I$13/(1000*3600)</f>
        <v>137.51670781329969</v>
      </c>
      <c r="W131" s="29">
        <f>(K131*46/24.45)*'Flow rate'!$J$13/(1000*3600)</f>
        <v>109.01121418704528</v>
      </c>
    </row>
    <row r="132" spans="1:23" x14ac:dyDescent="0.25">
      <c r="A132" s="38"/>
      <c r="B132" s="4" t="s">
        <v>19</v>
      </c>
      <c r="C132" s="6"/>
      <c r="D132" s="6"/>
      <c r="E132" s="6">
        <v>251</v>
      </c>
      <c r="F132" s="6"/>
      <c r="G132" s="6">
        <v>150</v>
      </c>
      <c r="H132" s="6">
        <v>188</v>
      </c>
      <c r="I132" s="6">
        <v>169</v>
      </c>
      <c r="J132" s="6">
        <v>181</v>
      </c>
      <c r="K132" s="6">
        <v>83</v>
      </c>
      <c r="L132" s="47"/>
      <c r="M132" s="38"/>
      <c r="N132" s="4" t="s">
        <v>19</v>
      </c>
      <c r="O132" s="29">
        <f>(C132*46/21.927)*'Flow rate'!$B$13/(1000*3600)</f>
        <v>0</v>
      </c>
      <c r="P132" s="29">
        <f>(D132*46/21.927)*'Flow rate'!$C$13/(1000*3600)</f>
        <v>0</v>
      </c>
      <c r="Q132" s="29">
        <f>(E132*46/21.927)*'Flow rate'!$D$13/(1000*3600)</f>
        <v>157.7551973467516</v>
      </c>
      <c r="R132" s="29">
        <f>(F132*46/21.927)*'Flow rate'!$E$13/(1000*3600)</f>
        <v>0</v>
      </c>
      <c r="S132" s="29">
        <f>(G132*46/21.927)*'Flow rate'!$F$13/(1000*3600)</f>
        <v>105.2984866450799</v>
      </c>
      <c r="T132" s="29">
        <f>(H132*46/21.927)*'Flow rate'!$G$13/(1000*3600)</f>
        <v>134.45400029390453</v>
      </c>
      <c r="U132" s="29">
        <f>(I132*46/21.927)*'Flow rate'!$H$13/(1000*3600)</f>
        <v>111.33222796096136</v>
      </c>
      <c r="V132" s="29">
        <f>(J132*46/21.927)*'Flow rate'!$I$13/(1000*3600)</f>
        <v>128.96644618760229</v>
      </c>
      <c r="W132" s="29">
        <f>(K132*46/24.45)*'Flow rate'!$J$13/(1000*3600)</f>
        <v>106.44624444146775</v>
      </c>
    </row>
    <row r="133" spans="1:23" x14ac:dyDescent="0.25">
      <c r="A133" s="38"/>
      <c r="B133" s="4" t="s">
        <v>20</v>
      </c>
      <c r="C133" s="6"/>
      <c r="D133" s="6"/>
      <c r="E133" s="6">
        <v>258.58946225311877</v>
      </c>
      <c r="F133" s="6">
        <v>253.78440404886706</v>
      </c>
      <c r="G133" s="6">
        <v>156.37292812552985</v>
      </c>
      <c r="H133" s="6">
        <v>219.90017316309937</v>
      </c>
      <c r="I133" s="6">
        <v>178.16557462283205</v>
      </c>
      <c r="J133" s="6">
        <v>157.69813668030105</v>
      </c>
      <c r="K133" s="6">
        <v>79</v>
      </c>
      <c r="L133" s="47"/>
      <c r="M133" s="38"/>
      <c r="N133" s="4" t="s">
        <v>20</v>
      </c>
      <c r="O133" s="29">
        <f>(C133*46/21.927)*'Flow rate'!$B$13/(1000*3600)</f>
        <v>0</v>
      </c>
      <c r="P133" s="29">
        <f>(D133*46/21.927)*'Flow rate'!$C$13/(1000*3600)</f>
        <v>0</v>
      </c>
      <c r="Q133" s="29">
        <f>(E133*46/21.927)*'Flow rate'!$D$13/(1000*3600)</f>
        <v>162.52522569534312</v>
      </c>
      <c r="R133" s="29">
        <f>(F133*46/21.927)*'Flow rate'!$E$13/(1000*3600)</f>
        <v>183.82843786997765</v>
      </c>
      <c r="S133" s="29">
        <f>(G133*46/21.927)*'Flow rate'!$F$13/(1000*3600)</f>
        <v>109.77221789252096</v>
      </c>
      <c r="T133" s="29">
        <f>(H133*46/21.927)*'Flow rate'!$G$13/(1000*3600)</f>
        <v>157.26839333564371</v>
      </c>
      <c r="U133" s="29">
        <f>(I133*46/21.927)*'Flow rate'!$H$13/(1000*3600)</f>
        <v>117.37023886807583</v>
      </c>
      <c r="V133" s="29">
        <f>(J133*46/21.927)*'Flow rate'!$I$13/(1000*3600)</f>
        <v>112.36336054179667</v>
      </c>
      <c r="W133" s="29">
        <f>(K133*46/24.45)*'Flow rate'!$J$13/(1000*3600)</f>
        <v>101.31630495031267</v>
      </c>
    </row>
    <row r="134" spans="1:23" x14ac:dyDescent="0.25">
      <c r="A134" s="38"/>
      <c r="B134" s="4" t="s">
        <v>21</v>
      </c>
      <c r="C134" s="6"/>
      <c r="D134" s="6"/>
      <c r="E134" s="6">
        <v>269.34799206016424</v>
      </c>
      <c r="F134" s="6">
        <v>270.88095888285403</v>
      </c>
      <c r="G134" s="6">
        <v>157.25947694175107</v>
      </c>
      <c r="H134" s="6">
        <v>165.1178464653488</v>
      </c>
      <c r="I134" s="6">
        <v>181.70553067688198</v>
      </c>
      <c r="J134" s="6">
        <v>213.3480650473885</v>
      </c>
      <c r="K134" s="6">
        <v>79</v>
      </c>
      <c r="L134" s="47"/>
      <c r="M134" s="38"/>
      <c r="N134" s="4" t="s">
        <v>21</v>
      </c>
      <c r="O134" s="29">
        <f>(C134*46/21.927)*'Flow rate'!$B$13/(1000*3600)</f>
        <v>0</v>
      </c>
      <c r="P134" s="29">
        <f>(D134*46/21.927)*'Flow rate'!$C$13/(1000*3600)</f>
        <v>0</v>
      </c>
      <c r="Q134" s="29">
        <f>(E134*46/21.927)*'Flow rate'!$D$13/(1000*3600)</f>
        <v>169.28703443188243</v>
      </c>
      <c r="R134" s="29">
        <f>(F134*46/21.927)*'Flow rate'!$E$13/(1000*3600)</f>
        <v>196.21230747720963</v>
      </c>
      <c r="S134" s="29">
        <f>(G134*46/21.927)*'Flow rate'!$F$13/(1000*3600)</f>
        <v>110.39456621708817</v>
      </c>
      <c r="T134" s="29">
        <f>(H134*46/21.927)*'Flow rate'!$G$13/(1000*3600)</f>
        <v>118.08912221904728</v>
      </c>
      <c r="U134" s="29">
        <f>(I134*46/21.927)*'Flow rate'!$H$13/(1000*3600)</f>
        <v>119.70225776974014</v>
      </c>
      <c r="V134" s="29">
        <f>(J134*46/21.927)*'Flow rate'!$I$13/(1000*3600)</f>
        <v>152.01514779095638</v>
      </c>
      <c r="W134" s="29">
        <f>(K134*46/24.45)*'Flow rate'!$J$13/(1000*3600)</f>
        <v>101.31630495031267</v>
      </c>
    </row>
    <row r="135" spans="1:23" x14ac:dyDescent="0.25">
      <c r="A135" s="39"/>
      <c r="B135" s="4" t="s">
        <v>22</v>
      </c>
      <c r="C135" s="6"/>
      <c r="D135" s="6"/>
      <c r="E135" s="6">
        <v>268</v>
      </c>
      <c r="F135" s="6">
        <v>259</v>
      </c>
      <c r="G135" s="6">
        <v>149</v>
      </c>
      <c r="H135" s="6">
        <v>226</v>
      </c>
      <c r="I135" s="6">
        <v>199</v>
      </c>
      <c r="J135" s="6">
        <v>196</v>
      </c>
      <c r="K135" s="6">
        <v>84</v>
      </c>
      <c r="L135" s="47"/>
      <c r="M135" s="39"/>
      <c r="N135" s="4" t="s">
        <v>22</v>
      </c>
      <c r="O135" s="29">
        <f>(C135*46/21.927)*'Flow rate'!$B$13/(1000*3600)</f>
        <v>0</v>
      </c>
      <c r="P135" s="29">
        <f>(D135*46/21.927)*'Flow rate'!$C$13/(1000*3600)</f>
        <v>0</v>
      </c>
      <c r="Q135" s="29">
        <f>(E135*46/21.927)*'Flow rate'!$D$13/(1000*3600)</f>
        <v>168.43981230649175</v>
      </c>
      <c r="R135" s="29">
        <f>(F135*46/21.927)*'Flow rate'!$E$13/(1000*3600)</f>
        <v>187.60634873038316</v>
      </c>
      <c r="S135" s="29">
        <f>(G135*46/21.927)*'Flow rate'!$F$13/(1000*3600)</f>
        <v>104.59649673411268</v>
      </c>
      <c r="T135" s="29">
        <f>(H135*46/21.927)*'Flow rate'!$G$13/(1000*3600)</f>
        <v>161.63087269373628</v>
      </c>
      <c r="U135" s="29">
        <f>(I135*46/21.927)*'Flow rate'!$H$13/(1000*3600)</f>
        <v>131.09534535048115</v>
      </c>
      <c r="V135" s="29">
        <f>(J135*46/21.927)*'Flow rate'!$I$13/(1000*3600)</f>
        <v>139.65427321972402</v>
      </c>
      <c r="W135" s="29">
        <f>(K135*46/24.45)*'Flow rate'!$J$13/(1000*3600)</f>
        <v>107.72872931425653</v>
      </c>
    </row>
    <row r="136" spans="1:23" x14ac:dyDescent="0.25">
      <c r="C136" s="36"/>
      <c r="D136" s="36"/>
      <c r="E136" s="36"/>
      <c r="F136" s="36"/>
      <c r="G136" s="36"/>
      <c r="H136" s="36"/>
      <c r="I136" s="36"/>
      <c r="J136" s="36"/>
    </row>
  </sheetData>
  <mergeCells count="24">
    <mergeCell ref="M112:M123"/>
    <mergeCell ref="M124:M135"/>
    <mergeCell ref="M52:M63"/>
    <mergeCell ref="M64:M75"/>
    <mergeCell ref="M76:M87"/>
    <mergeCell ref="M88:M99"/>
    <mergeCell ref="M100:M111"/>
    <mergeCell ref="M1:V1"/>
    <mergeCell ref="M4:M15"/>
    <mergeCell ref="M16:M27"/>
    <mergeCell ref="M28:M39"/>
    <mergeCell ref="M40:M51"/>
    <mergeCell ref="A124:A135"/>
    <mergeCell ref="A1:J1"/>
    <mergeCell ref="A4:A15"/>
    <mergeCell ref="A16:A27"/>
    <mergeCell ref="A28:A39"/>
    <mergeCell ref="A40:A51"/>
    <mergeCell ref="A52:A63"/>
    <mergeCell ref="A64:A75"/>
    <mergeCell ref="A76:A87"/>
    <mergeCell ref="A88:A99"/>
    <mergeCell ref="A100:A111"/>
    <mergeCell ref="A112:A1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26" sqref="L26"/>
    </sheetView>
  </sheetViews>
  <sheetFormatPr defaultRowHeight="15" x14ac:dyDescent="0.25"/>
  <cols>
    <col min="10" max="10" width="11.42578125" bestFit="1" customWidth="1"/>
  </cols>
  <sheetData>
    <row r="1" spans="1:12" x14ac:dyDescent="0.25">
      <c r="A1" s="40" t="s">
        <v>34</v>
      </c>
      <c r="B1" s="41"/>
      <c r="C1" s="41"/>
      <c r="D1" s="41"/>
      <c r="E1" s="41"/>
      <c r="F1" s="41"/>
      <c r="G1" s="41"/>
      <c r="H1" s="41"/>
      <c r="I1" s="42"/>
    </row>
    <row r="2" spans="1:12" x14ac:dyDescent="0.25">
      <c r="B2" s="2"/>
      <c r="C2" s="2"/>
      <c r="D2" s="2"/>
      <c r="E2" s="2"/>
      <c r="F2" s="2"/>
      <c r="G2" s="2"/>
      <c r="H2" s="2"/>
      <c r="I2" s="2"/>
    </row>
    <row r="3" spans="1:12" x14ac:dyDescent="0.25">
      <c r="A3" s="3" t="s">
        <v>9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33</v>
      </c>
    </row>
    <row r="4" spans="1:12" x14ac:dyDescent="0.25">
      <c r="A4" s="16">
        <v>2552</v>
      </c>
      <c r="B4" s="30">
        <v>16.5</v>
      </c>
      <c r="C4" s="30">
        <v>9</v>
      </c>
      <c r="D4" s="30">
        <v>10.5</v>
      </c>
      <c r="E4" s="30">
        <v>13.5</v>
      </c>
      <c r="F4" s="30">
        <v>11</v>
      </c>
      <c r="G4" s="30">
        <v>11</v>
      </c>
      <c r="H4" s="30">
        <v>15.5</v>
      </c>
      <c r="I4" s="30">
        <v>14</v>
      </c>
      <c r="J4" s="60"/>
    </row>
    <row r="5" spans="1:12" x14ac:dyDescent="0.25">
      <c r="A5" s="16">
        <v>2553</v>
      </c>
      <c r="B5" s="30">
        <v>6</v>
      </c>
      <c r="C5" s="30">
        <v>8.5</v>
      </c>
      <c r="D5" s="30">
        <v>11</v>
      </c>
      <c r="E5" s="30">
        <v>8</v>
      </c>
      <c r="F5" s="30">
        <v>7</v>
      </c>
      <c r="G5" s="30">
        <v>9.5</v>
      </c>
      <c r="H5" s="30">
        <v>10</v>
      </c>
      <c r="I5" s="30">
        <v>10</v>
      </c>
      <c r="J5" s="61"/>
    </row>
    <row r="6" spans="1:12" x14ac:dyDescent="0.25">
      <c r="A6" s="16">
        <v>2554</v>
      </c>
      <c r="B6" s="30">
        <v>7.5</v>
      </c>
      <c r="C6" s="30">
        <v>8.5</v>
      </c>
      <c r="D6" s="30">
        <v>11</v>
      </c>
      <c r="E6" s="30">
        <v>12.5</v>
      </c>
      <c r="F6" s="30">
        <v>6.5</v>
      </c>
      <c r="G6" s="30">
        <v>11.5</v>
      </c>
      <c r="H6" s="30">
        <v>10</v>
      </c>
      <c r="I6" s="30">
        <v>11</v>
      </c>
      <c r="J6" s="61"/>
    </row>
    <row r="7" spans="1:12" x14ac:dyDescent="0.25">
      <c r="A7" s="16">
        <v>2555</v>
      </c>
      <c r="B7" s="30">
        <v>10.75</v>
      </c>
      <c r="C7" s="30">
        <v>7.9</v>
      </c>
      <c r="D7" s="30">
        <v>11.1</v>
      </c>
      <c r="E7" s="30">
        <v>8.25</v>
      </c>
      <c r="F7" s="30">
        <v>8.4</v>
      </c>
      <c r="G7" s="30">
        <v>7.85</v>
      </c>
      <c r="H7" s="30">
        <v>9.8000000000000007</v>
      </c>
      <c r="I7" s="30">
        <v>7.4</v>
      </c>
      <c r="J7" s="61"/>
    </row>
    <row r="8" spans="1:12" x14ac:dyDescent="0.25">
      <c r="A8" s="16">
        <v>2556</v>
      </c>
      <c r="B8" s="30">
        <v>7.5500000000000007</v>
      </c>
      <c r="C8" s="30">
        <v>15.85</v>
      </c>
      <c r="D8" s="30">
        <v>6.4499999999999993</v>
      </c>
      <c r="E8" s="30">
        <v>6.05</v>
      </c>
      <c r="F8" s="30">
        <v>5.75</v>
      </c>
      <c r="G8" s="30">
        <v>5.05</v>
      </c>
      <c r="H8" s="30">
        <v>3.4499999999999997</v>
      </c>
      <c r="I8" s="30">
        <v>6.4</v>
      </c>
      <c r="J8" s="61"/>
    </row>
    <row r="9" spans="1:12" ht="21.75" x14ac:dyDescent="0.5">
      <c r="A9" s="16">
        <v>2557</v>
      </c>
      <c r="B9" s="30">
        <v>10.845000000000001</v>
      </c>
      <c r="C9" s="30">
        <v>18.074999999999999</v>
      </c>
      <c r="D9" s="30">
        <v>7.7750000000000004</v>
      </c>
      <c r="E9" s="30">
        <v>18.254999999999999</v>
      </c>
      <c r="F9" s="30">
        <v>9.2249999999999996</v>
      </c>
      <c r="G9" s="30">
        <v>11.469999999999999</v>
      </c>
      <c r="H9" s="30">
        <v>10.09</v>
      </c>
      <c r="I9" s="30">
        <v>7.9</v>
      </c>
      <c r="J9" s="61"/>
      <c r="L9" s="63"/>
    </row>
    <row r="10" spans="1:12" ht="21.75" x14ac:dyDescent="0.5">
      <c r="A10" s="16">
        <v>2558</v>
      </c>
      <c r="B10" s="30">
        <v>7.05</v>
      </c>
      <c r="C10" s="30">
        <v>7.6</v>
      </c>
      <c r="D10" s="30">
        <v>6.4</v>
      </c>
      <c r="E10" s="30">
        <v>4.3</v>
      </c>
      <c r="F10" s="30">
        <v>8.8000000000000007</v>
      </c>
      <c r="G10" s="30">
        <v>7.35</v>
      </c>
      <c r="H10" s="30">
        <v>7.6</v>
      </c>
      <c r="I10" s="30">
        <v>10</v>
      </c>
      <c r="J10" s="61"/>
      <c r="L10" s="63"/>
    </row>
    <row r="11" spans="1:12" ht="21.75" x14ac:dyDescent="0.5">
      <c r="A11" s="16">
        <v>2559</v>
      </c>
      <c r="B11" s="30">
        <v>6.3</v>
      </c>
      <c r="C11" s="30">
        <v>10.15</v>
      </c>
      <c r="D11" s="30">
        <v>11.85</v>
      </c>
      <c r="E11" s="30">
        <v>7.35</v>
      </c>
      <c r="F11" s="30">
        <v>10</v>
      </c>
      <c r="G11" s="30">
        <v>8.25</v>
      </c>
      <c r="H11" s="30">
        <v>7.55</v>
      </c>
      <c r="I11" s="30">
        <v>9.6</v>
      </c>
      <c r="J11" s="61"/>
      <c r="L11" s="63"/>
    </row>
    <row r="12" spans="1:12" ht="21.75" x14ac:dyDescent="0.5">
      <c r="A12" s="16">
        <v>2560</v>
      </c>
      <c r="B12" s="30">
        <v>8.1</v>
      </c>
      <c r="C12" s="30">
        <v>8.5500000000000007</v>
      </c>
      <c r="D12" s="30">
        <v>9.9499999999999993</v>
      </c>
      <c r="E12" s="30">
        <v>9.0500000000000007</v>
      </c>
      <c r="F12" s="30">
        <v>9.1999999999999993</v>
      </c>
      <c r="G12" s="30">
        <v>8.0500000000000007</v>
      </c>
      <c r="H12" s="30">
        <v>9.25</v>
      </c>
      <c r="I12" s="30">
        <v>8.65</v>
      </c>
      <c r="J12" s="61"/>
      <c r="L12" s="63"/>
    </row>
    <row r="13" spans="1:12" ht="21.75" x14ac:dyDescent="0.5">
      <c r="A13" s="16">
        <v>2561</v>
      </c>
      <c r="B13" s="30">
        <v>3.75</v>
      </c>
      <c r="C13" s="30">
        <v>2.66</v>
      </c>
      <c r="D13" s="30">
        <v>11.04</v>
      </c>
      <c r="E13" s="30">
        <v>6.1849999999999996</v>
      </c>
      <c r="F13" s="30">
        <v>9</v>
      </c>
      <c r="G13" s="30">
        <v>6.0949999999999998</v>
      </c>
      <c r="H13" s="30">
        <v>7.0949999999999998</v>
      </c>
      <c r="I13" s="30">
        <v>10.955</v>
      </c>
      <c r="J13" s="62"/>
      <c r="L13" s="63"/>
    </row>
    <row r="14" spans="1:12" x14ac:dyDescent="0.25">
      <c r="A14" s="16">
        <v>2562</v>
      </c>
      <c r="B14" s="30">
        <v>4.26</v>
      </c>
      <c r="C14" s="30">
        <v>11.6</v>
      </c>
      <c r="D14" s="30">
        <v>5.7249999999999996</v>
      </c>
      <c r="E14" s="30">
        <v>5.4550000000000001</v>
      </c>
      <c r="F14" s="30">
        <v>5.3100000000000005</v>
      </c>
      <c r="G14" s="30">
        <v>4.625</v>
      </c>
      <c r="H14" s="30">
        <v>4.2799999999999994</v>
      </c>
      <c r="I14" s="30">
        <v>5.0049999999999999</v>
      </c>
      <c r="J14" s="64">
        <v>3.0859801343657485</v>
      </c>
    </row>
    <row r="16" spans="1:12" ht="15.75" customHeight="1" thickBot="1" x14ac:dyDescent="0.3">
      <c r="A16" s="40" t="s">
        <v>31</v>
      </c>
      <c r="B16" s="41"/>
      <c r="C16" s="41"/>
      <c r="D16" s="41"/>
      <c r="E16" s="41"/>
      <c r="F16" s="41"/>
      <c r="G16" s="41"/>
      <c r="H16" s="41"/>
      <c r="I16" s="42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</row>
    <row r="18" spans="1:10" x14ac:dyDescent="0.25">
      <c r="A18" s="32" t="s">
        <v>9</v>
      </c>
      <c r="B18" s="33" t="s">
        <v>1</v>
      </c>
      <c r="C18" s="33" t="s">
        <v>2</v>
      </c>
      <c r="D18" s="33" t="s">
        <v>3</v>
      </c>
      <c r="E18" s="33" t="s">
        <v>4</v>
      </c>
      <c r="F18" s="33" t="s">
        <v>5</v>
      </c>
      <c r="G18" s="33" t="s">
        <v>6</v>
      </c>
      <c r="H18" s="33" t="s">
        <v>7</v>
      </c>
      <c r="I18" s="33" t="s">
        <v>8</v>
      </c>
      <c r="J18" s="4" t="s">
        <v>33</v>
      </c>
    </row>
    <row r="19" spans="1:10" x14ac:dyDescent="0.25">
      <c r="A19" s="34">
        <v>2552</v>
      </c>
      <c r="B19" s="35">
        <v>5.82</v>
      </c>
      <c r="C19" s="35">
        <v>3.15</v>
      </c>
      <c r="D19" s="35">
        <v>3.61</v>
      </c>
      <c r="E19" s="35">
        <v>4.4400000000000004</v>
      </c>
      <c r="F19" s="35">
        <v>3.43</v>
      </c>
      <c r="G19" s="35">
        <v>3.67</v>
      </c>
      <c r="H19" s="35">
        <v>5.93</v>
      </c>
      <c r="I19" s="35">
        <v>4.9000000000000004</v>
      </c>
      <c r="J19" s="60"/>
    </row>
    <row r="20" spans="1:10" x14ac:dyDescent="0.25">
      <c r="A20" s="34">
        <v>2553</v>
      </c>
      <c r="B20" s="35">
        <v>2.25</v>
      </c>
      <c r="C20" s="35">
        <v>3.16</v>
      </c>
      <c r="D20" s="35">
        <v>3.52</v>
      </c>
      <c r="E20" s="35">
        <v>2.61</v>
      </c>
      <c r="F20" s="35">
        <v>2.2799999999999998</v>
      </c>
      <c r="G20" s="35">
        <v>3.17</v>
      </c>
      <c r="H20" s="35">
        <v>3.68</v>
      </c>
      <c r="I20" s="35">
        <v>3.5</v>
      </c>
      <c r="J20" s="61"/>
    </row>
    <row r="21" spans="1:10" x14ac:dyDescent="0.25">
      <c r="A21" s="34">
        <v>2554</v>
      </c>
      <c r="B21" s="35">
        <v>2.93</v>
      </c>
      <c r="C21" s="35">
        <v>3.28</v>
      </c>
      <c r="D21" s="35">
        <v>3.8</v>
      </c>
      <c r="E21" s="35">
        <v>4.26</v>
      </c>
      <c r="F21" s="35">
        <v>2.13</v>
      </c>
      <c r="G21" s="35">
        <v>4.04</v>
      </c>
      <c r="H21" s="35">
        <v>3.72</v>
      </c>
      <c r="I21" s="35">
        <v>4.29</v>
      </c>
      <c r="J21" s="61"/>
    </row>
    <row r="22" spans="1:10" x14ac:dyDescent="0.25">
      <c r="A22" s="34">
        <v>2555</v>
      </c>
      <c r="B22" s="35">
        <v>4.1500000000000004</v>
      </c>
      <c r="C22" s="35">
        <v>3.15</v>
      </c>
      <c r="D22" s="35">
        <v>3.22</v>
      </c>
      <c r="E22" s="35">
        <v>2.5299999999999998</v>
      </c>
      <c r="F22" s="35">
        <v>2.67</v>
      </c>
      <c r="G22" s="35">
        <v>2.68</v>
      </c>
      <c r="H22" s="35">
        <v>4.01</v>
      </c>
      <c r="I22" s="35">
        <v>2.95</v>
      </c>
      <c r="J22" s="61"/>
    </row>
    <row r="23" spans="1:10" x14ac:dyDescent="0.25">
      <c r="A23" s="34">
        <v>2556</v>
      </c>
      <c r="B23" s="35">
        <v>2.94</v>
      </c>
      <c r="C23" s="35">
        <v>6.44</v>
      </c>
      <c r="D23" s="35">
        <v>2.4300000000000002</v>
      </c>
      <c r="E23" s="35">
        <v>2.2200000000000002</v>
      </c>
      <c r="F23" s="35">
        <v>2.0699999999999998</v>
      </c>
      <c r="G23" s="35">
        <v>1.83</v>
      </c>
      <c r="H23" s="35">
        <v>1.1000000000000001</v>
      </c>
      <c r="I23" s="35">
        <v>1.99</v>
      </c>
      <c r="J23" s="61"/>
    </row>
    <row r="24" spans="1:10" x14ac:dyDescent="0.25">
      <c r="A24" s="34">
        <v>2557</v>
      </c>
      <c r="B24" s="35">
        <v>4.3</v>
      </c>
      <c r="C24" s="35">
        <v>7.02</v>
      </c>
      <c r="D24" s="35">
        <v>2.83</v>
      </c>
      <c r="E24" s="35">
        <v>6.79</v>
      </c>
      <c r="F24" s="35">
        <v>3.54</v>
      </c>
      <c r="G24" s="35">
        <v>4.2</v>
      </c>
      <c r="H24" s="35">
        <v>3.78</v>
      </c>
      <c r="I24" s="35">
        <v>2.8</v>
      </c>
      <c r="J24" s="61"/>
    </row>
    <row r="25" spans="1:10" x14ac:dyDescent="0.25">
      <c r="A25" s="34">
        <v>2558</v>
      </c>
      <c r="B25" s="35">
        <v>2.74</v>
      </c>
      <c r="C25" s="35">
        <v>3.08</v>
      </c>
      <c r="D25" s="35">
        <v>2.39</v>
      </c>
      <c r="E25" s="35">
        <v>1.56</v>
      </c>
      <c r="F25" s="35">
        <v>3.14</v>
      </c>
      <c r="G25" s="35">
        <v>2.65</v>
      </c>
      <c r="H25" s="35">
        <v>2.38</v>
      </c>
      <c r="I25" s="35">
        <v>3.11</v>
      </c>
      <c r="J25" s="61"/>
    </row>
    <row r="26" spans="1:10" x14ac:dyDescent="0.25">
      <c r="A26" s="34">
        <v>2559</v>
      </c>
      <c r="B26" s="35">
        <v>2.5499999999999998</v>
      </c>
      <c r="C26" s="35">
        <v>4.33</v>
      </c>
      <c r="D26" s="35">
        <v>4.2699999999999996</v>
      </c>
      <c r="E26" s="35">
        <v>2.64</v>
      </c>
      <c r="F26" s="35">
        <v>3.52</v>
      </c>
      <c r="G26" s="35">
        <v>2.92</v>
      </c>
      <c r="H26" s="35">
        <v>2.4300000000000002</v>
      </c>
      <c r="I26" s="35">
        <v>2.86</v>
      </c>
      <c r="J26" s="61"/>
    </row>
    <row r="27" spans="1:10" x14ac:dyDescent="0.25">
      <c r="A27" s="34">
        <v>2560</v>
      </c>
      <c r="B27" s="35">
        <v>3.46</v>
      </c>
      <c r="C27" s="35">
        <v>3.27</v>
      </c>
      <c r="D27" s="35">
        <v>3.26</v>
      </c>
      <c r="E27" s="35">
        <v>3.25</v>
      </c>
      <c r="F27" s="35">
        <v>3.06</v>
      </c>
      <c r="G27" s="35">
        <v>2.89</v>
      </c>
      <c r="H27" s="35">
        <v>3.13</v>
      </c>
      <c r="I27" s="35">
        <v>3.16</v>
      </c>
      <c r="J27" s="61"/>
    </row>
    <row r="28" spans="1:10" x14ac:dyDescent="0.25">
      <c r="A28" s="34">
        <v>2561</v>
      </c>
      <c r="B28" s="35">
        <v>1.64</v>
      </c>
      <c r="C28" s="35">
        <v>1.04</v>
      </c>
      <c r="D28" s="35">
        <v>3.9</v>
      </c>
      <c r="E28" s="35">
        <v>2.19</v>
      </c>
      <c r="F28" s="35">
        <v>3.23</v>
      </c>
      <c r="G28" s="35">
        <v>2.2000000000000002</v>
      </c>
      <c r="H28" s="35">
        <v>2.4900000000000002</v>
      </c>
      <c r="I28" s="35">
        <v>4.22</v>
      </c>
      <c r="J28" s="62"/>
    </row>
    <row r="29" spans="1:10" x14ac:dyDescent="0.25">
      <c r="A29" s="34">
        <v>2562</v>
      </c>
      <c r="B29" s="35">
        <v>0.85</v>
      </c>
      <c r="C29" s="35">
        <v>5.48</v>
      </c>
      <c r="D29" s="35">
        <v>1.71</v>
      </c>
      <c r="E29" s="35">
        <v>1.9</v>
      </c>
      <c r="F29" s="35">
        <v>1.77</v>
      </c>
      <c r="G29" s="35">
        <v>1.57</v>
      </c>
      <c r="H29" s="35">
        <v>1.35</v>
      </c>
      <c r="I29" s="35">
        <v>1.7</v>
      </c>
      <c r="J29" s="64">
        <f>J14*'Flow rate'!$J$13*(1/1000)*(1/3600)</f>
        <v>2.1036157269400038</v>
      </c>
    </row>
  </sheetData>
  <mergeCells count="2">
    <mergeCell ref="A1:I1"/>
    <mergeCell ref="A16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3" sqref="I13"/>
    </sheetView>
  </sheetViews>
  <sheetFormatPr defaultRowHeight="15" x14ac:dyDescent="0.25"/>
  <cols>
    <col min="1" max="1" width="9.140625" style="19"/>
    <col min="2" max="9" width="11.85546875" customWidth="1"/>
  </cols>
  <sheetData>
    <row r="1" spans="1:10" ht="22.5" customHeight="1" x14ac:dyDescent="0.25">
      <c r="A1" s="43" t="s">
        <v>27</v>
      </c>
      <c r="B1" s="44"/>
      <c r="C1" s="44"/>
      <c r="D1" s="44"/>
      <c r="E1" s="44"/>
      <c r="F1" s="44"/>
      <c r="G1" s="44"/>
      <c r="H1" s="44"/>
      <c r="I1" s="44"/>
    </row>
    <row r="2" spans="1:10" ht="22.5" customHeight="1" x14ac:dyDescent="0.25">
      <c r="A2" s="18" t="s">
        <v>26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65" t="s">
        <v>8</v>
      </c>
      <c r="J2" s="66" t="s">
        <v>32</v>
      </c>
    </row>
    <row r="3" spans="1:10" ht="22.5" customHeight="1" x14ac:dyDescent="0.25">
      <c r="A3" s="20">
        <v>2552</v>
      </c>
      <c r="B3" s="23">
        <v>1269746</v>
      </c>
      <c r="C3" s="24">
        <v>1261270</v>
      </c>
      <c r="D3" s="24">
        <v>1237945</v>
      </c>
      <c r="E3" s="24">
        <v>1184250.5</v>
      </c>
      <c r="F3" s="24">
        <v>1121974</v>
      </c>
      <c r="G3" s="24">
        <v>1202392.5</v>
      </c>
      <c r="H3" s="24">
        <v>1377992</v>
      </c>
      <c r="I3" s="24">
        <v>1261226.5</v>
      </c>
      <c r="J3" s="68"/>
    </row>
    <row r="4" spans="1:10" ht="22.5" customHeight="1" x14ac:dyDescent="0.25">
      <c r="A4" s="21">
        <v>2553</v>
      </c>
      <c r="B4" s="25">
        <v>1352051.5</v>
      </c>
      <c r="C4" s="26">
        <v>1339622.5</v>
      </c>
      <c r="D4" s="26">
        <v>1150875.5</v>
      </c>
      <c r="E4" s="26">
        <v>1173294.5</v>
      </c>
      <c r="F4" s="26">
        <v>1171415.5</v>
      </c>
      <c r="G4" s="26">
        <v>1202973</v>
      </c>
      <c r="H4" s="26">
        <v>1324239.5</v>
      </c>
      <c r="I4" s="26">
        <v>1261007</v>
      </c>
      <c r="J4" s="68"/>
    </row>
    <row r="5" spans="1:10" ht="22.5" customHeight="1" x14ac:dyDescent="0.25">
      <c r="A5" s="21">
        <v>2554</v>
      </c>
      <c r="B5" s="25">
        <v>1407562.5</v>
      </c>
      <c r="C5" s="26">
        <v>1387591.5</v>
      </c>
      <c r="D5" s="26">
        <v>1244769.5</v>
      </c>
      <c r="E5" s="26">
        <v>1227459.5</v>
      </c>
      <c r="F5" s="26">
        <v>1182398.5</v>
      </c>
      <c r="G5" s="26">
        <v>1264230</v>
      </c>
      <c r="H5" s="26">
        <v>1340188</v>
      </c>
      <c r="I5" s="26">
        <v>1402580</v>
      </c>
      <c r="J5" s="68"/>
    </row>
    <row r="6" spans="1:10" ht="22.5" customHeight="1" x14ac:dyDescent="0.25">
      <c r="A6" s="21">
        <v>2555</v>
      </c>
      <c r="B6" s="25">
        <v>1382352</v>
      </c>
      <c r="C6" s="26">
        <v>1435204</v>
      </c>
      <c r="D6" s="26">
        <v>1043742</v>
      </c>
      <c r="E6" s="26">
        <v>1098940</v>
      </c>
      <c r="F6" s="26">
        <v>1143418</v>
      </c>
      <c r="G6" s="26">
        <v>1222999</v>
      </c>
      <c r="H6" s="26">
        <v>1474173</v>
      </c>
      <c r="I6" s="26">
        <v>1434618</v>
      </c>
      <c r="J6" s="68"/>
    </row>
    <row r="7" spans="1:10" ht="22.5" customHeight="1" x14ac:dyDescent="0.25">
      <c r="A7" s="21">
        <v>2556</v>
      </c>
      <c r="B7" s="25">
        <v>1390698.7474367861</v>
      </c>
      <c r="C7" s="26">
        <v>1458029.3051924398</v>
      </c>
      <c r="D7" s="26">
        <v>1344478.3648207425</v>
      </c>
      <c r="E7" s="26">
        <v>1307465.4925494017</v>
      </c>
      <c r="F7" s="26">
        <v>1286249.2257907286</v>
      </c>
      <c r="G7" s="26">
        <v>1288745.0833978825</v>
      </c>
      <c r="H7" s="26">
        <v>1129148.1626807454</v>
      </c>
      <c r="I7" s="26">
        <v>1119775.2650200229</v>
      </c>
      <c r="J7" s="68"/>
    </row>
    <row r="8" spans="1:10" ht="22.5" customHeight="1" x14ac:dyDescent="0.25">
      <c r="A8" s="21">
        <v>2557</v>
      </c>
      <c r="B8" s="25">
        <v>1434392</v>
      </c>
      <c r="C8" s="26">
        <v>1397102</v>
      </c>
      <c r="D8" s="26">
        <v>1304627</v>
      </c>
      <c r="E8" s="26">
        <v>1335330</v>
      </c>
      <c r="F8" s="26">
        <v>1383559</v>
      </c>
      <c r="G8" s="26">
        <v>1313435</v>
      </c>
      <c r="H8" s="26">
        <v>1346217</v>
      </c>
      <c r="I8" s="26">
        <v>1277770</v>
      </c>
      <c r="J8" s="68"/>
    </row>
    <row r="9" spans="1:10" ht="22.5" customHeight="1" x14ac:dyDescent="0.25">
      <c r="A9" s="21">
        <v>2558</v>
      </c>
      <c r="B9" s="25">
        <v>1390698.7474367861</v>
      </c>
      <c r="C9" s="26">
        <v>1458029.3051924398</v>
      </c>
      <c r="D9" s="26">
        <v>1344478.3648207425</v>
      </c>
      <c r="E9" s="26">
        <v>1307465.4925494017</v>
      </c>
      <c r="F9" s="26">
        <v>1286249.2257907286</v>
      </c>
      <c r="G9" s="26">
        <v>1288745.0833978825</v>
      </c>
      <c r="H9" s="26">
        <v>1129148.1626807454</v>
      </c>
      <c r="I9" s="26">
        <v>1119775.2650200229</v>
      </c>
      <c r="J9" s="68"/>
    </row>
    <row r="10" spans="1:10" ht="22.5" customHeight="1" x14ac:dyDescent="0.25">
      <c r="A10" s="21">
        <v>2559</v>
      </c>
      <c r="B10" s="25">
        <v>1456585.8409465482</v>
      </c>
      <c r="C10" s="26">
        <v>1527067.0565778739</v>
      </c>
      <c r="D10" s="26">
        <v>1293179.7827676653</v>
      </c>
      <c r="E10" s="26">
        <v>1282000.0571825951</v>
      </c>
      <c r="F10" s="26">
        <v>1267060.5464638984</v>
      </c>
      <c r="G10" s="26">
        <v>1267575.1680137941</v>
      </c>
      <c r="H10" s="26">
        <v>1153359.774076941</v>
      </c>
      <c r="I10" s="26">
        <v>1071039.0760931729</v>
      </c>
      <c r="J10" s="68"/>
    </row>
    <row r="11" spans="1:10" ht="22.5" customHeight="1" x14ac:dyDescent="0.25">
      <c r="A11" s="21">
        <v>2560</v>
      </c>
      <c r="B11" s="25">
        <v>1536021</v>
      </c>
      <c r="C11" s="26">
        <v>1369855</v>
      </c>
      <c r="D11" s="26">
        <v>1173939</v>
      </c>
      <c r="E11" s="26">
        <v>1283839.5</v>
      </c>
      <c r="F11" s="26">
        <v>1197835</v>
      </c>
      <c r="G11" s="26">
        <v>1284045</v>
      </c>
      <c r="H11" s="26">
        <v>1210994</v>
      </c>
      <c r="I11" s="26">
        <v>1309587</v>
      </c>
      <c r="J11" s="68"/>
    </row>
    <row r="12" spans="1:10" ht="22.5" customHeight="1" x14ac:dyDescent="0.25">
      <c r="A12" s="21">
        <v>2561</v>
      </c>
      <c r="B12" s="25">
        <v>1558360</v>
      </c>
      <c r="C12" s="26">
        <v>1392832.5</v>
      </c>
      <c r="D12" s="26">
        <v>1277076.5</v>
      </c>
      <c r="E12" s="26">
        <v>1272282</v>
      </c>
      <c r="F12" s="26">
        <v>1293958</v>
      </c>
      <c r="G12" s="26">
        <v>1297570.5</v>
      </c>
      <c r="H12" s="26">
        <v>1261005.5</v>
      </c>
      <c r="I12" s="26">
        <v>1380704.5</v>
      </c>
      <c r="J12" s="68"/>
    </row>
    <row r="13" spans="1:10" ht="22.5" customHeight="1" x14ac:dyDescent="0.25">
      <c r="A13" s="22">
        <v>2562</v>
      </c>
      <c r="B13" s="27">
        <v>715730</v>
      </c>
      <c r="C13" s="27">
        <v>1699448.5</v>
      </c>
      <c r="D13" s="27">
        <v>1078534</v>
      </c>
      <c r="E13" s="27">
        <v>1243001.5</v>
      </c>
      <c r="F13" s="27">
        <v>1204633</v>
      </c>
      <c r="G13" s="27">
        <v>1227269</v>
      </c>
      <c r="H13" s="27">
        <v>1130467.5</v>
      </c>
      <c r="I13" s="27">
        <v>1222706</v>
      </c>
      <c r="J13" s="67">
        <v>2454006.9239753773</v>
      </c>
    </row>
  </sheetData>
  <mergeCells count="1">
    <mergeCell ref="A1:I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SO2</vt:lpstr>
      <vt:lpstr>NOx</vt:lpstr>
      <vt:lpstr>TSP</vt:lpstr>
      <vt:lpstr>Flow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Windows User</cp:lastModifiedBy>
  <dcterms:created xsi:type="dcterms:W3CDTF">2021-05-28T01:56:13Z</dcterms:created>
  <dcterms:modified xsi:type="dcterms:W3CDTF">2021-06-02T07:34:16Z</dcterms:modified>
</cp:coreProperties>
</file>