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e9530/Downloads/"/>
    </mc:Choice>
  </mc:AlternateContent>
  <xr:revisionPtr revIDLastSave="0" documentId="13_ncr:1_{1138F360-2DAF-1749-98B9-8888CE922AA0}" xr6:coauthVersionLast="47" xr6:coauthVersionMax="47" xr10:uidLastSave="{00000000-0000-0000-0000-000000000000}"/>
  <bookViews>
    <workbookView xWindow="3880" yWindow="1140" windowWidth="20140" windowHeight="17280" xr2:uid="{D35927FC-E47B-5C40-9B71-90CEFAE16D93}"/>
  </bookViews>
  <sheets>
    <sheet name="PCA metadata (redacted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9" i="2" l="1"/>
  <c r="H19" i="2"/>
  <c r="AB18" i="2"/>
  <c r="H18" i="2"/>
  <c r="AB17" i="2"/>
  <c r="H17" i="2"/>
  <c r="AB16" i="2"/>
  <c r="H16" i="2"/>
  <c r="AB15" i="2"/>
  <c r="H15" i="2"/>
  <c r="AB14" i="2"/>
  <c r="H14" i="2"/>
  <c r="AB13" i="2"/>
  <c r="AB12" i="2"/>
  <c r="H12" i="2"/>
  <c r="AB11" i="2"/>
  <c r="H11" i="2"/>
  <c r="AB10" i="2"/>
  <c r="H10" i="2"/>
  <c r="AB9" i="2"/>
  <c r="H9" i="2"/>
  <c r="AB8" i="2"/>
  <c r="H8" i="2"/>
  <c r="AB7" i="2"/>
  <c r="H7" i="2"/>
  <c r="AB6" i="2"/>
  <c r="H6" i="2"/>
  <c r="AB5" i="2"/>
  <c r="H5" i="2"/>
  <c r="AB4" i="2"/>
  <c r="H4" i="2"/>
  <c r="AB3" i="2"/>
  <c r="H3" i="2"/>
  <c r="AB2" i="2"/>
  <c r="H2" i="2"/>
</calcChain>
</file>

<file path=xl/sharedStrings.xml><?xml version="1.0" encoding="utf-8"?>
<sst xmlns="http://schemas.openxmlformats.org/spreadsheetml/2006/main" count="316" uniqueCount="119">
  <si>
    <t>KRAS</t>
  </si>
  <si>
    <t>Succ</t>
  </si>
  <si>
    <t>Label</t>
  </si>
  <si>
    <t>Gender</t>
  </si>
  <si>
    <t>DOB</t>
  </si>
  <si>
    <t>Date of diagnosis</t>
  </si>
  <si>
    <t>Date of recruitment</t>
  </si>
  <si>
    <t>Age</t>
  </si>
  <si>
    <t>Stage at diagnosis</t>
  </si>
  <si>
    <t>Primary tissue available</t>
  </si>
  <si>
    <t>Date of EUS biopsy</t>
  </si>
  <si>
    <t>Histological subtype (biopsy)</t>
  </si>
  <si>
    <t>Grade (biopsy)</t>
  </si>
  <si>
    <t>Date of surgery</t>
  </si>
  <si>
    <t>Neoadjuvant chemotherapy</t>
  </si>
  <si>
    <t>Type of surgery</t>
  </si>
  <si>
    <t>Histological subtype (resection)</t>
  </si>
  <si>
    <t>Grade (resection)</t>
  </si>
  <si>
    <t>Treatment response (neoadjuvant)</t>
  </si>
  <si>
    <t>DATE OF #1 NEOADJUVANT CHEMO</t>
  </si>
  <si>
    <t>DATE OF #1 ADJUVANT CHEMO</t>
  </si>
  <si>
    <t>Adjuvant chemotherapy</t>
  </si>
  <si>
    <t>DATE OF #1 PALLIATIVE CHEMO</t>
  </si>
  <si>
    <t>Palliative chemotherapy</t>
  </si>
  <si>
    <t>Alive/dead</t>
  </si>
  <si>
    <t>Date of death</t>
  </si>
  <si>
    <t>Overall survival (mths)</t>
  </si>
  <si>
    <t>G12D</t>
  </si>
  <si>
    <t>28R</t>
  </si>
  <si>
    <t>M</t>
  </si>
  <si>
    <t>Resectable</t>
  </si>
  <si>
    <t>I/II</t>
  </si>
  <si>
    <r>
      <t xml:space="preserve">Frozen (T/N), FFPE sections, </t>
    </r>
    <r>
      <rPr>
        <sz val="11"/>
        <color rgb="FFC00000"/>
        <rFont val="Calibri (Body)"/>
      </rPr>
      <t>FFPE (TR)</t>
    </r>
  </si>
  <si>
    <t>NA</t>
  </si>
  <si>
    <t>-</t>
  </si>
  <si>
    <t>Distal pancreatectomy</t>
  </si>
  <si>
    <t xml:space="preserve">Pancreatic ductal adenocarcinoma </t>
  </si>
  <si>
    <t>Moderately differentiated</t>
  </si>
  <si>
    <t>Dead</t>
  </si>
  <si>
    <t>G12V</t>
  </si>
  <si>
    <t>35B</t>
  </si>
  <si>
    <t>F</t>
  </si>
  <si>
    <t>Locally advanced</t>
  </si>
  <si>
    <t>Gemcitabine + Abraxane</t>
  </si>
  <si>
    <t>63R</t>
  </si>
  <si>
    <t>Gemcitabine</t>
  </si>
  <si>
    <t>mFOLFOX6</t>
  </si>
  <si>
    <t>67B</t>
  </si>
  <si>
    <t xml:space="preserve">Unresectable </t>
  </si>
  <si>
    <t>III</t>
  </si>
  <si>
    <t>FOLFIRINOX</t>
  </si>
  <si>
    <t>Subtotal pancreatectomy</t>
  </si>
  <si>
    <t>Partial response 
(TRS 2)</t>
  </si>
  <si>
    <t>67R</t>
  </si>
  <si>
    <t>G12I</t>
  </si>
  <si>
    <t>71B</t>
  </si>
  <si>
    <t>FFPE (TR)</t>
  </si>
  <si>
    <t>Poorly differentiated</t>
  </si>
  <si>
    <t>Whipple's operation</t>
  </si>
  <si>
    <t>Pancreatic ductal adenocarcinoma</t>
  </si>
  <si>
    <t>G12A</t>
  </si>
  <si>
    <t>76B</t>
  </si>
  <si>
    <t>Ductal adenocarcinoma</t>
  </si>
  <si>
    <t>Gemcitabine + Capecitabine</t>
  </si>
  <si>
    <t>Alive</t>
  </si>
  <si>
    <t>WT</t>
  </si>
  <si>
    <t>80B</t>
  </si>
  <si>
    <t>Metastatic</t>
  </si>
  <si>
    <t>IV</t>
  </si>
  <si>
    <t>81B</t>
  </si>
  <si>
    <t>Adenocarcinoma</t>
  </si>
  <si>
    <t>Minimal/partial response (TRS 2)</t>
  </si>
  <si>
    <t>92B</t>
  </si>
  <si>
    <t xml:space="preserve">Malignant cells seen, favour adenocarcinoma </t>
  </si>
  <si>
    <t>G12R</t>
  </si>
  <si>
    <t>96R</t>
  </si>
  <si>
    <t>Metastatic adenocarcinoma</t>
  </si>
  <si>
    <t xml:space="preserve">Diagnostic laparoscopy and biopsy of peritoneal nodules </t>
  </si>
  <si>
    <t>97R</t>
  </si>
  <si>
    <t xml:space="preserve">Exploratory laparotomy and biopsy of peritoneal nodules </t>
  </si>
  <si>
    <t>PCA113</t>
  </si>
  <si>
    <t>113B</t>
  </si>
  <si>
    <t>PCA117</t>
  </si>
  <si>
    <t>117B</t>
  </si>
  <si>
    <t xml:space="preserve">FFPE (TR)
</t>
  </si>
  <si>
    <t xml:space="preserve">Ductal adenocarcinoma </t>
  </si>
  <si>
    <t>mFOLFIRINOX</t>
  </si>
  <si>
    <t>PCA123</t>
  </si>
  <si>
    <t>123B</t>
  </si>
  <si>
    <t xml:space="preserve">w
</t>
  </si>
  <si>
    <t>XELOX</t>
  </si>
  <si>
    <t>PCA124</t>
  </si>
  <si>
    <t>124B</t>
  </si>
  <si>
    <t>FOLFOXIRI</t>
  </si>
  <si>
    <t>PCA127</t>
  </si>
  <si>
    <t>127B</t>
  </si>
  <si>
    <t>Likely IPMN with foci suspicious for invasive carcinoma</t>
  </si>
  <si>
    <t>Pancreatic ductal adenocarcinoma with focal mucinous differentiation</t>
  </si>
  <si>
    <t>PCA128</t>
  </si>
  <si>
    <t>128R</t>
  </si>
  <si>
    <r>
      <t xml:space="preserve">Frozen (T/N), </t>
    </r>
    <r>
      <rPr>
        <sz val="11"/>
        <color rgb="FFC00000"/>
        <rFont val="Calibri (Body)"/>
      </rPr>
      <t>FFPE (TR)</t>
    </r>
  </si>
  <si>
    <t xml:space="preserve">RAMPS </t>
  </si>
  <si>
    <t>Moderate-poorly differentiated</t>
  </si>
  <si>
    <t>WES annotation</t>
  </si>
  <si>
    <t>G12V instead of G12D</t>
  </si>
  <si>
    <t>Multiple KRAS mut</t>
  </si>
  <si>
    <t>CM+ wt</t>
  </si>
  <si>
    <t>Tissue became WT</t>
  </si>
  <si>
    <t>PCA28</t>
  </si>
  <si>
    <t>PCA35</t>
  </si>
  <si>
    <t>PCA63</t>
  </si>
  <si>
    <t>PCA67</t>
  </si>
  <si>
    <t>PCA71</t>
  </si>
  <si>
    <t>PCA76</t>
  </si>
  <si>
    <t>PCA80</t>
  </si>
  <si>
    <t>PCA81</t>
  </si>
  <si>
    <t>PCA92</t>
  </si>
  <si>
    <t>PCA96</t>
  </si>
  <si>
    <t>PCA97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</si>
</sst>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 (Body)"/>
    </font>
    <font>
      <sz val="11"/>
      <color rgb="FF0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7BD41-A1F5-1842-AF97-A401F28FFE6F}">
  <dimension ref="A1:AD19"/>
  <sheetViews>
    <sheetView tabSelected="1" zoomScale="90" zoomScaleNormal="90" workbookViewId="0">
      <pane ySplit="1" topLeftCell="A2" activePane="bottomLeft" state="frozen"/>
      <selection pane="bottomLeft" activeCell="D15" sqref="D15"/>
    </sheetView>
  </sheetViews>
  <sheetFormatPr baseColWidth="10" defaultColWidth="10.6640625" defaultRowHeight="16" x14ac:dyDescent="0.2"/>
  <cols>
    <col min="1" max="1" width="6.6640625" style="21" customWidth="1"/>
    <col min="2" max="2" width="7.1640625" bestFit="1" customWidth="1"/>
    <col min="3" max="3" width="7.1640625" customWidth="1"/>
    <col min="4" max="4" width="7" customWidth="1"/>
    <col min="5" max="5" width="8.6640625" style="22" hidden="1" customWidth="1"/>
    <col min="6" max="6" width="9" style="21" hidden="1" customWidth="1"/>
    <col min="7" max="7" width="10.6640625" style="21" hidden="1" customWidth="1"/>
    <col min="8" max="8" width="5.83203125" style="23" customWidth="1"/>
    <col min="9" max="10" width="11.1640625" style="21" customWidth="1"/>
    <col min="11" max="11" width="17.33203125" style="21" hidden="1" customWidth="1"/>
    <col min="12" max="12" width="9.83203125" style="21" hidden="1" customWidth="1"/>
    <col min="13" max="13" width="26.83203125" bestFit="1" customWidth="1"/>
    <col min="14" max="14" width="16.33203125" hidden="1" customWidth="1"/>
    <col min="15" max="15" width="0" style="21" hidden="1" customWidth="1"/>
    <col min="16" max="16" width="12.83203125" customWidth="1"/>
    <col min="17" max="17" width="22.5" customWidth="1"/>
    <col min="18" max="18" width="28.33203125" bestFit="1" customWidth="1"/>
    <col min="19" max="19" width="14.6640625" customWidth="1"/>
    <col min="20" max="20" width="17.5" customWidth="1"/>
    <col min="21" max="21" width="3.5" hidden="1" customWidth="1"/>
    <col min="22" max="22" width="0" hidden="1" customWidth="1"/>
    <col min="23" max="23" width="13.33203125" customWidth="1"/>
    <col min="24" max="24" width="0" hidden="1" customWidth="1"/>
    <col min="25" max="25" width="13" customWidth="1"/>
    <col min="26" max="26" width="10.6640625" style="21"/>
    <col min="27" max="27" width="10.6640625" style="21" customWidth="1"/>
    <col min="28" max="28" width="12.5" style="21" customWidth="1"/>
  </cols>
  <sheetData>
    <row r="1" spans="1:30" s="18" customFormat="1" ht="5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8</v>
      </c>
      <c r="K1" s="2" t="s">
        <v>9</v>
      </c>
      <c r="L1" s="4" t="s">
        <v>10</v>
      </c>
      <c r="M1" s="4" t="s">
        <v>11</v>
      </c>
      <c r="N1" s="4" t="s">
        <v>12</v>
      </c>
      <c r="O1" s="5" t="s">
        <v>13</v>
      </c>
      <c r="P1" s="6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4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7" t="s">
        <v>24</v>
      </c>
      <c r="AA1" s="7" t="s">
        <v>25</v>
      </c>
      <c r="AB1" s="7" t="s">
        <v>26</v>
      </c>
      <c r="AC1" s="17" t="s">
        <v>103</v>
      </c>
    </row>
    <row r="2" spans="1:30" s="19" customFormat="1" ht="48" x14ac:dyDescent="0.2">
      <c r="A2" s="25" t="s">
        <v>27</v>
      </c>
      <c r="B2" s="26" t="s">
        <v>108</v>
      </c>
      <c r="C2" s="26" t="s">
        <v>28</v>
      </c>
      <c r="D2" s="9" t="s">
        <v>29</v>
      </c>
      <c r="E2" s="10">
        <v>18688</v>
      </c>
      <c r="F2" s="10">
        <v>43664</v>
      </c>
      <c r="G2" s="10">
        <v>43697</v>
      </c>
      <c r="H2" s="11">
        <f t="shared" ref="H2:H12" si="0">(YEAR(G2)-YEAR(E2))</f>
        <v>68</v>
      </c>
      <c r="I2" s="9" t="s">
        <v>30</v>
      </c>
      <c r="J2" s="9" t="s">
        <v>31</v>
      </c>
      <c r="K2" s="9" t="s">
        <v>32</v>
      </c>
      <c r="L2" s="9" t="s">
        <v>33</v>
      </c>
      <c r="M2" s="9" t="s">
        <v>34</v>
      </c>
      <c r="N2" s="9"/>
      <c r="O2" s="10">
        <v>43697</v>
      </c>
      <c r="P2" s="9" t="s">
        <v>34</v>
      </c>
      <c r="Q2" s="9" t="s">
        <v>35</v>
      </c>
      <c r="R2" s="9" t="s">
        <v>36</v>
      </c>
      <c r="S2" s="9" t="s">
        <v>37</v>
      </c>
      <c r="T2" s="9" t="s">
        <v>34</v>
      </c>
      <c r="U2" s="9"/>
      <c r="V2" s="12"/>
      <c r="W2" s="9" t="s">
        <v>34</v>
      </c>
      <c r="X2" s="9"/>
      <c r="Y2" s="9" t="s">
        <v>34</v>
      </c>
      <c r="Z2" s="13" t="s">
        <v>38</v>
      </c>
      <c r="AA2" s="10">
        <v>43859</v>
      </c>
      <c r="AB2" s="9">
        <f t="shared" ref="AB2:AB7" si="1">DATEDIF(F2,AA2,"M")</f>
        <v>6</v>
      </c>
      <c r="AC2" s="19" t="s">
        <v>104</v>
      </c>
    </row>
    <row r="3" spans="1:30" s="19" customFormat="1" ht="32" x14ac:dyDescent="0.2">
      <c r="A3" s="16" t="s">
        <v>39</v>
      </c>
      <c r="B3" s="24" t="s">
        <v>109</v>
      </c>
      <c r="C3" s="24" t="s">
        <v>40</v>
      </c>
      <c r="D3" s="9" t="s">
        <v>41</v>
      </c>
      <c r="E3" s="10">
        <v>17602</v>
      </c>
      <c r="F3" s="10">
        <v>43728</v>
      </c>
      <c r="G3" s="10">
        <v>43728</v>
      </c>
      <c r="H3" s="11">
        <f t="shared" si="0"/>
        <v>71</v>
      </c>
      <c r="I3" s="9" t="s">
        <v>42</v>
      </c>
      <c r="J3" s="9" t="s">
        <v>31</v>
      </c>
      <c r="K3" s="9"/>
      <c r="L3" s="10">
        <v>43728</v>
      </c>
      <c r="M3" s="9" t="s">
        <v>36</v>
      </c>
      <c r="N3" s="9"/>
      <c r="O3" s="9"/>
      <c r="P3" s="9" t="s">
        <v>34</v>
      </c>
      <c r="Q3" s="9" t="s">
        <v>34</v>
      </c>
      <c r="R3" s="9" t="s">
        <v>34</v>
      </c>
      <c r="S3" s="9" t="s">
        <v>34</v>
      </c>
      <c r="T3" s="9" t="s">
        <v>34</v>
      </c>
      <c r="U3" s="9"/>
      <c r="V3" s="9"/>
      <c r="W3" s="9" t="s">
        <v>34</v>
      </c>
      <c r="X3" s="10">
        <v>43740</v>
      </c>
      <c r="Y3" s="9" t="s">
        <v>43</v>
      </c>
      <c r="Z3" s="13" t="s">
        <v>38</v>
      </c>
      <c r="AA3" s="10">
        <v>43892</v>
      </c>
      <c r="AB3" s="9">
        <f t="shared" si="1"/>
        <v>5</v>
      </c>
    </row>
    <row r="4" spans="1:30" s="20" customFormat="1" ht="32" x14ac:dyDescent="0.2">
      <c r="A4" s="27" t="s">
        <v>39</v>
      </c>
      <c r="B4" s="24" t="s">
        <v>110</v>
      </c>
      <c r="C4" s="24" t="s">
        <v>44</v>
      </c>
      <c r="D4" s="8" t="s">
        <v>41</v>
      </c>
      <c r="E4" s="14">
        <v>16167</v>
      </c>
      <c r="F4" s="14">
        <v>43999</v>
      </c>
      <c r="G4" s="14">
        <v>44019</v>
      </c>
      <c r="H4" s="11">
        <f t="shared" si="0"/>
        <v>76</v>
      </c>
      <c r="I4" s="9" t="s">
        <v>30</v>
      </c>
      <c r="J4" s="9" t="s">
        <v>31</v>
      </c>
      <c r="K4" s="9" t="s">
        <v>32</v>
      </c>
      <c r="L4" s="14">
        <v>43999</v>
      </c>
      <c r="M4" s="8" t="s">
        <v>34</v>
      </c>
      <c r="N4" s="8"/>
      <c r="O4" s="14">
        <v>44019</v>
      </c>
      <c r="P4" s="8" t="s">
        <v>34</v>
      </c>
      <c r="Q4" s="9" t="s">
        <v>35</v>
      </c>
      <c r="R4" s="9" t="s">
        <v>36</v>
      </c>
      <c r="S4" s="9" t="s">
        <v>37</v>
      </c>
      <c r="T4" s="9" t="s">
        <v>34</v>
      </c>
      <c r="U4" s="8"/>
      <c r="V4" s="14">
        <v>44064</v>
      </c>
      <c r="W4" s="9" t="s">
        <v>45</v>
      </c>
      <c r="X4" s="14">
        <v>44249</v>
      </c>
      <c r="Y4" s="8" t="s">
        <v>46</v>
      </c>
      <c r="Z4" s="13" t="s">
        <v>38</v>
      </c>
      <c r="AA4" s="14">
        <v>44564</v>
      </c>
      <c r="AB4" s="9">
        <f t="shared" si="1"/>
        <v>18</v>
      </c>
      <c r="AD4" s="19"/>
    </row>
    <row r="5" spans="1:30" s="20" customFormat="1" ht="32" x14ac:dyDescent="0.2">
      <c r="A5" s="27" t="s">
        <v>27</v>
      </c>
      <c r="B5" s="24" t="s">
        <v>111</v>
      </c>
      <c r="C5" s="24" t="s">
        <v>47</v>
      </c>
      <c r="D5" s="8" t="s">
        <v>29</v>
      </c>
      <c r="E5" s="14">
        <v>25699</v>
      </c>
      <c r="F5" s="14">
        <v>44070</v>
      </c>
      <c r="G5" s="14">
        <v>44070</v>
      </c>
      <c r="H5" s="11">
        <f t="shared" si="0"/>
        <v>50</v>
      </c>
      <c r="I5" s="9" t="s">
        <v>48</v>
      </c>
      <c r="J5" s="9" t="s">
        <v>49</v>
      </c>
      <c r="K5" s="9" t="s">
        <v>32</v>
      </c>
      <c r="L5" s="14">
        <v>44070</v>
      </c>
      <c r="M5" s="9" t="s">
        <v>36</v>
      </c>
      <c r="N5" s="9"/>
      <c r="O5" s="14">
        <v>44260</v>
      </c>
      <c r="P5" s="8" t="s">
        <v>50</v>
      </c>
      <c r="Q5" s="9" t="s">
        <v>51</v>
      </c>
      <c r="R5" s="9" t="s">
        <v>36</v>
      </c>
      <c r="S5" s="9" t="s">
        <v>37</v>
      </c>
      <c r="T5" s="9" t="s">
        <v>52</v>
      </c>
      <c r="U5" s="14">
        <v>44083</v>
      </c>
      <c r="V5" s="8"/>
      <c r="W5" s="9" t="s">
        <v>43</v>
      </c>
      <c r="X5" s="8"/>
      <c r="Y5" s="8" t="s">
        <v>34</v>
      </c>
      <c r="Z5" s="9" t="s">
        <v>38</v>
      </c>
      <c r="AA5" s="14">
        <v>45245</v>
      </c>
      <c r="AB5" s="9">
        <f t="shared" si="1"/>
        <v>38</v>
      </c>
    </row>
    <row r="6" spans="1:30" s="20" customFormat="1" ht="32" x14ac:dyDescent="0.2">
      <c r="A6" s="27" t="s">
        <v>27</v>
      </c>
      <c r="B6" s="24" t="s">
        <v>111</v>
      </c>
      <c r="C6" s="24" t="s">
        <v>53</v>
      </c>
      <c r="D6" s="8" t="s">
        <v>29</v>
      </c>
      <c r="E6" s="14">
        <v>25699</v>
      </c>
      <c r="F6" s="14">
        <v>44070</v>
      </c>
      <c r="G6" s="14">
        <v>44070</v>
      </c>
      <c r="H6" s="11">
        <f t="shared" si="0"/>
        <v>50</v>
      </c>
      <c r="I6" s="9" t="s">
        <v>48</v>
      </c>
      <c r="J6" s="9" t="s">
        <v>49</v>
      </c>
      <c r="K6" s="9" t="s">
        <v>32</v>
      </c>
      <c r="L6" s="14">
        <v>44070</v>
      </c>
      <c r="M6" s="9" t="s">
        <v>36</v>
      </c>
      <c r="N6" s="9"/>
      <c r="O6" s="14">
        <v>44260</v>
      </c>
      <c r="P6" s="8" t="s">
        <v>50</v>
      </c>
      <c r="Q6" s="9" t="s">
        <v>51</v>
      </c>
      <c r="R6" s="9" t="s">
        <v>36</v>
      </c>
      <c r="S6" s="9" t="s">
        <v>37</v>
      </c>
      <c r="T6" s="9" t="s">
        <v>52</v>
      </c>
      <c r="U6" s="14">
        <v>44083</v>
      </c>
      <c r="V6" s="8"/>
      <c r="W6" s="9" t="s">
        <v>43</v>
      </c>
      <c r="X6" s="8"/>
      <c r="Y6" s="8" t="s">
        <v>34</v>
      </c>
      <c r="Z6" s="9" t="s">
        <v>38</v>
      </c>
      <c r="AA6" s="14">
        <v>45245</v>
      </c>
      <c r="AB6" s="9">
        <f t="shared" si="1"/>
        <v>38</v>
      </c>
    </row>
    <row r="7" spans="1:30" s="20" customFormat="1" ht="32" x14ac:dyDescent="0.2">
      <c r="A7" s="31" t="s">
        <v>54</v>
      </c>
      <c r="B7" s="30" t="s">
        <v>112</v>
      </c>
      <c r="C7" s="30" t="s">
        <v>55</v>
      </c>
      <c r="D7" s="8" t="s">
        <v>41</v>
      </c>
      <c r="E7" s="14">
        <v>20454</v>
      </c>
      <c r="F7" s="14">
        <v>44110</v>
      </c>
      <c r="G7" s="14">
        <v>44110</v>
      </c>
      <c r="H7" s="11">
        <f t="shared" si="0"/>
        <v>65</v>
      </c>
      <c r="I7" s="9" t="s">
        <v>30</v>
      </c>
      <c r="J7" s="9" t="s">
        <v>31</v>
      </c>
      <c r="K7" s="9" t="s">
        <v>56</v>
      </c>
      <c r="L7" s="14">
        <v>44110</v>
      </c>
      <c r="M7" s="9" t="s">
        <v>36</v>
      </c>
      <c r="N7" s="9" t="s">
        <v>57</v>
      </c>
      <c r="O7" s="14">
        <v>44118</v>
      </c>
      <c r="P7" s="8" t="s">
        <v>34</v>
      </c>
      <c r="Q7" s="9" t="s">
        <v>58</v>
      </c>
      <c r="R7" s="9" t="s">
        <v>59</v>
      </c>
      <c r="S7" s="9" t="s">
        <v>57</v>
      </c>
      <c r="T7" s="9" t="s">
        <v>34</v>
      </c>
      <c r="U7" s="8"/>
      <c r="V7" s="8"/>
      <c r="W7" s="8" t="s">
        <v>34</v>
      </c>
      <c r="X7" s="8"/>
      <c r="Y7" s="8" t="s">
        <v>34</v>
      </c>
      <c r="Z7" s="8" t="s">
        <v>38</v>
      </c>
      <c r="AA7" s="14">
        <v>44244</v>
      </c>
      <c r="AB7" s="9">
        <f t="shared" si="1"/>
        <v>4</v>
      </c>
      <c r="AC7" s="20" t="s">
        <v>105</v>
      </c>
    </row>
    <row r="8" spans="1:30" s="20" customFormat="1" ht="32" x14ac:dyDescent="0.2">
      <c r="A8" s="31" t="s">
        <v>60</v>
      </c>
      <c r="B8" s="31" t="s">
        <v>113</v>
      </c>
      <c r="C8" s="31" t="s">
        <v>61</v>
      </c>
      <c r="D8" s="8" t="s">
        <v>41</v>
      </c>
      <c r="E8" s="14">
        <v>17615</v>
      </c>
      <c r="F8" s="14">
        <v>44126</v>
      </c>
      <c r="G8" s="14">
        <v>44126</v>
      </c>
      <c r="H8" s="11">
        <f t="shared" si="0"/>
        <v>72</v>
      </c>
      <c r="I8" s="9" t="s">
        <v>30</v>
      </c>
      <c r="J8" s="9" t="s">
        <v>31</v>
      </c>
      <c r="K8" s="15" t="s">
        <v>56</v>
      </c>
      <c r="L8" s="14">
        <v>44126</v>
      </c>
      <c r="M8" s="9" t="s">
        <v>62</v>
      </c>
      <c r="N8" s="9"/>
      <c r="O8" s="14">
        <v>44152</v>
      </c>
      <c r="P8" s="8" t="s">
        <v>34</v>
      </c>
      <c r="Q8" s="9" t="s">
        <v>58</v>
      </c>
      <c r="R8" s="9" t="s">
        <v>59</v>
      </c>
      <c r="S8" s="16"/>
      <c r="T8" s="9" t="s">
        <v>34</v>
      </c>
      <c r="U8" s="8"/>
      <c r="V8" s="14">
        <v>44221</v>
      </c>
      <c r="W8" s="9" t="s">
        <v>63</v>
      </c>
      <c r="X8" s="8"/>
      <c r="Y8" s="8" t="s">
        <v>34</v>
      </c>
      <c r="Z8" s="8" t="s">
        <v>64</v>
      </c>
      <c r="AA8" s="8" t="s">
        <v>34</v>
      </c>
      <c r="AB8" s="9">
        <f ca="1">DATEDIF(F8,TODAY(),"M")</f>
        <v>38</v>
      </c>
      <c r="AC8" s="20" t="s">
        <v>105</v>
      </c>
    </row>
    <row r="9" spans="1:30" s="20" customFormat="1" ht="32" x14ac:dyDescent="0.2">
      <c r="A9" s="28" t="s">
        <v>65</v>
      </c>
      <c r="B9" s="16" t="s">
        <v>114</v>
      </c>
      <c r="C9" s="16" t="s">
        <v>66</v>
      </c>
      <c r="D9" s="8" t="s">
        <v>41</v>
      </c>
      <c r="E9" s="14">
        <v>19089</v>
      </c>
      <c r="F9" s="14">
        <v>44138</v>
      </c>
      <c r="G9" s="14">
        <v>44138</v>
      </c>
      <c r="H9" s="11">
        <f t="shared" si="0"/>
        <v>68</v>
      </c>
      <c r="I9" s="9" t="s">
        <v>67</v>
      </c>
      <c r="J9" s="9" t="s">
        <v>68</v>
      </c>
      <c r="K9" s="9"/>
      <c r="L9" s="14">
        <v>44138</v>
      </c>
      <c r="M9" s="9" t="s">
        <v>62</v>
      </c>
      <c r="N9" s="9"/>
      <c r="O9" s="8"/>
      <c r="P9" s="8" t="s">
        <v>34</v>
      </c>
      <c r="Q9" s="9" t="s">
        <v>34</v>
      </c>
      <c r="R9" s="9" t="s">
        <v>34</v>
      </c>
      <c r="S9" s="9" t="s">
        <v>34</v>
      </c>
      <c r="T9" s="9" t="s">
        <v>34</v>
      </c>
      <c r="U9" s="8"/>
      <c r="V9" s="8"/>
      <c r="W9" s="8" t="s">
        <v>34</v>
      </c>
      <c r="X9" s="14">
        <v>44147</v>
      </c>
      <c r="Y9" s="9" t="s">
        <v>43</v>
      </c>
      <c r="Z9" s="13" t="s">
        <v>38</v>
      </c>
      <c r="AA9" s="14">
        <v>44483</v>
      </c>
      <c r="AB9" s="9">
        <f t="shared" ref="AB9:AB18" si="2">DATEDIF(F9,AA9,"M")</f>
        <v>11</v>
      </c>
    </row>
    <row r="10" spans="1:30" s="20" customFormat="1" ht="32" x14ac:dyDescent="0.2">
      <c r="A10" s="24" t="s">
        <v>39</v>
      </c>
      <c r="B10" s="24" t="s">
        <v>115</v>
      </c>
      <c r="C10" s="24" t="s">
        <v>69</v>
      </c>
      <c r="D10" s="8" t="s">
        <v>41</v>
      </c>
      <c r="E10" s="14">
        <v>16515</v>
      </c>
      <c r="F10" s="14">
        <v>44146</v>
      </c>
      <c r="G10" s="14">
        <v>44146</v>
      </c>
      <c r="H10" s="11">
        <f t="shared" si="0"/>
        <v>75</v>
      </c>
      <c r="I10" s="9" t="s">
        <v>30</v>
      </c>
      <c r="J10" s="9" t="s">
        <v>31</v>
      </c>
      <c r="K10" s="15" t="s">
        <v>56</v>
      </c>
      <c r="L10" s="14">
        <v>44146</v>
      </c>
      <c r="M10" s="9" t="s">
        <v>70</v>
      </c>
      <c r="N10" s="9"/>
      <c r="O10" s="14">
        <v>44281</v>
      </c>
      <c r="P10" s="9" t="s">
        <v>43</v>
      </c>
      <c r="Q10" s="9" t="s">
        <v>58</v>
      </c>
      <c r="R10" s="9" t="s">
        <v>59</v>
      </c>
      <c r="S10" s="9" t="s">
        <v>37</v>
      </c>
      <c r="T10" s="9" t="s">
        <v>71</v>
      </c>
      <c r="U10" s="14">
        <v>44175</v>
      </c>
      <c r="V10" s="8"/>
      <c r="W10" s="8" t="s">
        <v>34</v>
      </c>
      <c r="X10" s="8"/>
      <c r="Y10" s="8" t="s">
        <v>34</v>
      </c>
      <c r="Z10" s="13" t="s">
        <v>38</v>
      </c>
      <c r="AA10" s="14">
        <v>44495</v>
      </c>
      <c r="AB10" s="9">
        <f t="shared" si="2"/>
        <v>11</v>
      </c>
    </row>
    <row r="11" spans="1:30" s="20" customFormat="1" ht="33" customHeight="1" x14ac:dyDescent="0.2">
      <c r="A11" s="29" t="s">
        <v>39</v>
      </c>
      <c r="B11" s="30" t="s">
        <v>116</v>
      </c>
      <c r="C11" s="30" t="s">
        <v>72</v>
      </c>
      <c r="D11" s="8" t="s">
        <v>41</v>
      </c>
      <c r="E11" s="14">
        <v>24635</v>
      </c>
      <c r="F11" s="14">
        <v>44252</v>
      </c>
      <c r="G11" s="14">
        <v>44252</v>
      </c>
      <c r="H11" s="11">
        <f t="shared" si="0"/>
        <v>54</v>
      </c>
      <c r="I11" s="9" t="s">
        <v>30</v>
      </c>
      <c r="J11" s="9" t="s">
        <v>31</v>
      </c>
      <c r="K11" s="9" t="s">
        <v>32</v>
      </c>
      <c r="L11" s="14">
        <v>44252</v>
      </c>
      <c r="M11" s="9" t="s">
        <v>73</v>
      </c>
      <c r="N11" s="9"/>
      <c r="O11" s="14">
        <v>44258</v>
      </c>
      <c r="P11" s="8" t="s">
        <v>34</v>
      </c>
      <c r="Q11" s="9" t="s">
        <v>35</v>
      </c>
      <c r="R11" s="9" t="s">
        <v>59</v>
      </c>
      <c r="S11" s="16"/>
      <c r="T11" s="9" t="s">
        <v>34</v>
      </c>
      <c r="U11" s="8"/>
      <c r="V11" s="14">
        <v>44319</v>
      </c>
      <c r="W11" s="9" t="s">
        <v>50</v>
      </c>
      <c r="X11" s="8"/>
      <c r="Y11" s="8" t="s">
        <v>34</v>
      </c>
      <c r="Z11" s="13" t="s">
        <v>38</v>
      </c>
      <c r="AA11" s="14">
        <v>44792</v>
      </c>
      <c r="AB11" s="9">
        <f t="shared" si="2"/>
        <v>17</v>
      </c>
      <c r="AC11" s="20" t="s">
        <v>107</v>
      </c>
    </row>
    <row r="12" spans="1:30" s="20" customFormat="1" ht="31" customHeight="1" x14ac:dyDescent="0.2">
      <c r="A12" s="24" t="s">
        <v>74</v>
      </c>
      <c r="B12" s="16" t="s">
        <v>117</v>
      </c>
      <c r="C12" s="16" t="s">
        <v>75</v>
      </c>
      <c r="D12" s="8" t="s">
        <v>29</v>
      </c>
      <c r="E12" s="14">
        <v>20051</v>
      </c>
      <c r="F12" s="14">
        <v>44323</v>
      </c>
      <c r="G12" s="14">
        <v>44323</v>
      </c>
      <c r="H12" s="11">
        <f t="shared" si="0"/>
        <v>67</v>
      </c>
      <c r="I12" s="9" t="s">
        <v>67</v>
      </c>
      <c r="J12" s="9" t="s">
        <v>68</v>
      </c>
      <c r="K12" s="8"/>
      <c r="L12" s="14">
        <v>44306</v>
      </c>
      <c r="M12" s="9" t="s">
        <v>76</v>
      </c>
      <c r="N12" s="9"/>
      <c r="O12" s="14">
        <v>44323</v>
      </c>
      <c r="P12" s="8" t="s">
        <v>34</v>
      </c>
      <c r="Q12" s="9" t="s">
        <v>77</v>
      </c>
      <c r="R12" s="9" t="s">
        <v>59</v>
      </c>
      <c r="S12" s="16"/>
      <c r="T12" s="9" t="s">
        <v>34</v>
      </c>
      <c r="U12" s="8"/>
      <c r="V12" s="8"/>
      <c r="W12" s="8" t="s">
        <v>34</v>
      </c>
      <c r="X12" s="14">
        <v>44337</v>
      </c>
      <c r="Y12" s="9" t="s">
        <v>43</v>
      </c>
      <c r="Z12" s="13" t="s">
        <v>38</v>
      </c>
      <c r="AA12" s="14">
        <v>44444</v>
      </c>
      <c r="AB12" s="9">
        <f t="shared" si="2"/>
        <v>3</v>
      </c>
    </row>
    <row r="13" spans="1:30" s="20" customFormat="1" ht="35" customHeight="1" x14ac:dyDescent="0.2">
      <c r="A13" s="24" t="s">
        <v>39</v>
      </c>
      <c r="B13" s="16" t="s">
        <v>118</v>
      </c>
      <c r="C13" s="16" t="s">
        <v>78</v>
      </c>
      <c r="D13" s="8" t="s">
        <v>29</v>
      </c>
      <c r="E13" s="14">
        <v>19968</v>
      </c>
      <c r="F13" s="14">
        <v>44307</v>
      </c>
      <c r="G13" s="14">
        <v>44323</v>
      </c>
      <c r="H13" s="11">
        <v>67</v>
      </c>
      <c r="I13" s="9" t="s">
        <v>30</v>
      </c>
      <c r="J13" s="9" t="s">
        <v>31</v>
      </c>
      <c r="K13" s="8"/>
      <c r="L13" s="14"/>
      <c r="M13" s="9" t="s">
        <v>76</v>
      </c>
      <c r="N13" s="9"/>
      <c r="O13" s="14"/>
      <c r="P13" s="8" t="s">
        <v>34</v>
      </c>
      <c r="Q13" s="9" t="s">
        <v>79</v>
      </c>
      <c r="R13" s="9" t="s">
        <v>59</v>
      </c>
      <c r="S13" s="16"/>
      <c r="T13" s="9" t="s">
        <v>34</v>
      </c>
      <c r="U13" s="8"/>
      <c r="V13" s="8"/>
      <c r="W13" s="8" t="s">
        <v>34</v>
      </c>
      <c r="X13" s="14"/>
      <c r="Y13" s="9" t="s">
        <v>34</v>
      </c>
      <c r="Z13" s="13" t="s">
        <v>38</v>
      </c>
      <c r="AA13" s="14">
        <v>44418</v>
      </c>
      <c r="AB13" s="9">
        <f t="shared" si="2"/>
        <v>3</v>
      </c>
    </row>
    <row r="14" spans="1:30" s="20" customFormat="1" ht="32" x14ac:dyDescent="0.2">
      <c r="A14" s="24" t="s">
        <v>39</v>
      </c>
      <c r="B14" s="16" t="s">
        <v>80</v>
      </c>
      <c r="C14" s="16" t="s">
        <v>81</v>
      </c>
      <c r="D14" s="8" t="s">
        <v>29</v>
      </c>
      <c r="E14" s="14">
        <v>21589</v>
      </c>
      <c r="F14" s="14">
        <v>44413</v>
      </c>
      <c r="G14" s="14">
        <v>44413</v>
      </c>
      <c r="H14" s="11">
        <f>(YEAR(G14)-YEAR(E14))</f>
        <v>62</v>
      </c>
      <c r="I14" s="9" t="s">
        <v>30</v>
      </c>
      <c r="J14" s="9" t="s">
        <v>31</v>
      </c>
      <c r="K14" s="15" t="s">
        <v>56</v>
      </c>
      <c r="L14" s="14">
        <v>44413</v>
      </c>
      <c r="M14" s="9" t="s">
        <v>62</v>
      </c>
      <c r="N14" s="9"/>
      <c r="O14" s="14">
        <v>44433</v>
      </c>
      <c r="P14" s="8" t="s">
        <v>34</v>
      </c>
      <c r="Q14" s="9" t="s">
        <v>58</v>
      </c>
      <c r="R14" s="9" t="s">
        <v>59</v>
      </c>
      <c r="S14" s="16"/>
      <c r="T14" s="9" t="s">
        <v>34</v>
      </c>
      <c r="U14" s="8"/>
      <c r="V14" s="14">
        <v>44505</v>
      </c>
      <c r="W14" s="9" t="s">
        <v>63</v>
      </c>
      <c r="X14" s="8"/>
      <c r="Y14" s="8" t="s">
        <v>34</v>
      </c>
      <c r="Z14" s="13" t="s">
        <v>38</v>
      </c>
      <c r="AA14" s="14">
        <v>44703</v>
      </c>
      <c r="AB14" s="9">
        <f t="shared" si="2"/>
        <v>9</v>
      </c>
    </row>
    <row r="15" spans="1:30" s="20" customFormat="1" ht="32" x14ac:dyDescent="0.2">
      <c r="A15" s="30" t="s">
        <v>27</v>
      </c>
      <c r="B15" s="30" t="s">
        <v>82</v>
      </c>
      <c r="C15" s="30" t="s">
        <v>83</v>
      </c>
      <c r="D15" s="8" t="s">
        <v>29</v>
      </c>
      <c r="E15" s="14">
        <v>20651</v>
      </c>
      <c r="F15" s="14">
        <v>44490</v>
      </c>
      <c r="G15" s="14">
        <v>44490</v>
      </c>
      <c r="H15" s="11">
        <f>(YEAR(G15)-YEAR(E15))</f>
        <v>65</v>
      </c>
      <c r="I15" s="9" t="s">
        <v>30</v>
      </c>
      <c r="J15" s="9" t="s">
        <v>31</v>
      </c>
      <c r="K15" s="15" t="s">
        <v>84</v>
      </c>
      <c r="L15" s="14">
        <v>44490</v>
      </c>
      <c r="M15" s="9" t="s">
        <v>85</v>
      </c>
      <c r="N15" s="9"/>
      <c r="O15" s="14">
        <v>44496</v>
      </c>
      <c r="P15" s="8" t="s">
        <v>34</v>
      </c>
      <c r="Q15" s="9" t="s">
        <v>58</v>
      </c>
      <c r="R15" s="9" t="s">
        <v>59</v>
      </c>
      <c r="S15" s="16"/>
      <c r="T15" s="9" t="s">
        <v>34</v>
      </c>
      <c r="U15" s="8"/>
      <c r="V15" s="14">
        <v>44572</v>
      </c>
      <c r="W15" s="8" t="s">
        <v>86</v>
      </c>
      <c r="X15" s="8"/>
      <c r="Y15" s="8" t="s">
        <v>34</v>
      </c>
      <c r="Z15" s="13" t="s">
        <v>38</v>
      </c>
      <c r="AA15" s="14">
        <v>45184</v>
      </c>
      <c r="AB15" s="9">
        <f t="shared" si="2"/>
        <v>22</v>
      </c>
      <c r="AC15" s="20" t="s">
        <v>106</v>
      </c>
    </row>
    <row r="16" spans="1:30" s="20" customFormat="1" ht="32" x14ac:dyDescent="0.2">
      <c r="A16" s="28" t="s">
        <v>65</v>
      </c>
      <c r="B16" s="24" t="s">
        <v>87</v>
      </c>
      <c r="C16" s="24" t="s">
        <v>88</v>
      </c>
      <c r="D16" s="8" t="s">
        <v>41</v>
      </c>
      <c r="E16" s="14">
        <v>19917</v>
      </c>
      <c r="F16" s="14">
        <v>44582</v>
      </c>
      <c r="G16" s="14">
        <v>44582</v>
      </c>
      <c r="H16" s="11">
        <f t="shared" ref="H16" si="3">(YEAR(G16)-YEAR(E16))</f>
        <v>68</v>
      </c>
      <c r="I16" s="9" t="s">
        <v>67</v>
      </c>
      <c r="J16" s="9" t="s">
        <v>68</v>
      </c>
      <c r="K16" s="15" t="s">
        <v>89</v>
      </c>
      <c r="L16" s="14"/>
      <c r="M16" s="9" t="s">
        <v>85</v>
      </c>
      <c r="N16" s="9"/>
      <c r="O16" s="14"/>
      <c r="P16" s="8" t="s">
        <v>34</v>
      </c>
      <c r="Q16" s="9" t="s">
        <v>34</v>
      </c>
      <c r="R16" s="9" t="s">
        <v>34</v>
      </c>
      <c r="S16" s="9" t="s">
        <v>34</v>
      </c>
      <c r="T16" s="9" t="s">
        <v>34</v>
      </c>
      <c r="U16" s="8"/>
      <c r="V16" s="14"/>
      <c r="W16" s="8" t="s">
        <v>34</v>
      </c>
      <c r="X16" s="8"/>
      <c r="Y16" s="8" t="s">
        <v>90</v>
      </c>
      <c r="Z16" s="13" t="s">
        <v>38</v>
      </c>
      <c r="AA16" s="14">
        <v>44757</v>
      </c>
      <c r="AB16" s="9">
        <f t="shared" si="2"/>
        <v>5</v>
      </c>
    </row>
    <row r="17" spans="1:28" s="20" customFormat="1" ht="32" x14ac:dyDescent="0.2">
      <c r="A17" s="24" t="s">
        <v>39</v>
      </c>
      <c r="B17" s="16" t="s">
        <v>91</v>
      </c>
      <c r="C17" s="16" t="s">
        <v>92</v>
      </c>
      <c r="D17" s="8" t="s">
        <v>41</v>
      </c>
      <c r="E17" s="14">
        <v>22043</v>
      </c>
      <c r="F17" s="14">
        <v>44609</v>
      </c>
      <c r="G17" s="14">
        <v>44609</v>
      </c>
      <c r="H17" s="11">
        <f>(YEAR(G17)-YEAR(E17))</f>
        <v>62</v>
      </c>
      <c r="I17" s="9" t="s">
        <v>42</v>
      </c>
      <c r="J17" s="9" t="s">
        <v>31</v>
      </c>
      <c r="K17" s="8"/>
      <c r="L17" s="14">
        <v>44609</v>
      </c>
      <c r="M17" s="9" t="s">
        <v>85</v>
      </c>
      <c r="N17" s="9"/>
      <c r="O17" s="8"/>
      <c r="P17" s="8" t="s">
        <v>34</v>
      </c>
      <c r="Q17" s="9" t="s">
        <v>34</v>
      </c>
      <c r="R17" s="9" t="s">
        <v>34</v>
      </c>
      <c r="S17" s="9" t="s">
        <v>34</v>
      </c>
      <c r="T17" s="9" t="s">
        <v>34</v>
      </c>
      <c r="U17" s="8"/>
      <c r="V17" s="8"/>
      <c r="W17" s="8" t="s">
        <v>34</v>
      </c>
      <c r="X17" s="8"/>
      <c r="Y17" s="8" t="s">
        <v>93</v>
      </c>
      <c r="Z17" s="13" t="s">
        <v>38</v>
      </c>
      <c r="AA17" s="14">
        <v>44810</v>
      </c>
      <c r="AB17" s="9">
        <f t="shared" si="2"/>
        <v>6</v>
      </c>
    </row>
    <row r="18" spans="1:28" s="20" customFormat="1" ht="33" customHeight="1" x14ac:dyDescent="0.2">
      <c r="A18" s="24" t="s">
        <v>27</v>
      </c>
      <c r="B18" s="24" t="s">
        <v>94</v>
      </c>
      <c r="C18" s="24" t="s">
        <v>95</v>
      </c>
      <c r="D18" s="8" t="s">
        <v>41</v>
      </c>
      <c r="E18" s="14">
        <v>18760</v>
      </c>
      <c r="F18" s="14">
        <v>44651</v>
      </c>
      <c r="G18" s="14">
        <v>44651</v>
      </c>
      <c r="H18" s="11">
        <f>(YEAR(G18)-YEAR(E18))</f>
        <v>71</v>
      </c>
      <c r="I18" s="9" t="s">
        <v>42</v>
      </c>
      <c r="J18" s="9" t="s">
        <v>31</v>
      </c>
      <c r="K18" s="15" t="s">
        <v>56</v>
      </c>
      <c r="L18" s="14">
        <v>44651</v>
      </c>
      <c r="M18" s="9" t="s">
        <v>96</v>
      </c>
      <c r="N18" s="9"/>
      <c r="O18" s="14">
        <v>44790</v>
      </c>
      <c r="P18" s="8" t="s">
        <v>86</v>
      </c>
      <c r="Q18" s="9" t="s">
        <v>58</v>
      </c>
      <c r="R18" s="9" t="s">
        <v>97</v>
      </c>
      <c r="S18" s="9" t="s">
        <v>37</v>
      </c>
      <c r="T18" s="9" t="s">
        <v>52</v>
      </c>
      <c r="U18" s="8"/>
      <c r="V18" s="8"/>
      <c r="W18" s="8" t="s">
        <v>34</v>
      </c>
      <c r="X18" s="8"/>
      <c r="Y18" s="8" t="s">
        <v>34</v>
      </c>
      <c r="Z18" s="13" t="s">
        <v>38</v>
      </c>
      <c r="AA18" s="14">
        <v>45158</v>
      </c>
      <c r="AB18" s="9">
        <f t="shared" si="2"/>
        <v>16</v>
      </c>
    </row>
    <row r="19" spans="1:28" s="20" customFormat="1" ht="30" customHeight="1" x14ac:dyDescent="0.2">
      <c r="A19" s="24" t="s">
        <v>27</v>
      </c>
      <c r="B19" s="24" t="s">
        <v>98</v>
      </c>
      <c r="C19" s="24" t="s">
        <v>99</v>
      </c>
      <c r="D19" s="8" t="s">
        <v>29</v>
      </c>
      <c r="E19" s="14">
        <v>19861</v>
      </c>
      <c r="F19" s="14">
        <v>44645</v>
      </c>
      <c r="G19" s="14">
        <v>44665</v>
      </c>
      <c r="H19" s="11">
        <f>(YEAR(G19)-YEAR(E19))</f>
        <v>68</v>
      </c>
      <c r="I19" s="9" t="s">
        <v>30</v>
      </c>
      <c r="J19" s="9" t="s">
        <v>31</v>
      </c>
      <c r="K19" s="9" t="s">
        <v>100</v>
      </c>
      <c r="L19" s="14" t="s">
        <v>33</v>
      </c>
      <c r="M19" s="9" t="s">
        <v>34</v>
      </c>
      <c r="N19" s="9"/>
      <c r="O19" s="14">
        <v>44665</v>
      </c>
      <c r="P19" s="8" t="s">
        <v>34</v>
      </c>
      <c r="Q19" s="9" t="s">
        <v>101</v>
      </c>
      <c r="R19" s="9" t="s">
        <v>59</v>
      </c>
      <c r="S19" s="9" t="s">
        <v>102</v>
      </c>
      <c r="T19" s="9" t="s">
        <v>34</v>
      </c>
      <c r="U19" s="8"/>
      <c r="V19" s="8"/>
      <c r="W19" s="8" t="s">
        <v>86</v>
      </c>
      <c r="X19" s="8"/>
      <c r="Y19" s="8" t="s">
        <v>34</v>
      </c>
      <c r="Z19" s="8" t="s">
        <v>64</v>
      </c>
      <c r="AA19" s="8" t="s">
        <v>34</v>
      </c>
      <c r="AB19" s="9">
        <f ca="1">DATEDIF(F19,TODAY(),"M")</f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PCA metadata (redacted)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Toh Qin Kane</cp:lastModifiedBy>
  <dcterms:created xsi:type="dcterms:W3CDTF">2023-12-18T09:38:04Z</dcterms:created>
  <dcterms:modified xsi:type="dcterms:W3CDTF">2024-01-16T04:48:36Z</dcterms:modified>
</cp:coreProperties>
</file>