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Alexandros\PlantEnvBio Lab\Publications\3. Grantham Project Methodological paper\GitHub Data Availability\2. Nitrosomonas ureae fast-track standardisation\"/>
    </mc:Choice>
  </mc:AlternateContent>
  <xr:revisionPtr revIDLastSave="0" documentId="13_ncr:1_{36F8F8FE-55B6-40CF-B675-8BF52A7EFAE6}" xr6:coauthVersionLast="47" xr6:coauthVersionMax="47" xr10:uidLastSave="{00000000-0000-0000-0000-000000000000}"/>
  <bookViews>
    <workbookView xWindow="-108" yWindow="-108" windowWidth="23256" windowHeight="13176" tabRatio="790" activeTab="1" xr2:uid="{00000000-000D-0000-FFFF-FFFF00000000}"/>
  </bookViews>
  <sheets>
    <sheet name="Routine Culture data" sheetId="6" r:id="rId1"/>
    <sheet name="Cell Density data for R" sheetId="2" r:id="rId2"/>
    <sheet name="Fast-track Activity 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8" i="1" l="1"/>
  <c r="G88" i="1" s="1"/>
  <c r="E88" i="1"/>
  <c r="F82" i="1"/>
  <c r="G82" i="1" s="1"/>
  <c r="E82" i="1"/>
  <c r="F76" i="1"/>
  <c r="G76" i="1" s="1"/>
  <c r="E76" i="1"/>
  <c r="F70" i="1"/>
  <c r="G70" i="1" s="1"/>
  <c r="E70" i="1"/>
  <c r="F64" i="1"/>
  <c r="G64" i="1" s="1"/>
  <c r="E64" i="1"/>
  <c r="F58" i="1"/>
  <c r="G58" i="1" s="1"/>
  <c r="E58" i="1"/>
  <c r="F52" i="1"/>
  <c r="G52" i="1" s="1"/>
  <c r="E52" i="1"/>
  <c r="F46" i="1"/>
  <c r="G46" i="1" s="1"/>
  <c r="E46" i="1"/>
  <c r="F40" i="1"/>
  <c r="G40" i="1" s="1"/>
  <c r="E40" i="1"/>
  <c r="F34" i="1"/>
  <c r="G34" i="1" s="1"/>
  <c r="E34" i="1"/>
  <c r="F28" i="1"/>
  <c r="G28" i="1" s="1"/>
  <c r="E28" i="1"/>
  <c r="F22" i="1"/>
  <c r="G22" i="1" s="1"/>
  <c r="E22" i="1"/>
  <c r="F16" i="1"/>
  <c r="G16" i="1" s="1"/>
  <c r="E16" i="1"/>
  <c r="F10" i="1"/>
  <c r="G10" i="1" s="1"/>
  <c r="E10" i="1"/>
  <c r="F4" i="1"/>
  <c r="G4" i="1" s="1"/>
  <c r="E4" i="1"/>
  <c r="F37" i="2"/>
  <c r="E37" i="2"/>
  <c r="F35" i="2"/>
  <c r="E35" i="2"/>
  <c r="F33" i="2"/>
  <c r="E33" i="2"/>
  <c r="F30" i="2"/>
  <c r="E30" i="2"/>
  <c r="F27" i="2"/>
  <c r="E27" i="2"/>
  <c r="F25" i="2"/>
  <c r="E25" i="2"/>
  <c r="F23" i="2"/>
  <c r="E23" i="2"/>
  <c r="F21" i="2"/>
  <c r="E21" i="2"/>
  <c r="F18" i="2"/>
  <c r="E18" i="2"/>
  <c r="F15" i="2"/>
  <c r="E15" i="2"/>
  <c r="F13" i="2"/>
  <c r="E13" i="2"/>
  <c r="F11" i="2"/>
  <c r="E11" i="2"/>
  <c r="F9" i="2"/>
  <c r="E9" i="2"/>
  <c r="F6" i="2"/>
  <c r="E6" i="2"/>
  <c r="F3" i="2"/>
  <c r="E3" i="2"/>
  <c r="F204" i="6" l="1"/>
  <c r="G204" i="6" s="1"/>
  <c r="E204" i="6"/>
  <c r="F189" i="6"/>
  <c r="E189" i="6"/>
  <c r="G189" i="6" s="1"/>
  <c r="F174" i="6"/>
  <c r="G174" i="6" s="1"/>
  <c r="E174" i="6"/>
  <c r="F165" i="6"/>
  <c r="G165" i="6" s="1"/>
  <c r="E165" i="6"/>
  <c r="F156" i="6"/>
  <c r="G156" i="6" s="1"/>
  <c r="E156" i="6"/>
  <c r="F147" i="6"/>
  <c r="E147" i="6"/>
  <c r="G147" i="6" s="1"/>
  <c r="F138" i="6"/>
  <c r="G138" i="6" s="1"/>
  <c r="E138" i="6"/>
  <c r="F129" i="6"/>
  <c r="G129" i="6" s="1"/>
  <c r="E129" i="6"/>
  <c r="F120" i="6"/>
  <c r="G120" i="6" s="1"/>
  <c r="E120" i="6"/>
  <c r="F108" i="6"/>
  <c r="G108" i="6" s="1"/>
  <c r="E108" i="6"/>
  <c r="F99" i="6"/>
  <c r="G99" i="6" s="1"/>
  <c r="E99" i="6"/>
  <c r="G90" i="6"/>
  <c r="F90" i="6"/>
  <c r="E90" i="6"/>
  <c r="F81" i="6"/>
  <c r="G81" i="6" s="1"/>
  <c r="E81" i="6"/>
  <c r="F72" i="6"/>
  <c r="G72" i="6" s="1"/>
  <c r="E72" i="6"/>
  <c r="F63" i="6"/>
  <c r="G63" i="6" s="1"/>
  <c r="E63" i="6"/>
  <c r="G54" i="6"/>
  <c r="F54" i="6"/>
  <c r="E54" i="6"/>
  <c r="D44" i="6"/>
  <c r="D44" i="6" a="1"/>
  <c r="D110" i="6"/>
  <c r="D110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<sst xmlns="http://schemas.openxmlformats.org/spreadsheetml/2006/main" count="716" uniqueCount="47">
  <si>
    <t>Time (hours)</t>
  </si>
  <si>
    <t>Replicate</t>
  </si>
  <si>
    <t>[Nitrite] (uM)</t>
  </si>
  <si>
    <t>Mean</t>
  </si>
  <si>
    <t>St. Dev</t>
  </si>
  <si>
    <t>CV%</t>
  </si>
  <si>
    <t>Sample</t>
  </si>
  <si>
    <t>Routine Culture Final</t>
  </si>
  <si>
    <t>Routine Culture Initial</t>
  </si>
  <si>
    <t>Concentrated Culture Initial</t>
  </si>
  <si>
    <t>Repetition</t>
  </si>
  <si>
    <t>1st</t>
  </si>
  <si>
    <t>2nd</t>
  </si>
  <si>
    <t>3rd</t>
  </si>
  <si>
    <t>Inocula after cell harvesting</t>
  </si>
  <si>
    <t>Generation</t>
  </si>
  <si>
    <t>5th</t>
  </si>
  <si>
    <t>6th</t>
  </si>
  <si>
    <t>NUE (1)</t>
  </si>
  <si>
    <t>NUE (2)</t>
  </si>
  <si>
    <t>NUE (3)</t>
  </si>
  <si>
    <t>NUE (4)</t>
  </si>
  <si>
    <t>NUE (5)</t>
  </si>
  <si>
    <t>NUE (6)</t>
  </si>
  <si>
    <t>NUE (7)</t>
  </si>
  <si>
    <t>NUE (8)</t>
  </si>
  <si>
    <t>NUE (9)</t>
  </si>
  <si>
    <t xml:space="preserve">4th </t>
  </si>
  <si>
    <t>NUE (10)</t>
  </si>
  <si>
    <t>NUE (11)</t>
  </si>
  <si>
    <t>NUE (12)</t>
  </si>
  <si>
    <t>NUE (13)</t>
  </si>
  <si>
    <t>NUE (14)</t>
  </si>
  <si>
    <t>NUE (15)</t>
  </si>
  <si>
    <t>NUE_A</t>
  </si>
  <si>
    <t>NUE_B</t>
  </si>
  <si>
    <t>NUE_C</t>
  </si>
  <si>
    <t>Cells Density (cells/mL)</t>
  </si>
  <si>
    <t>Mean Cells Density (cells/mL)</t>
  </si>
  <si>
    <t>Standard deviation Cells Density (cells/mL)</t>
  </si>
  <si>
    <t>Merged Inoculum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</si>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</sst>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11" fontId="0" fillId="0" borderId="0" xfId="0" applyNumberFormat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vertical="center"/>
    </xf>
    <xf numFmtId="2" fontId="0" fillId="2" borderId="0" xfId="0" applyNumberFormat="1" applyFill="1"/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2" fontId="0" fillId="3" borderId="0" xfId="0" applyNumberFormat="1" applyFill="1"/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3731-9512-4E6D-A0B4-C84CC0219B88}">
  <sheetPr>
    <tabColor theme="5" tint="0.39997558519241921"/>
  </sheetPr>
  <dimension ref="A1:G232"/>
  <sheetViews>
    <sheetView topLeftCell="A8" workbookViewId="0">
      <selection activeCell="A8" sqref="A1:G1048576"/>
    </sheetView>
  </sheetViews>
  <sheetFormatPr defaultRowHeight="14.4" x14ac:dyDescent="0.3"/>
  <cols>
    <col min="1" max="1" width="13.5546875" customWidth="1"/>
    <col min="2" max="3" width="11.5546875" customWidth="1"/>
    <col min="4" max="4" width="12.44140625" customWidth="1"/>
    <col min="5" max="5" width="13.88671875" customWidth="1"/>
  </cols>
  <sheetData>
    <row r="1" spans="1:7" x14ac:dyDescent="0.3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3">
      <c r="A2" s="1">
        <v>0</v>
      </c>
      <c r="B2" t="s">
        <v>18</v>
      </c>
      <c r="C2" t="s">
        <v>11</v>
      </c>
      <c r="D2" s="2">
        <v>0</v>
      </c>
      <c r="E2" s="2"/>
      <c r="F2" s="2"/>
      <c r="G2" s="2"/>
    </row>
    <row r="3" spans="1:7" x14ac:dyDescent="0.3">
      <c r="A3" s="1">
        <v>0</v>
      </c>
      <c r="B3" t="s">
        <v>19</v>
      </c>
      <c r="C3" t="s">
        <v>11</v>
      </c>
      <c r="D3" s="2">
        <v>0</v>
      </c>
      <c r="E3" s="3">
        <v>0</v>
      </c>
      <c r="F3" s="3">
        <v>0</v>
      </c>
      <c r="G3" s="2"/>
    </row>
    <row r="4" spans="1:7" x14ac:dyDescent="0.3">
      <c r="A4" s="1">
        <v>0</v>
      </c>
      <c r="B4" t="s">
        <v>20</v>
      </c>
      <c r="C4" t="s">
        <v>11</v>
      </c>
      <c r="D4">
        <v>0</v>
      </c>
      <c r="G4" s="3"/>
    </row>
    <row r="5" spans="1:7" x14ac:dyDescent="0.3">
      <c r="A5" s="1">
        <v>24</v>
      </c>
      <c r="B5" t="s">
        <v>18</v>
      </c>
      <c r="C5" t="s">
        <v>11</v>
      </c>
      <c r="D5" s="2">
        <v>19.07</v>
      </c>
      <c r="E5" s="2"/>
      <c r="F5" s="2"/>
      <c r="G5" s="2"/>
    </row>
    <row r="6" spans="1:7" x14ac:dyDescent="0.3">
      <c r="A6" s="1">
        <v>24</v>
      </c>
      <c r="B6" t="s">
        <v>19</v>
      </c>
      <c r="C6" t="s">
        <v>11</v>
      </c>
      <c r="D6" s="2">
        <v>19.850000000000001</v>
      </c>
      <c r="E6" s="3">
        <v>19.723333333333333</v>
      </c>
      <c r="F6" s="3">
        <v>0.48998866200034558</v>
      </c>
      <c r="G6" s="3">
        <v>2.4843095927007548</v>
      </c>
    </row>
    <row r="7" spans="1:7" x14ac:dyDescent="0.3">
      <c r="A7" s="1">
        <v>24</v>
      </c>
      <c r="B7" t="s">
        <v>20</v>
      </c>
      <c r="C7" t="s">
        <v>11</v>
      </c>
      <c r="D7">
        <v>20.25</v>
      </c>
      <c r="E7" s="2"/>
      <c r="F7" s="2"/>
      <c r="G7" s="2"/>
    </row>
    <row r="8" spans="1:7" x14ac:dyDescent="0.3">
      <c r="A8" s="1">
        <v>53</v>
      </c>
      <c r="B8" t="s">
        <v>18</v>
      </c>
      <c r="C8" t="s">
        <v>11</v>
      </c>
      <c r="D8">
        <v>71.87</v>
      </c>
      <c r="E8" s="3"/>
      <c r="F8" s="3"/>
      <c r="G8" s="3"/>
    </row>
    <row r="9" spans="1:7" x14ac:dyDescent="0.3">
      <c r="A9" s="1">
        <v>53</v>
      </c>
      <c r="B9" t="s">
        <v>19</v>
      </c>
      <c r="C9" t="s">
        <v>11</v>
      </c>
      <c r="D9">
        <v>80.48</v>
      </c>
      <c r="E9" s="3">
        <v>80.703333333333333</v>
      </c>
      <c r="F9" s="3">
        <v>7.3052690269117102</v>
      </c>
      <c r="G9" s="3">
        <v>9.052004081093358</v>
      </c>
    </row>
    <row r="10" spans="1:7" x14ac:dyDescent="0.3">
      <c r="A10" s="1">
        <v>53</v>
      </c>
      <c r="B10" t="s">
        <v>20</v>
      </c>
      <c r="C10" t="s">
        <v>11</v>
      </c>
      <c r="D10" s="2">
        <v>89.76</v>
      </c>
    </row>
    <row r="11" spans="1:7" x14ac:dyDescent="0.3">
      <c r="A11" s="1">
        <v>72</v>
      </c>
      <c r="B11" t="s">
        <v>18</v>
      </c>
      <c r="C11" t="s">
        <v>11</v>
      </c>
      <c r="D11" s="2">
        <v>159.9</v>
      </c>
      <c r="E11" s="2"/>
      <c r="F11" s="2"/>
      <c r="G11" s="2"/>
    </row>
    <row r="12" spans="1:7" x14ac:dyDescent="0.3">
      <c r="A12" s="1">
        <v>72</v>
      </c>
      <c r="B12" t="s">
        <v>19</v>
      </c>
      <c r="C12" t="s">
        <v>11</v>
      </c>
      <c r="D12" s="2">
        <v>183.7</v>
      </c>
      <c r="E12" s="3">
        <v>194.4666666666667</v>
      </c>
      <c r="F12" s="3">
        <v>33.49570453389827</v>
      </c>
      <c r="G12" s="3">
        <v>17.224393829567155</v>
      </c>
    </row>
    <row r="13" spans="1:7" x14ac:dyDescent="0.3">
      <c r="A13" s="1">
        <v>72</v>
      </c>
      <c r="B13" t="s">
        <v>20</v>
      </c>
      <c r="C13" t="s">
        <v>11</v>
      </c>
      <c r="D13">
        <v>239.8</v>
      </c>
      <c r="E13" s="2"/>
      <c r="F13" s="2"/>
      <c r="G13" s="2"/>
    </row>
    <row r="14" spans="1:7" x14ac:dyDescent="0.3">
      <c r="A14" s="1">
        <v>99</v>
      </c>
      <c r="B14" t="s">
        <v>18</v>
      </c>
      <c r="C14" t="s">
        <v>11</v>
      </c>
      <c r="D14">
        <v>483.1</v>
      </c>
      <c r="E14" s="3"/>
      <c r="F14" s="3"/>
      <c r="G14" s="3"/>
    </row>
    <row r="15" spans="1:7" x14ac:dyDescent="0.3">
      <c r="A15" s="1">
        <v>99</v>
      </c>
      <c r="B15" t="s">
        <v>19</v>
      </c>
      <c r="C15" t="s">
        <v>11</v>
      </c>
      <c r="D15">
        <v>566.70000000000005</v>
      </c>
      <c r="E15" s="3">
        <v>605.00000000000011</v>
      </c>
      <c r="F15" s="3">
        <v>118.30826964615186</v>
      </c>
      <c r="G15" s="3">
        <v>19.555085891925923</v>
      </c>
    </row>
    <row r="16" spans="1:7" x14ac:dyDescent="0.3">
      <c r="A16" s="1">
        <v>99</v>
      </c>
      <c r="B16" t="s">
        <v>20</v>
      </c>
      <c r="C16" t="s">
        <v>11</v>
      </c>
      <c r="D16" s="2">
        <v>765.2</v>
      </c>
    </row>
    <row r="17" spans="1:7" x14ac:dyDescent="0.3">
      <c r="A17" s="1">
        <v>120</v>
      </c>
      <c r="B17" t="s">
        <v>18</v>
      </c>
      <c r="C17" t="s">
        <v>11</v>
      </c>
      <c r="D17" s="2">
        <v>801</v>
      </c>
      <c r="E17" s="2"/>
      <c r="F17" s="2"/>
      <c r="G17" s="2"/>
    </row>
    <row r="18" spans="1:7" x14ac:dyDescent="0.3">
      <c r="A18" s="1">
        <v>120</v>
      </c>
      <c r="B18" t="s">
        <v>19</v>
      </c>
      <c r="C18" t="s">
        <v>11</v>
      </c>
      <c r="D18" s="2">
        <v>860.5</v>
      </c>
      <c r="E18" s="3">
        <v>876.4</v>
      </c>
      <c r="F18" s="3">
        <v>68.977435924124279</v>
      </c>
      <c r="G18" s="3">
        <v>7.8705426659201594</v>
      </c>
    </row>
    <row r="19" spans="1:7" x14ac:dyDescent="0.3">
      <c r="A19" s="1">
        <v>120</v>
      </c>
      <c r="B19" t="s">
        <v>20</v>
      </c>
      <c r="C19" t="s">
        <v>11</v>
      </c>
      <c r="D19">
        <v>967.7</v>
      </c>
      <c r="E19" s="2"/>
      <c r="F19" s="2"/>
      <c r="G19" s="2"/>
    </row>
    <row r="20" spans="1:7" x14ac:dyDescent="0.3">
      <c r="A20" s="1">
        <v>146</v>
      </c>
      <c r="B20" t="s">
        <v>18</v>
      </c>
      <c r="C20" t="s">
        <v>11</v>
      </c>
      <c r="D20" s="2">
        <v>1002</v>
      </c>
      <c r="E20" s="3"/>
      <c r="F20" s="3"/>
      <c r="G20" s="3"/>
    </row>
    <row r="21" spans="1:7" x14ac:dyDescent="0.3">
      <c r="A21" s="1">
        <v>146</v>
      </c>
      <c r="B21" t="s">
        <v>19</v>
      </c>
      <c r="C21" t="s">
        <v>11</v>
      </c>
      <c r="D21" s="2">
        <v>996.4</v>
      </c>
      <c r="E21" s="3">
        <v>1011.1333333333333</v>
      </c>
      <c r="F21" s="3">
        <v>17.030430280986906</v>
      </c>
      <c r="G21" s="3">
        <v>1.6842912521579982</v>
      </c>
    </row>
    <row r="22" spans="1:7" x14ac:dyDescent="0.3">
      <c r="A22" s="1">
        <v>146</v>
      </c>
      <c r="B22" t="s">
        <v>20</v>
      </c>
      <c r="C22" t="s">
        <v>11</v>
      </c>
      <c r="D22">
        <v>1035</v>
      </c>
    </row>
    <row r="23" spans="1:7" x14ac:dyDescent="0.3">
      <c r="A23" s="1">
        <v>168</v>
      </c>
      <c r="B23" t="s">
        <v>18</v>
      </c>
      <c r="C23" t="s">
        <v>11</v>
      </c>
      <c r="D23" s="2">
        <v>956.2</v>
      </c>
      <c r="E23" s="2"/>
      <c r="F23" s="2"/>
      <c r="G23" s="2"/>
    </row>
    <row r="24" spans="1:7" x14ac:dyDescent="0.3">
      <c r="A24" s="1">
        <v>168</v>
      </c>
      <c r="B24" t="s">
        <v>19</v>
      </c>
      <c r="C24" t="s">
        <v>11</v>
      </c>
      <c r="D24" s="2">
        <v>951.8</v>
      </c>
      <c r="E24" s="3">
        <v>954.93333333333339</v>
      </c>
      <c r="F24" s="3">
        <v>2.2291004663067486</v>
      </c>
      <c r="G24" s="3">
        <v>0.23342995667831071</v>
      </c>
    </row>
    <row r="25" spans="1:7" x14ac:dyDescent="0.3">
      <c r="A25" s="1">
        <v>168</v>
      </c>
      <c r="B25" t="s">
        <v>20</v>
      </c>
      <c r="C25" t="s">
        <v>11</v>
      </c>
      <c r="D25">
        <v>956.8</v>
      </c>
      <c r="E25" s="2"/>
      <c r="F25" s="2"/>
      <c r="G25" s="2"/>
    </row>
    <row r="26" spans="1:7" x14ac:dyDescent="0.3">
      <c r="A26" s="17">
        <v>0</v>
      </c>
      <c r="B26" s="7" t="s">
        <v>18</v>
      </c>
      <c r="C26" s="7" t="s">
        <v>12</v>
      </c>
      <c r="D26" s="15">
        <v>0</v>
      </c>
      <c r="E26" s="15"/>
      <c r="F26" s="15"/>
      <c r="G26" s="15"/>
    </row>
    <row r="27" spans="1:7" x14ac:dyDescent="0.3">
      <c r="A27" s="17">
        <v>0</v>
      </c>
      <c r="B27" s="7" t="s">
        <v>19</v>
      </c>
      <c r="C27" s="7" t="s">
        <v>12</v>
      </c>
      <c r="D27" s="15">
        <v>0</v>
      </c>
      <c r="E27" s="16">
        <v>0</v>
      </c>
      <c r="F27" s="16">
        <v>0</v>
      </c>
      <c r="G27" s="15"/>
    </row>
    <row r="28" spans="1:7" x14ac:dyDescent="0.3">
      <c r="A28" s="17">
        <v>0</v>
      </c>
      <c r="B28" s="7" t="s">
        <v>20</v>
      </c>
      <c r="C28" s="7" t="s">
        <v>12</v>
      </c>
      <c r="D28" s="7">
        <v>0</v>
      </c>
      <c r="E28" s="7"/>
      <c r="F28" s="7"/>
      <c r="G28" s="16"/>
    </row>
    <row r="29" spans="1:7" x14ac:dyDescent="0.3">
      <c r="A29" s="17">
        <v>24</v>
      </c>
      <c r="B29" s="7" t="s">
        <v>18</v>
      </c>
      <c r="C29" s="7" t="s">
        <v>12</v>
      </c>
      <c r="D29" s="15">
        <v>12.82</v>
      </c>
      <c r="E29" s="15"/>
      <c r="F29" s="15"/>
      <c r="G29" s="15"/>
    </row>
    <row r="30" spans="1:7" x14ac:dyDescent="0.3">
      <c r="A30" s="17">
        <v>24</v>
      </c>
      <c r="B30" s="7" t="s">
        <v>19</v>
      </c>
      <c r="C30" s="7" t="s">
        <v>12</v>
      </c>
      <c r="D30" s="15">
        <v>11.63</v>
      </c>
      <c r="E30" s="16">
        <v>14.086666666666668</v>
      </c>
      <c r="F30" s="16">
        <v>2.6772415322906822</v>
      </c>
      <c r="G30" s="16">
        <v>19.00550070248946</v>
      </c>
    </row>
    <row r="31" spans="1:7" x14ac:dyDescent="0.3">
      <c r="A31" s="17">
        <v>24</v>
      </c>
      <c r="B31" s="7" t="s">
        <v>20</v>
      </c>
      <c r="C31" s="7" t="s">
        <v>12</v>
      </c>
      <c r="D31" s="7">
        <v>17.809999999999999</v>
      </c>
      <c r="E31" s="15"/>
      <c r="F31" s="15"/>
      <c r="G31" s="15"/>
    </row>
    <row r="32" spans="1:7" x14ac:dyDescent="0.3">
      <c r="A32" s="17">
        <v>99</v>
      </c>
      <c r="B32" s="7" t="s">
        <v>18</v>
      </c>
      <c r="C32" s="7" t="s">
        <v>12</v>
      </c>
      <c r="D32" s="7">
        <v>302.8</v>
      </c>
      <c r="E32" s="16"/>
      <c r="F32" s="16"/>
      <c r="G32" s="16"/>
    </row>
    <row r="33" spans="1:7" x14ac:dyDescent="0.3">
      <c r="A33" s="17">
        <v>99</v>
      </c>
      <c r="B33" s="7" t="s">
        <v>19</v>
      </c>
      <c r="C33" s="7" t="s">
        <v>12</v>
      </c>
      <c r="D33" s="7">
        <v>263.5</v>
      </c>
      <c r="E33" s="16">
        <v>361.86666666666662</v>
      </c>
      <c r="F33" s="16">
        <v>112.4724064925358</v>
      </c>
      <c r="G33" s="16">
        <v>31.081173496463471</v>
      </c>
    </row>
    <row r="34" spans="1:7" x14ac:dyDescent="0.3">
      <c r="A34" s="17">
        <v>99</v>
      </c>
      <c r="B34" s="7" t="s">
        <v>20</v>
      </c>
      <c r="C34" s="7" t="s">
        <v>12</v>
      </c>
      <c r="D34" s="15">
        <v>519.29999999999995</v>
      </c>
      <c r="E34" s="7"/>
      <c r="F34" s="7"/>
      <c r="G34" s="7"/>
    </row>
    <row r="35" spans="1:7" x14ac:dyDescent="0.3">
      <c r="A35" s="17">
        <v>122</v>
      </c>
      <c r="B35" s="7" t="s">
        <v>18</v>
      </c>
      <c r="C35" s="7" t="s">
        <v>12</v>
      </c>
      <c r="D35" s="15">
        <v>652.79999999999995</v>
      </c>
      <c r="E35" s="15"/>
      <c r="F35" s="15"/>
      <c r="G35" s="15"/>
    </row>
    <row r="36" spans="1:7" x14ac:dyDescent="0.3">
      <c r="A36" s="17">
        <v>122</v>
      </c>
      <c r="B36" s="7" t="s">
        <v>19</v>
      </c>
      <c r="C36" s="7" t="s">
        <v>12</v>
      </c>
      <c r="D36" s="15">
        <v>597.29999999999995</v>
      </c>
      <c r="E36" s="16">
        <v>682.06666666666661</v>
      </c>
      <c r="F36" s="16">
        <v>83.756644844188713</v>
      </c>
      <c r="G36" s="16">
        <v>12.279832593713524</v>
      </c>
    </row>
    <row r="37" spans="1:7" x14ac:dyDescent="0.3">
      <c r="A37" s="17">
        <v>122</v>
      </c>
      <c r="B37" s="7" t="s">
        <v>20</v>
      </c>
      <c r="C37" s="7" t="s">
        <v>12</v>
      </c>
      <c r="D37" s="7">
        <v>796.1</v>
      </c>
      <c r="E37" s="15"/>
      <c r="F37" s="15"/>
      <c r="G37" s="15"/>
    </row>
    <row r="38" spans="1:7" x14ac:dyDescent="0.3">
      <c r="A38" s="17">
        <v>146</v>
      </c>
      <c r="B38" s="7" t="s">
        <v>18</v>
      </c>
      <c r="C38" s="7" t="s">
        <v>12</v>
      </c>
      <c r="D38" s="7">
        <v>925.2</v>
      </c>
      <c r="E38" s="16"/>
      <c r="F38" s="16"/>
      <c r="G38" s="16"/>
    </row>
    <row r="39" spans="1:7" x14ac:dyDescent="0.3">
      <c r="A39" s="17">
        <v>146</v>
      </c>
      <c r="B39" s="7" t="s">
        <v>19</v>
      </c>
      <c r="C39" s="7" t="s">
        <v>12</v>
      </c>
      <c r="D39" s="7">
        <v>871</v>
      </c>
      <c r="E39" s="16">
        <v>920.9</v>
      </c>
      <c r="F39" s="16">
        <v>39.106095006618432</v>
      </c>
      <c r="G39" s="16">
        <v>4.2465083078095818</v>
      </c>
    </row>
    <row r="40" spans="1:7" x14ac:dyDescent="0.3">
      <c r="A40" s="17">
        <v>146</v>
      </c>
      <c r="B40" s="7" t="s">
        <v>20</v>
      </c>
      <c r="C40" s="7" t="s">
        <v>12</v>
      </c>
      <c r="D40" s="7">
        <v>966.5</v>
      </c>
      <c r="E40" s="7"/>
      <c r="F40" s="7"/>
      <c r="G40" s="7"/>
    </row>
    <row r="41" spans="1:7" x14ac:dyDescent="0.3">
      <c r="A41" s="17">
        <v>168</v>
      </c>
      <c r="B41" s="7" t="s">
        <v>18</v>
      </c>
      <c r="C41" s="7" t="s">
        <v>12</v>
      </c>
      <c r="D41" s="15">
        <v>978.7</v>
      </c>
      <c r="E41" s="15"/>
      <c r="F41" s="15"/>
      <c r="G41" s="15"/>
    </row>
    <row r="42" spans="1:7" x14ac:dyDescent="0.3">
      <c r="A42" s="17">
        <v>168</v>
      </c>
      <c r="B42" s="7" t="s">
        <v>19</v>
      </c>
      <c r="C42" s="7" t="s">
        <v>12</v>
      </c>
      <c r="D42" s="15">
        <v>981</v>
      </c>
      <c r="E42" s="16">
        <v>978.30000000000007</v>
      </c>
      <c r="F42" s="16">
        <v>2.3846732830026389</v>
      </c>
      <c r="G42" s="16">
        <v>0.24375685198841243</v>
      </c>
    </row>
    <row r="43" spans="1:7" x14ac:dyDescent="0.3">
      <c r="A43" s="17">
        <v>168</v>
      </c>
      <c r="B43" s="7" t="s">
        <v>20</v>
      </c>
      <c r="C43" s="7" t="s">
        <v>12</v>
      </c>
      <c r="D43" s="7">
        <v>975.2</v>
      </c>
      <c r="E43" s="15"/>
      <c r="F43" s="15"/>
      <c r="G43" s="15"/>
    </row>
    <row r="44" spans="1:7" x14ac:dyDescent="0.3">
      <c r="A44" s="1">
        <v>0</v>
      </c>
      <c r="B44" t="s">
        <v>18</v>
      </c>
      <c r="C44" t="s">
        <v>13</v>
      </c>
      <c r="D44" s="2" cm="1">
        <f t="array" aca="1" ref="D44" ca="1">D44:G893</f>
        <v>0</v>
      </c>
      <c r="E44" s="2"/>
      <c r="F44" s="2"/>
      <c r="G44" s="2"/>
    </row>
    <row r="45" spans="1:7" x14ac:dyDescent="0.3">
      <c r="A45" s="1">
        <v>0</v>
      </c>
      <c r="B45" t="s">
        <v>19</v>
      </c>
      <c r="C45" t="s">
        <v>13</v>
      </c>
      <c r="D45" s="2">
        <v>0</v>
      </c>
      <c r="E45" s="3">
        <v>0</v>
      </c>
      <c r="F45" s="3">
        <v>0</v>
      </c>
      <c r="G45" s="2" t="e">
        <v>#DIV/0!</v>
      </c>
    </row>
    <row r="46" spans="1:7" x14ac:dyDescent="0.3">
      <c r="A46" s="1">
        <v>0</v>
      </c>
      <c r="B46" t="s">
        <v>20</v>
      </c>
      <c r="C46" t="s">
        <v>13</v>
      </c>
      <c r="D46">
        <v>0</v>
      </c>
      <c r="G46" s="3"/>
    </row>
    <row r="47" spans="1:7" x14ac:dyDescent="0.3">
      <c r="A47" s="1">
        <v>0</v>
      </c>
      <c r="B47" t="s">
        <v>21</v>
      </c>
      <c r="C47" t="s">
        <v>13</v>
      </c>
      <c r="D47" s="2">
        <v>0</v>
      </c>
      <c r="G47" s="3"/>
    </row>
    <row r="48" spans="1:7" x14ac:dyDescent="0.3">
      <c r="A48" s="1">
        <v>0</v>
      </c>
      <c r="B48" t="s">
        <v>22</v>
      </c>
      <c r="C48" t="s">
        <v>13</v>
      </c>
      <c r="D48" s="2">
        <v>0</v>
      </c>
      <c r="G48" s="3"/>
    </row>
    <row r="49" spans="1:7" x14ac:dyDescent="0.3">
      <c r="A49" s="1">
        <v>0</v>
      </c>
      <c r="B49" t="s">
        <v>23</v>
      </c>
      <c r="C49" t="s">
        <v>13</v>
      </c>
      <c r="D49">
        <v>0</v>
      </c>
      <c r="G49" s="3"/>
    </row>
    <row r="50" spans="1:7" x14ac:dyDescent="0.3">
      <c r="A50" s="1">
        <v>0</v>
      </c>
      <c r="B50" t="s">
        <v>24</v>
      </c>
      <c r="C50" t="s">
        <v>13</v>
      </c>
      <c r="D50" s="2">
        <v>0</v>
      </c>
      <c r="G50" s="3"/>
    </row>
    <row r="51" spans="1:7" x14ac:dyDescent="0.3">
      <c r="A51" s="1">
        <v>0</v>
      </c>
      <c r="B51" t="s">
        <v>25</v>
      </c>
      <c r="C51" t="s">
        <v>13</v>
      </c>
      <c r="D51" s="2">
        <v>0</v>
      </c>
      <c r="G51" s="3"/>
    </row>
    <row r="52" spans="1:7" x14ac:dyDescent="0.3">
      <c r="A52" s="1">
        <v>0</v>
      </c>
      <c r="B52" t="s">
        <v>26</v>
      </c>
      <c r="C52" t="s">
        <v>13</v>
      </c>
      <c r="D52">
        <v>0</v>
      </c>
      <c r="G52" s="3"/>
    </row>
    <row r="53" spans="1:7" x14ac:dyDescent="0.3">
      <c r="A53" s="1">
        <v>24</v>
      </c>
      <c r="B53" t="s">
        <v>18</v>
      </c>
      <c r="C53" t="s">
        <v>13</v>
      </c>
      <c r="D53" s="2">
        <v>10.9</v>
      </c>
      <c r="E53" s="2"/>
      <c r="F53" s="2"/>
      <c r="G53" s="2"/>
    </row>
    <row r="54" spans="1:7" x14ac:dyDescent="0.3">
      <c r="A54" s="1">
        <v>24</v>
      </c>
      <c r="B54" t="s">
        <v>19</v>
      </c>
      <c r="C54" t="s">
        <v>13</v>
      </c>
      <c r="D54" s="2">
        <v>10.5</v>
      </c>
      <c r="E54" s="3">
        <f>AVERAGE(D53:D61)</f>
        <v>10.795555555555557</v>
      </c>
      <c r="F54" s="3">
        <f>_xlfn.STDEV.P(D53:D61)</f>
        <v>0.34006898356105186</v>
      </c>
      <c r="G54" s="3">
        <f>F54*100/E54</f>
        <v>3.1500832153658567</v>
      </c>
    </row>
    <row r="55" spans="1:7" x14ac:dyDescent="0.3">
      <c r="A55" s="1">
        <v>24</v>
      </c>
      <c r="B55" t="s">
        <v>20</v>
      </c>
      <c r="C55" t="s">
        <v>13</v>
      </c>
      <c r="D55">
        <v>11.19</v>
      </c>
      <c r="E55" s="2"/>
      <c r="F55" s="2"/>
      <c r="G55" s="2"/>
    </row>
    <row r="56" spans="1:7" x14ac:dyDescent="0.3">
      <c r="A56" s="1">
        <v>24</v>
      </c>
      <c r="B56" t="s">
        <v>21</v>
      </c>
      <c r="C56" t="s">
        <v>13</v>
      </c>
      <c r="D56" s="2">
        <v>10.83</v>
      </c>
      <c r="E56" s="2"/>
      <c r="F56" s="2"/>
      <c r="G56" s="2"/>
    </row>
    <row r="57" spans="1:7" x14ac:dyDescent="0.3">
      <c r="A57" s="1">
        <v>24</v>
      </c>
      <c r="B57" t="s">
        <v>22</v>
      </c>
      <c r="C57" t="s">
        <v>13</v>
      </c>
      <c r="D57" s="2">
        <v>10.62</v>
      </c>
      <c r="E57" s="2"/>
      <c r="F57" s="2"/>
      <c r="G57" s="2"/>
    </row>
    <row r="58" spans="1:7" x14ac:dyDescent="0.3">
      <c r="A58" s="1">
        <v>24</v>
      </c>
      <c r="B58" t="s">
        <v>23</v>
      </c>
      <c r="C58" t="s">
        <v>13</v>
      </c>
      <c r="D58">
        <v>10.37</v>
      </c>
      <c r="E58" s="2"/>
      <c r="F58" s="2"/>
      <c r="G58" s="2"/>
    </row>
    <row r="59" spans="1:7" x14ac:dyDescent="0.3">
      <c r="A59" s="1">
        <v>24</v>
      </c>
      <c r="B59" t="s">
        <v>24</v>
      </c>
      <c r="C59" t="s">
        <v>13</v>
      </c>
      <c r="D59" s="2">
        <v>10.59</v>
      </c>
      <c r="E59" s="2"/>
      <c r="F59" s="2"/>
      <c r="G59" s="2"/>
    </row>
    <row r="60" spans="1:7" x14ac:dyDescent="0.3">
      <c r="A60" s="1">
        <v>24</v>
      </c>
      <c r="B60" t="s">
        <v>25</v>
      </c>
      <c r="C60" t="s">
        <v>13</v>
      </c>
      <c r="D60" s="2">
        <v>10.65</v>
      </c>
      <c r="E60" s="2"/>
      <c r="F60" s="2"/>
      <c r="G60" s="2"/>
    </row>
    <row r="61" spans="1:7" x14ac:dyDescent="0.3">
      <c r="A61" s="1">
        <v>24</v>
      </c>
      <c r="B61" t="s">
        <v>26</v>
      </c>
      <c r="C61" t="s">
        <v>13</v>
      </c>
      <c r="D61">
        <v>11.51</v>
      </c>
      <c r="E61" s="2"/>
      <c r="F61" s="2"/>
      <c r="G61" s="2"/>
    </row>
    <row r="62" spans="1:7" x14ac:dyDescent="0.3">
      <c r="A62" s="1">
        <v>48</v>
      </c>
      <c r="B62" t="s">
        <v>18</v>
      </c>
      <c r="C62" t="s">
        <v>13</v>
      </c>
      <c r="D62">
        <v>27.14</v>
      </c>
      <c r="E62" s="3"/>
      <c r="F62" s="3"/>
      <c r="G62" s="3"/>
    </row>
    <row r="63" spans="1:7" x14ac:dyDescent="0.3">
      <c r="A63" s="1">
        <v>48</v>
      </c>
      <c r="B63" t="s">
        <v>19</v>
      </c>
      <c r="C63" t="s">
        <v>13</v>
      </c>
      <c r="D63">
        <v>27.14</v>
      </c>
      <c r="E63" s="3">
        <f>AVERAGE(D62:D70)</f>
        <v>26.138888888888889</v>
      </c>
      <c r="F63" s="3">
        <f>_xlfn.STDEV.P(D62:D70)</f>
        <v>1.3878636215776985</v>
      </c>
      <c r="G63" s="3">
        <f>F63*100/E63</f>
        <v>5.3095738976405045</v>
      </c>
    </row>
    <row r="64" spans="1:7" x14ac:dyDescent="0.3">
      <c r="A64" s="1">
        <v>48</v>
      </c>
      <c r="B64" t="s">
        <v>20</v>
      </c>
      <c r="C64" t="s">
        <v>13</v>
      </c>
      <c r="D64">
        <v>27.27</v>
      </c>
    </row>
    <row r="65" spans="1:7" x14ac:dyDescent="0.3">
      <c r="A65" s="1">
        <v>48</v>
      </c>
      <c r="B65" t="s">
        <v>21</v>
      </c>
      <c r="C65" t="s">
        <v>13</v>
      </c>
      <c r="D65">
        <v>23.37</v>
      </c>
    </row>
    <row r="66" spans="1:7" x14ac:dyDescent="0.3">
      <c r="A66" s="1">
        <v>48</v>
      </c>
      <c r="B66" t="s">
        <v>22</v>
      </c>
      <c r="C66" t="s">
        <v>13</v>
      </c>
      <c r="D66">
        <v>25.06</v>
      </c>
    </row>
    <row r="67" spans="1:7" x14ac:dyDescent="0.3">
      <c r="A67" s="1">
        <v>48</v>
      </c>
      <c r="B67" t="s">
        <v>23</v>
      </c>
      <c r="C67" t="s">
        <v>13</v>
      </c>
      <c r="D67">
        <v>26.5</v>
      </c>
    </row>
    <row r="68" spans="1:7" x14ac:dyDescent="0.3">
      <c r="A68" s="1">
        <v>48</v>
      </c>
      <c r="B68" t="s">
        <v>24</v>
      </c>
      <c r="C68" t="s">
        <v>13</v>
      </c>
      <c r="D68">
        <v>24.58</v>
      </c>
    </row>
    <row r="69" spans="1:7" x14ac:dyDescent="0.3">
      <c r="A69" s="1">
        <v>48</v>
      </c>
      <c r="B69" t="s">
        <v>25</v>
      </c>
      <c r="C69" t="s">
        <v>13</v>
      </c>
      <c r="D69">
        <v>26.45</v>
      </c>
    </row>
    <row r="70" spans="1:7" x14ac:dyDescent="0.3">
      <c r="A70" s="1">
        <v>48</v>
      </c>
      <c r="B70" t="s">
        <v>26</v>
      </c>
      <c r="C70" t="s">
        <v>13</v>
      </c>
      <c r="D70">
        <v>27.74</v>
      </c>
    </row>
    <row r="71" spans="1:7" x14ac:dyDescent="0.3">
      <c r="A71" s="1">
        <v>72</v>
      </c>
      <c r="B71" t="s">
        <v>18</v>
      </c>
      <c r="C71" t="s">
        <v>13</v>
      </c>
      <c r="D71" s="2">
        <v>66.010000000000005</v>
      </c>
      <c r="E71" s="2"/>
      <c r="F71" s="2"/>
      <c r="G71" s="2"/>
    </row>
    <row r="72" spans="1:7" x14ac:dyDescent="0.3">
      <c r="A72" s="1">
        <v>72</v>
      </c>
      <c r="B72" t="s">
        <v>19</v>
      </c>
      <c r="C72" t="s">
        <v>13</v>
      </c>
      <c r="D72" s="2">
        <v>70.16</v>
      </c>
      <c r="E72" s="3">
        <f>AVERAGE(D71:D79)</f>
        <v>65.582222222222228</v>
      </c>
      <c r="F72" s="3">
        <f>_xlfn.STDEV.P(D71:D79)</f>
        <v>3.1746873084089446</v>
      </c>
      <c r="G72" s="3">
        <f>F72*100/E72</f>
        <v>4.8407742233126356</v>
      </c>
    </row>
    <row r="73" spans="1:7" x14ac:dyDescent="0.3">
      <c r="A73" s="1">
        <v>72</v>
      </c>
      <c r="B73" t="s">
        <v>20</v>
      </c>
      <c r="C73" t="s">
        <v>13</v>
      </c>
      <c r="D73" s="2">
        <v>70.959999999999994</v>
      </c>
      <c r="E73" s="2"/>
      <c r="F73" s="2"/>
      <c r="G73" s="2"/>
    </row>
    <row r="74" spans="1:7" x14ac:dyDescent="0.3">
      <c r="A74" s="1">
        <v>72</v>
      </c>
      <c r="B74" t="s">
        <v>21</v>
      </c>
      <c r="C74" t="s">
        <v>13</v>
      </c>
      <c r="D74" s="2">
        <v>61.35</v>
      </c>
      <c r="E74" s="2"/>
      <c r="F74" s="2"/>
      <c r="G74" s="2"/>
    </row>
    <row r="75" spans="1:7" x14ac:dyDescent="0.3">
      <c r="A75" s="1">
        <v>72</v>
      </c>
      <c r="B75" t="s">
        <v>22</v>
      </c>
      <c r="C75" t="s">
        <v>13</v>
      </c>
      <c r="D75" s="2">
        <v>63.05</v>
      </c>
      <c r="E75" s="2"/>
      <c r="F75" s="2"/>
      <c r="G75" s="2"/>
    </row>
    <row r="76" spans="1:7" x14ac:dyDescent="0.3">
      <c r="A76" s="1">
        <v>72</v>
      </c>
      <c r="B76" t="s">
        <v>23</v>
      </c>
      <c r="C76" t="s">
        <v>13</v>
      </c>
      <c r="D76" s="2">
        <v>64.819999999999993</v>
      </c>
      <c r="E76" s="2"/>
      <c r="F76" s="2"/>
      <c r="G76" s="2"/>
    </row>
    <row r="77" spans="1:7" x14ac:dyDescent="0.3">
      <c r="A77" s="1">
        <v>72</v>
      </c>
      <c r="B77" t="s">
        <v>24</v>
      </c>
      <c r="C77" t="s">
        <v>13</v>
      </c>
      <c r="D77" s="2">
        <v>61.69</v>
      </c>
      <c r="E77" s="2"/>
      <c r="F77" s="2"/>
      <c r="G77" s="2"/>
    </row>
    <row r="78" spans="1:7" x14ac:dyDescent="0.3">
      <c r="A78" s="1">
        <v>72</v>
      </c>
      <c r="B78" t="s">
        <v>25</v>
      </c>
      <c r="C78" t="s">
        <v>13</v>
      </c>
      <c r="D78" s="2">
        <v>65.930000000000007</v>
      </c>
      <c r="E78" s="2"/>
      <c r="F78" s="2"/>
      <c r="G78" s="2"/>
    </row>
    <row r="79" spans="1:7" x14ac:dyDescent="0.3">
      <c r="A79" s="1">
        <v>72</v>
      </c>
      <c r="B79" t="s">
        <v>26</v>
      </c>
      <c r="C79" t="s">
        <v>13</v>
      </c>
      <c r="D79" s="2">
        <v>66.27</v>
      </c>
      <c r="E79" s="2"/>
      <c r="F79" s="2"/>
      <c r="G79" s="2"/>
    </row>
    <row r="80" spans="1:7" x14ac:dyDescent="0.3">
      <c r="A80" s="1">
        <v>99</v>
      </c>
      <c r="B80" t="s">
        <v>18</v>
      </c>
      <c r="C80" t="s">
        <v>13</v>
      </c>
      <c r="D80">
        <v>174</v>
      </c>
      <c r="E80" s="3"/>
      <c r="F80" s="3"/>
      <c r="G80" s="3"/>
    </row>
    <row r="81" spans="1:7" x14ac:dyDescent="0.3">
      <c r="A81" s="1">
        <v>99</v>
      </c>
      <c r="B81" t="s">
        <v>19</v>
      </c>
      <c r="C81" t="s">
        <v>13</v>
      </c>
      <c r="D81">
        <v>194.3</v>
      </c>
      <c r="E81" s="3">
        <f>AVERAGE(D80:D88)</f>
        <v>177.63333333333333</v>
      </c>
      <c r="F81" s="3">
        <f>_xlfn.STDEV.P(D80:D88)</f>
        <v>8.9450172349377493</v>
      </c>
      <c r="G81" s="3">
        <f>F81*100/E81</f>
        <v>5.0356636713854845</v>
      </c>
    </row>
    <row r="82" spans="1:7" x14ac:dyDescent="0.3">
      <c r="A82" s="1">
        <v>99</v>
      </c>
      <c r="B82" t="s">
        <v>20</v>
      </c>
      <c r="C82" t="s">
        <v>13</v>
      </c>
      <c r="D82" s="2">
        <v>189</v>
      </c>
    </row>
    <row r="83" spans="1:7" x14ac:dyDescent="0.3">
      <c r="A83" s="1">
        <v>99</v>
      </c>
      <c r="B83" t="s">
        <v>21</v>
      </c>
      <c r="C83" t="s">
        <v>13</v>
      </c>
      <c r="D83">
        <v>165.5</v>
      </c>
    </row>
    <row r="84" spans="1:7" x14ac:dyDescent="0.3">
      <c r="A84" s="1">
        <v>99</v>
      </c>
      <c r="B84" t="s">
        <v>22</v>
      </c>
      <c r="C84" t="s">
        <v>13</v>
      </c>
      <c r="D84">
        <v>172.4</v>
      </c>
    </row>
    <row r="85" spans="1:7" x14ac:dyDescent="0.3">
      <c r="A85" s="1">
        <v>99</v>
      </c>
      <c r="B85" t="s">
        <v>23</v>
      </c>
      <c r="C85" t="s">
        <v>13</v>
      </c>
      <c r="D85" s="2">
        <v>183.5</v>
      </c>
    </row>
    <row r="86" spans="1:7" x14ac:dyDescent="0.3">
      <c r="A86" s="1">
        <v>99</v>
      </c>
      <c r="B86" t="s">
        <v>24</v>
      </c>
      <c r="C86" t="s">
        <v>13</v>
      </c>
      <c r="D86">
        <v>168.5</v>
      </c>
    </row>
    <row r="87" spans="1:7" x14ac:dyDescent="0.3">
      <c r="A87" s="1">
        <v>99</v>
      </c>
      <c r="B87" t="s">
        <v>25</v>
      </c>
      <c r="C87" t="s">
        <v>13</v>
      </c>
      <c r="D87">
        <v>175.3</v>
      </c>
    </row>
    <row r="88" spans="1:7" x14ac:dyDescent="0.3">
      <c r="A88" s="1">
        <v>99</v>
      </c>
      <c r="B88" t="s">
        <v>26</v>
      </c>
      <c r="C88" t="s">
        <v>13</v>
      </c>
      <c r="D88" s="2">
        <v>176.2</v>
      </c>
    </row>
    <row r="89" spans="1:7" x14ac:dyDescent="0.3">
      <c r="A89" s="1">
        <v>122</v>
      </c>
      <c r="B89" t="s">
        <v>18</v>
      </c>
      <c r="C89" t="s">
        <v>13</v>
      </c>
      <c r="D89" s="2">
        <v>475</v>
      </c>
      <c r="E89" s="2"/>
      <c r="F89" s="2"/>
      <c r="G89" s="2"/>
    </row>
    <row r="90" spans="1:7" x14ac:dyDescent="0.3">
      <c r="A90" s="1">
        <v>122</v>
      </c>
      <c r="B90" t="s">
        <v>19</v>
      </c>
      <c r="C90" t="s">
        <v>13</v>
      </c>
      <c r="D90" s="2">
        <v>528.9</v>
      </c>
      <c r="E90" s="3">
        <f>AVERAGE(D89:D97)</f>
        <v>518.62222222222215</v>
      </c>
      <c r="F90" s="3">
        <f>_xlfn.STDEV.P(D89:D97)</f>
        <v>26.376495335295022</v>
      </c>
      <c r="G90" s="3">
        <f>F90*100/E90</f>
        <v>5.0858783532790994</v>
      </c>
    </row>
    <row r="91" spans="1:7" x14ac:dyDescent="0.3">
      <c r="A91" s="1">
        <v>122</v>
      </c>
      <c r="B91" t="s">
        <v>20</v>
      </c>
      <c r="C91" t="s">
        <v>13</v>
      </c>
      <c r="D91">
        <v>562.1</v>
      </c>
      <c r="E91" s="2"/>
      <c r="F91" s="2"/>
      <c r="G91" s="2"/>
    </row>
    <row r="92" spans="1:7" x14ac:dyDescent="0.3">
      <c r="A92" s="1">
        <v>122</v>
      </c>
      <c r="B92" t="s">
        <v>21</v>
      </c>
      <c r="C92" t="s">
        <v>13</v>
      </c>
      <c r="D92" s="2">
        <v>490</v>
      </c>
      <c r="E92" s="2"/>
      <c r="F92" s="2"/>
      <c r="G92" s="2"/>
    </row>
    <row r="93" spans="1:7" x14ac:dyDescent="0.3">
      <c r="A93" s="1">
        <v>122</v>
      </c>
      <c r="B93" t="s">
        <v>22</v>
      </c>
      <c r="C93" t="s">
        <v>13</v>
      </c>
      <c r="D93" s="2">
        <v>515.29999999999995</v>
      </c>
      <c r="E93" s="2"/>
      <c r="F93" s="2"/>
      <c r="G93" s="2"/>
    </row>
    <row r="94" spans="1:7" x14ac:dyDescent="0.3">
      <c r="A94" s="1">
        <v>122</v>
      </c>
      <c r="B94" t="s">
        <v>23</v>
      </c>
      <c r="C94" t="s">
        <v>13</v>
      </c>
      <c r="D94">
        <v>555.6</v>
      </c>
      <c r="E94" s="2"/>
      <c r="F94" s="2"/>
      <c r="G94" s="2"/>
    </row>
    <row r="95" spans="1:7" x14ac:dyDescent="0.3">
      <c r="A95" s="1">
        <v>122</v>
      </c>
      <c r="B95" t="s">
        <v>24</v>
      </c>
      <c r="C95" t="s">
        <v>13</v>
      </c>
      <c r="D95" s="2">
        <v>521</v>
      </c>
      <c r="E95" s="2"/>
      <c r="F95" s="2"/>
      <c r="G95" s="2"/>
    </row>
    <row r="96" spans="1:7" x14ac:dyDescent="0.3">
      <c r="A96" s="1">
        <v>122</v>
      </c>
      <c r="B96" t="s">
        <v>25</v>
      </c>
      <c r="C96" t="s">
        <v>13</v>
      </c>
      <c r="D96" s="2">
        <v>511.5</v>
      </c>
      <c r="E96" s="2"/>
      <c r="F96" s="2"/>
      <c r="G96" s="2"/>
    </row>
    <row r="97" spans="1:7" x14ac:dyDescent="0.3">
      <c r="A97" s="1">
        <v>122</v>
      </c>
      <c r="B97" t="s">
        <v>26</v>
      </c>
      <c r="C97" t="s">
        <v>13</v>
      </c>
      <c r="D97">
        <v>508.2</v>
      </c>
      <c r="E97" s="2"/>
      <c r="F97" s="2"/>
      <c r="G97" s="2"/>
    </row>
    <row r="98" spans="1:7" x14ac:dyDescent="0.3">
      <c r="A98" s="1">
        <v>146</v>
      </c>
      <c r="B98" t="s">
        <v>18</v>
      </c>
      <c r="C98" t="s">
        <v>13</v>
      </c>
      <c r="D98">
        <v>848.1</v>
      </c>
      <c r="E98" s="3"/>
      <c r="F98" s="3"/>
      <c r="G98" s="3"/>
    </row>
    <row r="99" spans="1:7" x14ac:dyDescent="0.3">
      <c r="A99" s="1">
        <v>146</v>
      </c>
      <c r="B99" t="s">
        <v>19</v>
      </c>
      <c r="C99" t="s">
        <v>13</v>
      </c>
      <c r="D99">
        <v>869</v>
      </c>
      <c r="E99" s="3">
        <f>AVERAGE(D98:D106)</f>
        <v>877.27777777777783</v>
      </c>
      <c r="F99" s="3">
        <f>_xlfn.STDEV.P(D98:D106)</f>
        <v>49.403008855236912</v>
      </c>
      <c r="G99" s="3">
        <f>F99*100/E99</f>
        <v>5.6313986409617147</v>
      </c>
    </row>
    <row r="100" spans="1:7" x14ac:dyDescent="0.3">
      <c r="A100" s="1">
        <v>146</v>
      </c>
      <c r="B100" t="s">
        <v>20</v>
      </c>
      <c r="C100" t="s">
        <v>13</v>
      </c>
      <c r="D100">
        <v>889.7</v>
      </c>
    </row>
    <row r="101" spans="1:7" x14ac:dyDescent="0.3">
      <c r="A101" s="1">
        <v>146</v>
      </c>
      <c r="B101" t="s">
        <v>21</v>
      </c>
      <c r="C101" t="s">
        <v>13</v>
      </c>
      <c r="D101">
        <v>821.6</v>
      </c>
    </row>
    <row r="102" spans="1:7" x14ac:dyDescent="0.3">
      <c r="A102" s="1">
        <v>146</v>
      </c>
      <c r="B102" t="s">
        <v>22</v>
      </c>
      <c r="C102" t="s">
        <v>13</v>
      </c>
      <c r="D102">
        <v>846.7</v>
      </c>
    </row>
    <row r="103" spans="1:7" x14ac:dyDescent="0.3">
      <c r="A103" s="1">
        <v>146</v>
      </c>
      <c r="B103" t="s">
        <v>23</v>
      </c>
      <c r="C103" t="s">
        <v>13</v>
      </c>
      <c r="D103">
        <v>1005</v>
      </c>
    </row>
    <row r="104" spans="1:7" x14ac:dyDescent="0.3">
      <c r="A104" s="1">
        <v>146</v>
      </c>
      <c r="B104" t="s">
        <v>24</v>
      </c>
      <c r="C104" t="s">
        <v>13</v>
      </c>
      <c r="D104">
        <v>889.1</v>
      </c>
    </row>
    <row r="105" spans="1:7" x14ac:dyDescent="0.3">
      <c r="A105" s="1">
        <v>146</v>
      </c>
      <c r="B105" t="s">
        <v>25</v>
      </c>
      <c r="C105" t="s">
        <v>13</v>
      </c>
      <c r="D105">
        <v>861.6</v>
      </c>
    </row>
    <row r="106" spans="1:7" x14ac:dyDescent="0.3">
      <c r="A106" s="1">
        <v>146</v>
      </c>
      <c r="B106" t="s">
        <v>26</v>
      </c>
      <c r="C106" t="s">
        <v>13</v>
      </c>
      <c r="D106">
        <v>864.7</v>
      </c>
    </row>
    <row r="107" spans="1:7" x14ac:dyDescent="0.3">
      <c r="A107" s="1">
        <v>168</v>
      </c>
      <c r="B107" t="s">
        <v>18</v>
      </c>
      <c r="C107" t="s">
        <v>13</v>
      </c>
      <c r="D107" s="2">
        <v>978.7</v>
      </c>
      <c r="E107" s="2"/>
      <c r="F107" s="2"/>
      <c r="G107" s="2"/>
    </row>
    <row r="108" spans="1:7" x14ac:dyDescent="0.3">
      <c r="A108" s="1">
        <v>168</v>
      </c>
      <c r="B108" t="s">
        <v>19</v>
      </c>
      <c r="C108" t="s">
        <v>13</v>
      </c>
      <c r="D108" s="2">
        <v>981</v>
      </c>
      <c r="E108" s="3">
        <f>AVERAGE(D107:D109)</f>
        <v>978.30000000000007</v>
      </c>
      <c r="F108" s="3">
        <f>_xlfn.STDEV.P(D107:D109)</f>
        <v>2.3846732830026389</v>
      </c>
      <c r="G108" s="3">
        <f>F108*100/E108</f>
        <v>0.24375685198841243</v>
      </c>
    </row>
    <row r="109" spans="1:7" x14ac:dyDescent="0.3">
      <c r="A109" s="1">
        <v>168</v>
      </c>
      <c r="B109" t="s">
        <v>20</v>
      </c>
      <c r="C109" t="s">
        <v>13</v>
      </c>
      <c r="D109">
        <v>975.2</v>
      </c>
      <c r="E109" s="2"/>
      <c r="F109" s="2"/>
      <c r="G109" s="2"/>
    </row>
    <row r="110" spans="1:7" x14ac:dyDescent="0.3">
      <c r="A110" s="17">
        <v>0</v>
      </c>
      <c r="B110" s="7" t="s">
        <v>18</v>
      </c>
      <c r="C110" s="7" t="s">
        <v>27</v>
      </c>
      <c r="D110" s="15" cm="1">
        <f t="array" aca="1" ref="D110" ca="1">D110:G959</f>
        <v>0</v>
      </c>
      <c r="E110" s="15"/>
      <c r="F110" s="15"/>
      <c r="G110" s="15"/>
    </row>
    <row r="111" spans="1:7" x14ac:dyDescent="0.3">
      <c r="A111" s="17">
        <v>0</v>
      </c>
      <c r="B111" s="7" t="s">
        <v>19</v>
      </c>
      <c r="C111" s="7" t="s">
        <v>27</v>
      </c>
      <c r="D111" s="15">
        <v>0</v>
      </c>
      <c r="E111" s="16">
        <v>0</v>
      </c>
      <c r="F111" s="16">
        <v>0</v>
      </c>
      <c r="G111" s="15" t="e">
        <v>#DIV/0!</v>
      </c>
    </row>
    <row r="112" spans="1:7" x14ac:dyDescent="0.3">
      <c r="A112" s="17">
        <v>0</v>
      </c>
      <c r="B112" s="7" t="s">
        <v>20</v>
      </c>
      <c r="C112" s="7" t="s">
        <v>27</v>
      </c>
      <c r="D112" s="7">
        <v>0</v>
      </c>
      <c r="E112" s="7"/>
      <c r="F112" s="7"/>
      <c r="G112" s="16"/>
    </row>
    <row r="113" spans="1:7" x14ac:dyDescent="0.3">
      <c r="A113" s="17">
        <v>0</v>
      </c>
      <c r="B113" s="7" t="s">
        <v>21</v>
      </c>
      <c r="C113" s="7" t="s">
        <v>27</v>
      </c>
      <c r="D113" s="15">
        <v>0</v>
      </c>
      <c r="E113" s="7"/>
      <c r="F113" s="7"/>
      <c r="G113" s="16"/>
    </row>
    <row r="114" spans="1:7" x14ac:dyDescent="0.3">
      <c r="A114" s="17">
        <v>0</v>
      </c>
      <c r="B114" s="7" t="s">
        <v>22</v>
      </c>
      <c r="C114" s="7" t="s">
        <v>27</v>
      </c>
      <c r="D114" s="15">
        <v>0</v>
      </c>
      <c r="E114" s="7"/>
      <c r="F114" s="7"/>
      <c r="G114" s="16"/>
    </row>
    <row r="115" spans="1:7" x14ac:dyDescent="0.3">
      <c r="A115" s="17">
        <v>0</v>
      </c>
      <c r="B115" s="7" t="s">
        <v>23</v>
      </c>
      <c r="C115" s="7" t="s">
        <v>27</v>
      </c>
      <c r="D115" s="7">
        <v>0</v>
      </c>
      <c r="E115" s="7"/>
      <c r="F115" s="7"/>
      <c r="G115" s="16"/>
    </row>
    <row r="116" spans="1:7" x14ac:dyDescent="0.3">
      <c r="A116" s="17">
        <v>0</v>
      </c>
      <c r="B116" s="7" t="s">
        <v>24</v>
      </c>
      <c r="C116" s="7" t="s">
        <v>27</v>
      </c>
      <c r="D116" s="15">
        <v>0</v>
      </c>
      <c r="E116" s="7"/>
      <c r="F116" s="7"/>
      <c r="G116" s="16"/>
    </row>
    <row r="117" spans="1:7" x14ac:dyDescent="0.3">
      <c r="A117" s="17">
        <v>0</v>
      </c>
      <c r="B117" s="7" t="s">
        <v>25</v>
      </c>
      <c r="C117" s="7" t="s">
        <v>27</v>
      </c>
      <c r="D117" s="15">
        <v>0</v>
      </c>
      <c r="E117" s="7"/>
      <c r="F117" s="7"/>
      <c r="G117" s="16"/>
    </row>
    <row r="118" spans="1:7" x14ac:dyDescent="0.3">
      <c r="A118" s="17">
        <v>0</v>
      </c>
      <c r="B118" s="7" t="s">
        <v>26</v>
      </c>
      <c r="C118" s="7" t="s">
        <v>27</v>
      </c>
      <c r="D118" s="7">
        <v>0</v>
      </c>
      <c r="E118" s="7"/>
      <c r="F118" s="7"/>
      <c r="G118" s="16"/>
    </row>
    <row r="119" spans="1:7" x14ac:dyDescent="0.3">
      <c r="A119" s="17">
        <v>24</v>
      </c>
      <c r="B119" s="7" t="s">
        <v>18</v>
      </c>
      <c r="C119" s="7" t="s">
        <v>27</v>
      </c>
      <c r="D119" s="15">
        <v>15.67</v>
      </c>
      <c r="E119" s="15"/>
      <c r="F119" s="15"/>
      <c r="G119" s="15"/>
    </row>
    <row r="120" spans="1:7" x14ac:dyDescent="0.3">
      <c r="A120" s="17">
        <v>24</v>
      </c>
      <c r="B120" s="7" t="s">
        <v>19</v>
      </c>
      <c r="C120" s="7" t="s">
        <v>27</v>
      </c>
      <c r="D120" s="15">
        <v>14.33</v>
      </c>
      <c r="E120" s="16">
        <f>AVERAGE(D119:D127)</f>
        <v>13.354444444444445</v>
      </c>
      <c r="F120" s="16">
        <f>_xlfn.STDEV.P(D119:D127)</f>
        <v>1.9856099600828581</v>
      </c>
      <c r="G120" s="16">
        <f>F120*100/E120</f>
        <v>14.868532856931294</v>
      </c>
    </row>
    <row r="121" spans="1:7" x14ac:dyDescent="0.3">
      <c r="A121" s="17">
        <v>24</v>
      </c>
      <c r="B121" s="7" t="s">
        <v>20</v>
      </c>
      <c r="C121" s="7" t="s">
        <v>27</v>
      </c>
      <c r="D121" s="7">
        <v>14.96</v>
      </c>
      <c r="E121" s="15"/>
      <c r="F121" s="15"/>
      <c r="G121" s="15"/>
    </row>
    <row r="122" spans="1:7" x14ac:dyDescent="0.3">
      <c r="A122" s="17">
        <v>24</v>
      </c>
      <c r="B122" s="7" t="s">
        <v>21</v>
      </c>
      <c r="C122" s="7" t="s">
        <v>27</v>
      </c>
      <c r="D122" s="15">
        <v>10.83</v>
      </c>
      <c r="E122" s="15"/>
      <c r="F122" s="15"/>
      <c r="G122" s="15"/>
    </row>
    <row r="123" spans="1:7" x14ac:dyDescent="0.3">
      <c r="A123" s="17">
        <v>24</v>
      </c>
      <c r="B123" s="7" t="s">
        <v>22</v>
      </c>
      <c r="C123" s="7" t="s">
        <v>27</v>
      </c>
      <c r="D123" s="15">
        <v>10.62</v>
      </c>
      <c r="E123" s="15"/>
      <c r="F123" s="15"/>
      <c r="G123" s="15"/>
    </row>
    <row r="124" spans="1:7" x14ac:dyDescent="0.3">
      <c r="A124" s="17">
        <v>24</v>
      </c>
      <c r="B124" s="7" t="s">
        <v>23</v>
      </c>
      <c r="C124" s="7" t="s">
        <v>27</v>
      </c>
      <c r="D124" s="7">
        <v>10.37</v>
      </c>
      <c r="E124" s="15"/>
      <c r="F124" s="15"/>
      <c r="G124" s="15"/>
    </row>
    <row r="125" spans="1:7" x14ac:dyDescent="0.3">
      <c r="A125" s="17">
        <v>24</v>
      </c>
      <c r="B125" s="7" t="s">
        <v>24</v>
      </c>
      <c r="C125" s="7" t="s">
        <v>27</v>
      </c>
      <c r="D125" s="15">
        <v>14.41</v>
      </c>
      <c r="E125" s="15"/>
      <c r="F125" s="15"/>
      <c r="G125" s="15"/>
    </row>
    <row r="126" spans="1:7" x14ac:dyDescent="0.3">
      <c r="A126" s="17">
        <v>24</v>
      </c>
      <c r="B126" s="7" t="s">
        <v>25</v>
      </c>
      <c r="C126" s="7" t="s">
        <v>27</v>
      </c>
      <c r="D126" s="15">
        <v>14.28</v>
      </c>
      <c r="E126" s="15"/>
      <c r="F126" s="15"/>
      <c r="G126" s="15"/>
    </row>
    <row r="127" spans="1:7" x14ac:dyDescent="0.3">
      <c r="A127" s="17">
        <v>24</v>
      </c>
      <c r="B127" s="7" t="s">
        <v>26</v>
      </c>
      <c r="C127" s="7" t="s">
        <v>27</v>
      </c>
      <c r="D127" s="7">
        <v>14.72</v>
      </c>
      <c r="E127" s="15"/>
      <c r="F127" s="15"/>
      <c r="G127" s="15"/>
    </row>
    <row r="128" spans="1:7" x14ac:dyDescent="0.3">
      <c r="A128" s="17">
        <v>48</v>
      </c>
      <c r="B128" s="7" t="s">
        <v>18</v>
      </c>
      <c r="C128" s="7" t="s">
        <v>27</v>
      </c>
      <c r="D128" s="7">
        <v>37.840000000000003</v>
      </c>
      <c r="E128" s="16"/>
      <c r="F128" s="16"/>
      <c r="G128" s="16"/>
    </row>
    <row r="129" spans="1:7" x14ac:dyDescent="0.3">
      <c r="A129" s="17">
        <v>48</v>
      </c>
      <c r="B129" s="7" t="s">
        <v>19</v>
      </c>
      <c r="C129" s="7" t="s">
        <v>27</v>
      </c>
      <c r="D129" s="7">
        <v>35.24</v>
      </c>
      <c r="E129" s="16">
        <f>AVERAGE(D128:D136)</f>
        <v>33.127777777777773</v>
      </c>
      <c r="F129" s="16">
        <f>_xlfn.STDEV.P(D128:D136)</f>
        <v>4.5148859411649331</v>
      </c>
      <c r="G129" s="16">
        <f>F129*100/E129</f>
        <v>13.628701482637734</v>
      </c>
    </row>
    <row r="130" spans="1:7" x14ac:dyDescent="0.3">
      <c r="A130" s="17">
        <v>48</v>
      </c>
      <c r="B130" s="7" t="s">
        <v>20</v>
      </c>
      <c r="C130" s="7" t="s">
        <v>27</v>
      </c>
      <c r="D130" s="7">
        <v>35.82</v>
      </c>
      <c r="E130" s="7"/>
      <c r="F130" s="7"/>
      <c r="G130" s="7"/>
    </row>
    <row r="131" spans="1:7" x14ac:dyDescent="0.3">
      <c r="A131" s="17">
        <v>48</v>
      </c>
      <c r="B131" s="7" t="s">
        <v>21</v>
      </c>
      <c r="C131" s="7" t="s">
        <v>27</v>
      </c>
      <c r="D131" s="7">
        <v>23.07</v>
      </c>
      <c r="E131" s="7"/>
      <c r="F131" s="7"/>
      <c r="G131" s="7"/>
    </row>
    <row r="132" spans="1:7" x14ac:dyDescent="0.3">
      <c r="A132" s="17">
        <v>48</v>
      </c>
      <c r="B132" s="7" t="s">
        <v>22</v>
      </c>
      <c r="C132" s="7" t="s">
        <v>27</v>
      </c>
      <c r="D132" s="7">
        <v>29.35</v>
      </c>
      <c r="E132" s="7"/>
      <c r="F132" s="7"/>
      <c r="G132" s="7"/>
    </row>
    <row r="133" spans="1:7" x14ac:dyDescent="0.3">
      <c r="A133" s="17">
        <v>48</v>
      </c>
      <c r="B133" s="7" t="s">
        <v>23</v>
      </c>
      <c r="C133" s="7" t="s">
        <v>27</v>
      </c>
      <c r="D133" s="7">
        <v>38.78</v>
      </c>
      <c r="E133" s="7"/>
      <c r="F133" s="7"/>
      <c r="G133" s="7"/>
    </row>
    <row r="134" spans="1:7" x14ac:dyDescent="0.3">
      <c r="A134" s="17">
        <v>48</v>
      </c>
      <c r="B134" s="7" t="s">
        <v>24</v>
      </c>
      <c r="C134" s="7" t="s">
        <v>27</v>
      </c>
      <c r="D134" s="7">
        <v>32.28</v>
      </c>
      <c r="E134" s="7"/>
      <c r="F134" s="7"/>
      <c r="G134" s="7"/>
    </row>
    <row r="135" spans="1:7" x14ac:dyDescent="0.3">
      <c r="A135" s="17">
        <v>48</v>
      </c>
      <c r="B135" s="7" t="s">
        <v>25</v>
      </c>
      <c r="C135" s="7" t="s">
        <v>27</v>
      </c>
      <c r="D135" s="7">
        <v>32.07</v>
      </c>
      <c r="E135" s="7"/>
      <c r="F135" s="7"/>
      <c r="G135" s="7"/>
    </row>
    <row r="136" spans="1:7" x14ac:dyDescent="0.3">
      <c r="A136" s="17">
        <v>48</v>
      </c>
      <c r="B136" s="7" t="s">
        <v>26</v>
      </c>
      <c r="C136" s="7" t="s">
        <v>27</v>
      </c>
      <c r="D136" s="7">
        <v>33.700000000000003</v>
      </c>
      <c r="E136" s="7"/>
      <c r="F136" s="7"/>
      <c r="G136" s="7"/>
    </row>
    <row r="137" spans="1:7" x14ac:dyDescent="0.3">
      <c r="A137" s="17">
        <v>72</v>
      </c>
      <c r="B137" s="7" t="s">
        <v>18</v>
      </c>
      <c r="C137" s="7" t="s">
        <v>27</v>
      </c>
      <c r="D137" s="15">
        <v>104.3</v>
      </c>
      <c r="E137" s="15"/>
      <c r="F137" s="15"/>
      <c r="G137" s="15"/>
    </row>
    <row r="138" spans="1:7" x14ac:dyDescent="0.3">
      <c r="A138" s="17">
        <v>72</v>
      </c>
      <c r="B138" s="7" t="s">
        <v>19</v>
      </c>
      <c r="C138" s="7" t="s">
        <v>27</v>
      </c>
      <c r="D138" s="15">
        <v>87.84</v>
      </c>
      <c r="E138" s="16">
        <f>AVERAGE(D137:D145)</f>
        <v>85.406666666666666</v>
      </c>
      <c r="F138" s="16">
        <f>_xlfn.STDEV.P(D137:D145)</f>
        <v>12.133434065515916</v>
      </c>
      <c r="G138" s="16">
        <f>F138*100/E138</f>
        <v>14.206659197778373</v>
      </c>
    </row>
    <row r="139" spans="1:7" x14ac:dyDescent="0.3">
      <c r="A139" s="17">
        <v>72</v>
      </c>
      <c r="B139" s="7" t="s">
        <v>20</v>
      </c>
      <c r="C139" s="7" t="s">
        <v>27</v>
      </c>
      <c r="D139" s="15">
        <v>94.77</v>
      </c>
      <c r="E139" s="15"/>
      <c r="F139" s="15"/>
      <c r="G139" s="15"/>
    </row>
    <row r="140" spans="1:7" x14ac:dyDescent="0.3">
      <c r="A140" s="17">
        <v>72</v>
      </c>
      <c r="B140" s="7" t="s">
        <v>21</v>
      </c>
      <c r="C140" s="7" t="s">
        <v>27</v>
      </c>
      <c r="D140" s="15">
        <v>58.89</v>
      </c>
      <c r="E140" s="15"/>
      <c r="F140" s="15"/>
      <c r="G140" s="15"/>
    </row>
    <row r="141" spans="1:7" x14ac:dyDescent="0.3">
      <c r="A141" s="17">
        <v>72</v>
      </c>
      <c r="B141" s="7" t="s">
        <v>22</v>
      </c>
      <c r="C141" s="7" t="s">
        <v>27</v>
      </c>
      <c r="D141" s="15">
        <v>75.59</v>
      </c>
      <c r="E141" s="15"/>
      <c r="F141" s="15"/>
      <c r="G141" s="15"/>
    </row>
    <row r="142" spans="1:7" x14ac:dyDescent="0.3">
      <c r="A142" s="17">
        <v>72</v>
      </c>
      <c r="B142" s="7" t="s">
        <v>23</v>
      </c>
      <c r="C142" s="7" t="s">
        <v>27</v>
      </c>
      <c r="D142" s="15">
        <v>90.66</v>
      </c>
      <c r="E142" s="15"/>
      <c r="F142" s="15"/>
      <c r="G142" s="15"/>
    </row>
    <row r="143" spans="1:7" x14ac:dyDescent="0.3">
      <c r="A143" s="17">
        <v>72</v>
      </c>
      <c r="B143" s="7" t="s">
        <v>24</v>
      </c>
      <c r="C143" s="7" t="s">
        <v>27</v>
      </c>
      <c r="D143" s="15">
        <v>82.43</v>
      </c>
      <c r="E143" s="15"/>
      <c r="F143" s="15"/>
      <c r="G143" s="15"/>
    </row>
    <row r="144" spans="1:7" x14ac:dyDescent="0.3">
      <c r="A144" s="17">
        <v>72</v>
      </c>
      <c r="B144" s="7" t="s">
        <v>25</v>
      </c>
      <c r="C144" s="7" t="s">
        <v>27</v>
      </c>
      <c r="D144" s="15">
        <v>83.04</v>
      </c>
      <c r="E144" s="15"/>
      <c r="F144" s="15"/>
      <c r="G144" s="15"/>
    </row>
    <row r="145" spans="1:7" x14ac:dyDescent="0.3">
      <c r="A145" s="17">
        <v>72</v>
      </c>
      <c r="B145" s="7" t="s">
        <v>26</v>
      </c>
      <c r="C145" s="7" t="s">
        <v>27</v>
      </c>
      <c r="D145" s="15">
        <v>91.14</v>
      </c>
      <c r="E145" s="15"/>
      <c r="F145" s="15"/>
      <c r="G145" s="15"/>
    </row>
    <row r="146" spans="1:7" x14ac:dyDescent="0.3">
      <c r="A146" s="17">
        <v>99</v>
      </c>
      <c r="B146" s="7" t="s">
        <v>18</v>
      </c>
      <c r="C146" s="7" t="s">
        <v>27</v>
      </c>
      <c r="D146" s="7">
        <v>301.60000000000002</v>
      </c>
      <c r="E146" s="16"/>
      <c r="F146" s="16"/>
      <c r="G146" s="16"/>
    </row>
    <row r="147" spans="1:7" x14ac:dyDescent="0.3">
      <c r="A147" s="17">
        <v>99</v>
      </c>
      <c r="B147" s="7" t="s">
        <v>19</v>
      </c>
      <c r="C147" s="7" t="s">
        <v>27</v>
      </c>
      <c r="D147" s="7">
        <v>259.5</v>
      </c>
      <c r="E147" s="16">
        <f>AVERAGE(D146:D154)</f>
        <v>245.85555555555553</v>
      </c>
      <c r="F147" s="16">
        <f>_xlfn.STDEV.P(D146:D154)</f>
        <v>43.371601336233191</v>
      </c>
      <c r="G147" s="16">
        <f>F147*100/E147</f>
        <v>17.641090614457394</v>
      </c>
    </row>
    <row r="148" spans="1:7" x14ac:dyDescent="0.3">
      <c r="A148" s="17">
        <v>99</v>
      </c>
      <c r="B148" s="7" t="s">
        <v>20</v>
      </c>
      <c r="C148" s="7" t="s">
        <v>27</v>
      </c>
      <c r="D148" s="15">
        <v>280.7</v>
      </c>
      <c r="E148" s="7"/>
      <c r="F148" s="7"/>
      <c r="G148" s="7"/>
    </row>
    <row r="149" spans="1:7" x14ac:dyDescent="0.3">
      <c r="A149" s="17">
        <v>99</v>
      </c>
      <c r="B149" s="7" t="s">
        <v>21</v>
      </c>
      <c r="C149" s="7" t="s">
        <v>27</v>
      </c>
      <c r="D149" s="7">
        <v>145.5</v>
      </c>
      <c r="E149" s="7"/>
      <c r="F149" s="7"/>
      <c r="G149" s="7"/>
    </row>
    <row r="150" spans="1:7" x14ac:dyDescent="0.3">
      <c r="A150" s="17">
        <v>99</v>
      </c>
      <c r="B150" s="7" t="s">
        <v>22</v>
      </c>
      <c r="C150" s="7" t="s">
        <v>27</v>
      </c>
      <c r="D150" s="7">
        <v>206.8</v>
      </c>
      <c r="E150" s="7"/>
      <c r="F150" s="7"/>
      <c r="G150" s="7"/>
    </row>
    <row r="151" spans="1:7" x14ac:dyDescent="0.3">
      <c r="A151" s="17">
        <v>99</v>
      </c>
      <c r="B151" s="7" t="s">
        <v>23</v>
      </c>
      <c r="C151" s="7" t="s">
        <v>27</v>
      </c>
      <c r="D151" s="15">
        <v>257</v>
      </c>
      <c r="E151" s="7"/>
      <c r="F151" s="7"/>
      <c r="G151" s="7"/>
    </row>
    <row r="152" spans="1:7" x14ac:dyDescent="0.3">
      <c r="A152" s="17">
        <v>99</v>
      </c>
      <c r="B152" s="7" t="s">
        <v>24</v>
      </c>
      <c r="C152" s="7" t="s">
        <v>27</v>
      </c>
      <c r="D152" s="7">
        <v>242.5</v>
      </c>
      <c r="E152" s="7"/>
      <c r="F152" s="7"/>
      <c r="G152" s="7"/>
    </row>
    <row r="153" spans="1:7" x14ac:dyDescent="0.3">
      <c r="A153" s="17">
        <v>99</v>
      </c>
      <c r="B153" s="7" t="s">
        <v>25</v>
      </c>
      <c r="C153" s="7" t="s">
        <v>27</v>
      </c>
      <c r="D153" s="7">
        <v>247</v>
      </c>
      <c r="E153" s="7"/>
      <c r="F153" s="7"/>
      <c r="G153" s="7"/>
    </row>
    <row r="154" spans="1:7" x14ac:dyDescent="0.3">
      <c r="A154" s="17">
        <v>99</v>
      </c>
      <c r="B154" s="7" t="s">
        <v>26</v>
      </c>
      <c r="C154" s="7" t="s">
        <v>27</v>
      </c>
      <c r="D154" s="15">
        <v>272.10000000000002</v>
      </c>
      <c r="E154" s="7"/>
      <c r="F154" s="7"/>
      <c r="G154" s="7"/>
    </row>
    <row r="155" spans="1:7" x14ac:dyDescent="0.3">
      <c r="A155" s="17">
        <v>122</v>
      </c>
      <c r="B155" s="7" t="s">
        <v>18</v>
      </c>
      <c r="C155" s="7" t="s">
        <v>27</v>
      </c>
      <c r="D155" s="15">
        <v>698.7</v>
      </c>
      <c r="E155" s="15"/>
      <c r="F155" s="15"/>
      <c r="G155" s="15"/>
    </row>
    <row r="156" spans="1:7" x14ac:dyDescent="0.3">
      <c r="A156" s="17">
        <v>122</v>
      </c>
      <c r="B156" s="7" t="s">
        <v>19</v>
      </c>
      <c r="C156" s="7" t="s">
        <v>27</v>
      </c>
      <c r="D156" s="15">
        <v>621.1</v>
      </c>
      <c r="E156" s="16">
        <f>AVERAGE(D155:D163)</f>
        <v>585.56666666666672</v>
      </c>
      <c r="F156" s="16">
        <f>_xlfn.STDEV.P(D155:D163)</f>
        <v>92.097400132202395</v>
      </c>
      <c r="G156" s="16">
        <f>F156*100/E156</f>
        <v>15.727910308909157</v>
      </c>
    </row>
    <row r="157" spans="1:7" x14ac:dyDescent="0.3">
      <c r="A157" s="17">
        <v>122</v>
      </c>
      <c r="B157" s="7" t="s">
        <v>20</v>
      </c>
      <c r="C157" s="7" t="s">
        <v>27</v>
      </c>
      <c r="D157" s="7">
        <v>638.5</v>
      </c>
      <c r="E157" s="15"/>
      <c r="F157" s="15"/>
      <c r="G157" s="15"/>
    </row>
    <row r="158" spans="1:7" x14ac:dyDescent="0.3">
      <c r="A158" s="17">
        <v>122</v>
      </c>
      <c r="B158" s="7" t="s">
        <v>21</v>
      </c>
      <c r="C158" s="7" t="s">
        <v>27</v>
      </c>
      <c r="D158" s="15">
        <v>367.6</v>
      </c>
      <c r="E158" s="15"/>
      <c r="F158" s="15"/>
      <c r="G158" s="15"/>
    </row>
    <row r="159" spans="1:7" x14ac:dyDescent="0.3">
      <c r="A159" s="17">
        <v>122</v>
      </c>
      <c r="B159" s="7" t="s">
        <v>22</v>
      </c>
      <c r="C159" s="7" t="s">
        <v>27</v>
      </c>
      <c r="D159" s="15">
        <v>497.9</v>
      </c>
      <c r="E159" s="15"/>
      <c r="F159" s="15"/>
      <c r="G159" s="15"/>
    </row>
    <row r="160" spans="1:7" x14ac:dyDescent="0.3">
      <c r="A160" s="17">
        <v>122</v>
      </c>
      <c r="B160" s="7" t="s">
        <v>23</v>
      </c>
      <c r="C160" s="7" t="s">
        <v>27</v>
      </c>
      <c r="D160" s="7">
        <v>598.6</v>
      </c>
      <c r="E160" s="15"/>
      <c r="F160" s="15"/>
      <c r="G160" s="15"/>
    </row>
    <row r="161" spans="1:7" x14ac:dyDescent="0.3">
      <c r="A161" s="17">
        <v>122</v>
      </c>
      <c r="B161" s="7" t="s">
        <v>24</v>
      </c>
      <c r="C161" s="7" t="s">
        <v>27</v>
      </c>
      <c r="D161" s="15">
        <v>606.29999999999995</v>
      </c>
      <c r="E161" s="15"/>
      <c r="F161" s="15"/>
      <c r="G161" s="15"/>
    </row>
    <row r="162" spans="1:7" x14ac:dyDescent="0.3">
      <c r="A162" s="17">
        <v>122</v>
      </c>
      <c r="B162" s="7" t="s">
        <v>25</v>
      </c>
      <c r="C162" s="7" t="s">
        <v>27</v>
      </c>
      <c r="D162" s="15">
        <v>596.1</v>
      </c>
      <c r="E162" s="15"/>
      <c r="F162" s="15"/>
      <c r="G162" s="15"/>
    </row>
    <row r="163" spans="1:7" x14ac:dyDescent="0.3">
      <c r="A163" s="17">
        <v>122</v>
      </c>
      <c r="B163" s="7" t="s">
        <v>26</v>
      </c>
      <c r="C163" s="7" t="s">
        <v>27</v>
      </c>
      <c r="D163" s="7">
        <v>645.29999999999995</v>
      </c>
      <c r="E163" s="15"/>
      <c r="F163" s="15"/>
      <c r="G163" s="15"/>
    </row>
    <row r="164" spans="1:7" x14ac:dyDescent="0.3">
      <c r="A164" s="17">
        <v>146</v>
      </c>
      <c r="B164" s="7" t="s">
        <v>18</v>
      </c>
      <c r="C164" s="7" t="s">
        <v>27</v>
      </c>
      <c r="D164" s="7">
        <v>1037</v>
      </c>
      <c r="E164" s="16"/>
      <c r="F164" s="16"/>
      <c r="G164" s="16"/>
    </row>
    <row r="165" spans="1:7" x14ac:dyDescent="0.3">
      <c r="A165" s="17">
        <v>146</v>
      </c>
      <c r="B165" s="7" t="s">
        <v>19</v>
      </c>
      <c r="C165" s="7" t="s">
        <v>27</v>
      </c>
      <c r="D165" s="7">
        <v>973.4</v>
      </c>
      <c r="E165" s="16">
        <f>AVERAGE(D164:D172)</f>
        <v>932.87777777777774</v>
      </c>
      <c r="F165" s="16">
        <f>_xlfn.STDEV.P(D164:D172)</f>
        <v>85.17392373227041</v>
      </c>
      <c r="G165" s="16">
        <f>F165*100/E165</f>
        <v>9.1302339664649868</v>
      </c>
    </row>
    <row r="166" spans="1:7" x14ac:dyDescent="0.3">
      <c r="A166" s="17">
        <v>146</v>
      </c>
      <c r="B166" s="7" t="s">
        <v>20</v>
      </c>
      <c r="C166" s="7" t="s">
        <v>27</v>
      </c>
      <c r="D166" s="7">
        <v>987.1</v>
      </c>
      <c r="E166" s="7"/>
      <c r="F166" s="7"/>
      <c r="G166" s="7"/>
    </row>
    <row r="167" spans="1:7" x14ac:dyDescent="0.3">
      <c r="A167" s="17">
        <v>146</v>
      </c>
      <c r="B167" s="7" t="s">
        <v>21</v>
      </c>
      <c r="C167" s="7" t="s">
        <v>27</v>
      </c>
      <c r="D167" s="7">
        <v>731</v>
      </c>
      <c r="E167" s="7"/>
      <c r="F167" s="7"/>
      <c r="G167" s="7"/>
    </row>
    <row r="168" spans="1:7" x14ac:dyDescent="0.3">
      <c r="A168" s="17">
        <v>146</v>
      </c>
      <c r="B168" s="7" t="s">
        <v>22</v>
      </c>
      <c r="C168" s="7" t="s">
        <v>27</v>
      </c>
      <c r="D168" s="7">
        <v>855.7</v>
      </c>
      <c r="E168" s="7"/>
      <c r="F168" s="7"/>
      <c r="G168" s="7"/>
    </row>
    <row r="169" spans="1:7" x14ac:dyDescent="0.3">
      <c r="A169" s="17">
        <v>146</v>
      </c>
      <c r="B169" s="7" t="s">
        <v>23</v>
      </c>
      <c r="C169" s="7" t="s">
        <v>27</v>
      </c>
      <c r="D169" s="7">
        <v>936.2</v>
      </c>
      <c r="E169" s="7"/>
      <c r="F169" s="7"/>
      <c r="G169" s="7"/>
    </row>
    <row r="170" spans="1:7" x14ac:dyDescent="0.3">
      <c r="A170" s="17">
        <v>146</v>
      </c>
      <c r="B170" s="7" t="s">
        <v>24</v>
      </c>
      <c r="C170" s="7" t="s">
        <v>27</v>
      </c>
      <c r="D170" s="7">
        <v>934.4</v>
      </c>
      <c r="E170" s="7"/>
      <c r="F170" s="7"/>
      <c r="G170" s="7"/>
    </row>
    <row r="171" spans="1:7" x14ac:dyDescent="0.3">
      <c r="A171" s="17">
        <v>146</v>
      </c>
      <c r="B171" s="7" t="s">
        <v>25</v>
      </c>
      <c r="C171" s="7" t="s">
        <v>27</v>
      </c>
      <c r="D171" s="7">
        <v>958.2</v>
      </c>
      <c r="E171" s="7"/>
      <c r="F171" s="7"/>
      <c r="G171" s="7"/>
    </row>
    <row r="172" spans="1:7" x14ac:dyDescent="0.3">
      <c r="A172" s="17">
        <v>146</v>
      </c>
      <c r="B172" s="7" t="s">
        <v>26</v>
      </c>
      <c r="C172" s="7" t="s">
        <v>27</v>
      </c>
      <c r="D172" s="7">
        <v>982.9</v>
      </c>
      <c r="E172" s="7"/>
      <c r="F172" s="7"/>
      <c r="G172" s="7"/>
    </row>
    <row r="173" spans="1:7" x14ac:dyDescent="0.3">
      <c r="A173" s="1">
        <v>122</v>
      </c>
      <c r="B173" t="s">
        <v>18</v>
      </c>
      <c r="C173" t="s">
        <v>16</v>
      </c>
      <c r="D173" s="2">
        <v>697.7</v>
      </c>
      <c r="E173" s="2"/>
      <c r="F173" s="2"/>
      <c r="G173" s="2"/>
    </row>
    <row r="174" spans="1:7" x14ac:dyDescent="0.3">
      <c r="A174" s="1">
        <v>122</v>
      </c>
      <c r="B174" t="s">
        <v>19</v>
      </c>
      <c r="C174" t="s">
        <v>16</v>
      </c>
      <c r="D174" s="2">
        <v>644.79999999999995</v>
      </c>
      <c r="E174" s="3">
        <f>AVERAGE(D173:D187)</f>
        <v>651.63333333333321</v>
      </c>
      <c r="F174" s="3">
        <f>_xlfn.STDEV.P(D173:D187)</f>
        <v>66.005440853177618</v>
      </c>
      <c r="G174" s="3">
        <f>F174*100/E174</f>
        <v>10.129230270578182</v>
      </c>
    </row>
    <row r="175" spans="1:7" x14ac:dyDescent="0.3">
      <c r="A175" s="1">
        <v>122</v>
      </c>
      <c r="B175" t="s">
        <v>20</v>
      </c>
      <c r="C175" t="s">
        <v>16</v>
      </c>
      <c r="D175">
        <v>558.20000000000005</v>
      </c>
      <c r="E175" s="2"/>
      <c r="F175" s="2"/>
      <c r="G175" s="2"/>
    </row>
    <row r="176" spans="1:7" x14ac:dyDescent="0.3">
      <c r="A176" s="1">
        <v>122</v>
      </c>
      <c r="B176" t="s">
        <v>21</v>
      </c>
      <c r="C176" t="s">
        <v>16</v>
      </c>
      <c r="D176" s="2">
        <v>652.79999999999995</v>
      </c>
      <c r="E176" s="2"/>
      <c r="F176" s="2"/>
    </row>
    <row r="177" spans="1:7" x14ac:dyDescent="0.3">
      <c r="A177" s="1">
        <v>122</v>
      </c>
      <c r="B177" t="s">
        <v>22</v>
      </c>
      <c r="C177" t="s">
        <v>16</v>
      </c>
      <c r="D177" s="2">
        <v>674</v>
      </c>
      <c r="E177" s="3"/>
      <c r="F177" s="3"/>
    </row>
    <row r="178" spans="1:7" x14ac:dyDescent="0.3">
      <c r="A178" s="1">
        <v>122</v>
      </c>
      <c r="B178" t="s">
        <v>23</v>
      </c>
      <c r="C178" t="s">
        <v>16</v>
      </c>
      <c r="D178">
        <v>490.7</v>
      </c>
      <c r="E178" s="2"/>
      <c r="F178" s="2"/>
    </row>
    <row r="179" spans="1:7" x14ac:dyDescent="0.3">
      <c r="A179" s="1">
        <v>122</v>
      </c>
      <c r="B179" t="s">
        <v>24</v>
      </c>
      <c r="C179" t="s">
        <v>16</v>
      </c>
      <c r="D179" s="2">
        <v>696.5</v>
      </c>
    </row>
    <row r="180" spans="1:7" x14ac:dyDescent="0.3">
      <c r="A180" s="1">
        <v>122</v>
      </c>
      <c r="B180" t="s">
        <v>25</v>
      </c>
      <c r="C180" t="s">
        <v>16</v>
      </c>
      <c r="D180" s="2">
        <v>772.9</v>
      </c>
    </row>
    <row r="181" spans="1:7" x14ac:dyDescent="0.3">
      <c r="A181" s="1">
        <v>122</v>
      </c>
      <c r="B181" t="s">
        <v>26</v>
      </c>
      <c r="C181" t="s">
        <v>16</v>
      </c>
      <c r="D181">
        <v>650.79999999999995</v>
      </c>
    </row>
    <row r="182" spans="1:7" x14ac:dyDescent="0.3">
      <c r="A182" s="1">
        <v>122</v>
      </c>
      <c r="B182" t="s">
        <v>28</v>
      </c>
      <c r="C182" t="s">
        <v>16</v>
      </c>
      <c r="D182" s="2">
        <v>614.4</v>
      </c>
    </row>
    <row r="183" spans="1:7" x14ac:dyDescent="0.3">
      <c r="A183" s="1">
        <v>122</v>
      </c>
      <c r="B183" t="s">
        <v>29</v>
      </c>
      <c r="C183" t="s">
        <v>16</v>
      </c>
      <c r="D183" s="2">
        <v>660.9</v>
      </c>
    </row>
    <row r="184" spans="1:7" x14ac:dyDescent="0.3">
      <c r="A184" s="1">
        <v>122</v>
      </c>
      <c r="B184" t="s">
        <v>30</v>
      </c>
      <c r="C184" t="s">
        <v>16</v>
      </c>
      <c r="D184">
        <v>732.4</v>
      </c>
    </row>
    <row r="185" spans="1:7" x14ac:dyDescent="0.3">
      <c r="A185" s="1">
        <v>122</v>
      </c>
      <c r="B185" t="s">
        <v>31</v>
      </c>
      <c r="C185" t="s">
        <v>16</v>
      </c>
      <c r="D185" s="2">
        <v>635</v>
      </c>
    </row>
    <row r="186" spans="1:7" x14ac:dyDescent="0.3">
      <c r="A186" s="1">
        <v>122</v>
      </c>
      <c r="B186" t="s">
        <v>32</v>
      </c>
      <c r="C186" t="s">
        <v>16</v>
      </c>
      <c r="D186" s="2">
        <v>607.9</v>
      </c>
    </row>
    <row r="187" spans="1:7" x14ac:dyDescent="0.3">
      <c r="A187" s="1">
        <v>122</v>
      </c>
      <c r="B187" t="s">
        <v>33</v>
      </c>
      <c r="C187" t="s">
        <v>16</v>
      </c>
      <c r="D187">
        <v>685.5</v>
      </c>
    </row>
    <row r="188" spans="1:7" x14ac:dyDescent="0.3">
      <c r="A188" s="1">
        <v>146</v>
      </c>
      <c r="B188" t="s">
        <v>18</v>
      </c>
      <c r="C188" t="s">
        <v>16</v>
      </c>
      <c r="D188">
        <v>1031</v>
      </c>
    </row>
    <row r="189" spans="1:7" x14ac:dyDescent="0.3">
      <c r="A189" s="1">
        <v>146</v>
      </c>
      <c r="B189" t="s">
        <v>19</v>
      </c>
      <c r="C189" t="s">
        <v>16</v>
      </c>
      <c r="D189">
        <v>991.3</v>
      </c>
      <c r="E189" s="3">
        <f>AVERAGE(D188:D202)</f>
        <v>1022.1466666666668</v>
      </c>
      <c r="F189" s="3">
        <f>_xlfn.STDEV.P(D188:D202)</f>
        <v>29.583753799828877</v>
      </c>
      <c r="G189" s="3">
        <f>F189*100/E189</f>
        <v>2.8942767965290899</v>
      </c>
    </row>
    <row r="190" spans="1:7" x14ac:dyDescent="0.3">
      <c r="A190" s="1">
        <v>146</v>
      </c>
      <c r="B190" t="s">
        <v>20</v>
      </c>
      <c r="C190" t="s">
        <v>16</v>
      </c>
      <c r="D190">
        <v>937.9</v>
      </c>
    </row>
    <row r="191" spans="1:7" x14ac:dyDescent="0.3">
      <c r="A191" s="1">
        <v>146</v>
      </c>
      <c r="B191" t="s">
        <v>21</v>
      </c>
      <c r="C191" t="s">
        <v>16</v>
      </c>
      <c r="D191">
        <v>1031</v>
      </c>
    </row>
    <row r="192" spans="1:7" x14ac:dyDescent="0.3">
      <c r="A192" s="1">
        <v>146</v>
      </c>
      <c r="B192" t="s">
        <v>22</v>
      </c>
      <c r="C192" t="s">
        <v>16</v>
      </c>
      <c r="D192">
        <v>1050</v>
      </c>
    </row>
    <row r="193" spans="1:7" x14ac:dyDescent="0.3">
      <c r="A193" s="1">
        <v>146</v>
      </c>
      <c r="B193" t="s">
        <v>23</v>
      </c>
      <c r="C193" t="s">
        <v>16</v>
      </c>
      <c r="D193">
        <v>1028</v>
      </c>
    </row>
    <row r="194" spans="1:7" x14ac:dyDescent="0.3">
      <c r="A194" s="1">
        <v>146</v>
      </c>
      <c r="B194" t="s">
        <v>24</v>
      </c>
      <c r="C194" t="s">
        <v>16</v>
      </c>
      <c r="D194">
        <v>1031</v>
      </c>
    </row>
    <row r="195" spans="1:7" x14ac:dyDescent="0.3">
      <c r="A195" s="1">
        <v>146</v>
      </c>
      <c r="B195" t="s">
        <v>25</v>
      </c>
      <c r="C195" t="s">
        <v>16</v>
      </c>
      <c r="D195">
        <v>1050</v>
      </c>
    </row>
    <row r="196" spans="1:7" x14ac:dyDescent="0.3">
      <c r="A196" s="1">
        <v>146</v>
      </c>
      <c r="B196" t="s">
        <v>26</v>
      </c>
      <c r="C196" t="s">
        <v>16</v>
      </c>
      <c r="D196">
        <v>1028</v>
      </c>
    </row>
    <row r="197" spans="1:7" x14ac:dyDescent="0.3">
      <c r="A197" s="1">
        <v>146</v>
      </c>
      <c r="B197" t="s">
        <v>28</v>
      </c>
      <c r="C197" t="s">
        <v>16</v>
      </c>
      <c r="D197">
        <v>1012</v>
      </c>
    </row>
    <row r="198" spans="1:7" x14ac:dyDescent="0.3">
      <c r="A198" s="1">
        <v>146</v>
      </c>
      <c r="B198" t="s">
        <v>29</v>
      </c>
      <c r="C198" t="s">
        <v>16</v>
      </c>
      <c r="D198">
        <v>1031</v>
      </c>
    </row>
    <row r="199" spans="1:7" x14ac:dyDescent="0.3">
      <c r="A199" s="1">
        <v>146</v>
      </c>
      <c r="B199" t="s">
        <v>30</v>
      </c>
      <c r="C199" t="s">
        <v>16</v>
      </c>
      <c r="D199">
        <v>1065</v>
      </c>
    </row>
    <row r="200" spans="1:7" x14ac:dyDescent="0.3">
      <c r="A200" s="1">
        <v>146</v>
      </c>
      <c r="B200" t="s">
        <v>31</v>
      </c>
      <c r="C200" t="s">
        <v>16</v>
      </c>
      <c r="D200">
        <v>1002</v>
      </c>
    </row>
    <row r="201" spans="1:7" x14ac:dyDescent="0.3">
      <c r="A201" s="1">
        <v>146</v>
      </c>
      <c r="B201" t="s">
        <v>32</v>
      </c>
      <c r="C201" t="s">
        <v>16</v>
      </c>
      <c r="D201">
        <v>1002</v>
      </c>
    </row>
    <row r="202" spans="1:7" x14ac:dyDescent="0.3">
      <c r="A202" s="1">
        <v>146</v>
      </c>
      <c r="B202" t="s">
        <v>33</v>
      </c>
      <c r="C202" t="s">
        <v>16</v>
      </c>
      <c r="D202">
        <v>1042</v>
      </c>
    </row>
    <row r="203" spans="1:7" x14ac:dyDescent="0.3">
      <c r="A203" s="17">
        <v>122</v>
      </c>
      <c r="B203" s="7" t="s">
        <v>18</v>
      </c>
      <c r="C203" s="7" t="s">
        <v>17</v>
      </c>
      <c r="D203" s="15">
        <v>506</v>
      </c>
      <c r="E203" s="15"/>
      <c r="F203" s="15"/>
      <c r="G203" s="15"/>
    </row>
    <row r="204" spans="1:7" x14ac:dyDescent="0.3">
      <c r="A204" s="17">
        <v>122</v>
      </c>
      <c r="B204" s="7" t="s">
        <v>19</v>
      </c>
      <c r="C204" s="7" t="s">
        <v>17</v>
      </c>
      <c r="D204" s="15">
        <v>667</v>
      </c>
      <c r="E204" s="16">
        <f>AVERAGE(D203:D205)</f>
        <v>593.66666666666663</v>
      </c>
      <c r="F204" s="16">
        <f>_xlfn.STDEV.P(D203:D205)</f>
        <v>66.504803502370322</v>
      </c>
      <c r="G204" s="16">
        <f>F204*100/E204</f>
        <v>11.20238127496412</v>
      </c>
    </row>
    <row r="205" spans="1:7" x14ac:dyDescent="0.3">
      <c r="A205" s="17">
        <v>122</v>
      </c>
      <c r="B205" s="7" t="s">
        <v>20</v>
      </c>
      <c r="C205" s="7" t="s">
        <v>17</v>
      </c>
      <c r="D205" s="7">
        <v>608</v>
      </c>
      <c r="E205" s="15"/>
      <c r="F205" s="15"/>
      <c r="G205" s="15"/>
    </row>
    <row r="206" spans="1:7" x14ac:dyDescent="0.3">
      <c r="A206" s="1"/>
      <c r="D206" s="2"/>
      <c r="E206" s="2"/>
      <c r="F206" s="2"/>
    </row>
    <row r="207" spans="1:7" x14ac:dyDescent="0.3">
      <c r="A207" s="1"/>
      <c r="D207" s="2"/>
      <c r="E207" s="3"/>
      <c r="F207" s="3"/>
    </row>
    <row r="208" spans="1:7" x14ac:dyDescent="0.3">
      <c r="A208" s="1"/>
      <c r="E208" s="2"/>
      <c r="F208" s="2"/>
    </row>
    <row r="209" spans="1:7" x14ac:dyDescent="0.3">
      <c r="A209" s="1"/>
      <c r="D209" s="2"/>
    </row>
    <row r="210" spans="1:7" x14ac:dyDescent="0.3">
      <c r="A210" s="1"/>
      <c r="D210" s="2"/>
    </row>
    <row r="211" spans="1:7" x14ac:dyDescent="0.3">
      <c r="A211" s="1"/>
    </row>
    <row r="212" spans="1:7" x14ac:dyDescent="0.3">
      <c r="A212" s="1"/>
      <c r="D212" s="2"/>
    </row>
    <row r="213" spans="1:7" x14ac:dyDescent="0.3">
      <c r="A213" s="1"/>
      <c r="D213" s="2"/>
    </row>
    <row r="214" spans="1:7" x14ac:dyDescent="0.3">
      <c r="A214" s="1"/>
    </row>
    <row r="215" spans="1:7" x14ac:dyDescent="0.3">
      <c r="A215" s="1"/>
      <c r="D215" s="2"/>
    </row>
    <row r="216" spans="1:7" x14ac:dyDescent="0.3">
      <c r="A216" s="1"/>
      <c r="D216" s="2"/>
    </row>
    <row r="217" spans="1:7" x14ac:dyDescent="0.3">
      <c r="A217" s="1"/>
    </row>
    <row r="218" spans="1:7" x14ac:dyDescent="0.3">
      <c r="A218" s="1"/>
    </row>
    <row r="219" spans="1:7" x14ac:dyDescent="0.3">
      <c r="A219" s="1"/>
      <c r="E219" s="3"/>
      <c r="F219" s="3"/>
      <c r="G219" s="3"/>
    </row>
    <row r="220" spans="1:7" x14ac:dyDescent="0.3">
      <c r="A220" s="1"/>
    </row>
    <row r="221" spans="1:7" x14ac:dyDescent="0.3">
      <c r="A221" s="1"/>
    </row>
    <row r="222" spans="1:7" x14ac:dyDescent="0.3">
      <c r="A222" s="1"/>
    </row>
    <row r="223" spans="1:7" x14ac:dyDescent="0.3">
      <c r="A223" s="1"/>
    </row>
    <row r="224" spans="1:7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2D8C-8720-4E02-9D97-9DA43EFB424E}">
  <sheetPr>
    <tabColor theme="4" tint="-0.249977111117893"/>
  </sheetPr>
  <dimension ref="A1:G38"/>
  <sheetViews>
    <sheetView tabSelected="1" zoomScale="68" workbookViewId="0">
      <selection activeCell="A32" sqref="A32:A34"/>
    </sheetView>
  </sheetViews>
  <sheetFormatPr defaultRowHeight="14.4" x14ac:dyDescent="0.3"/>
  <cols>
    <col min="1" max="1" width="26.33203125" customWidth="1"/>
    <col min="2" max="2" width="14.109375" customWidth="1"/>
    <col min="3" max="3" width="11.6640625" customWidth="1"/>
    <col min="4" max="4" width="22.33203125" customWidth="1"/>
    <col min="5" max="5" width="30.33203125" customWidth="1"/>
    <col min="6" max="6" width="24.88671875" style="4" customWidth="1"/>
  </cols>
  <sheetData>
    <row r="1" spans="1:6" s="6" customFormat="1" ht="36.6" customHeight="1" x14ac:dyDescent="0.3">
      <c r="A1" s="5" t="s">
        <v>6</v>
      </c>
      <c r="B1" s="10" t="s">
        <v>1</v>
      </c>
      <c r="C1" s="10" t="s">
        <v>10</v>
      </c>
      <c r="D1" s="5" t="s">
        <v>37</v>
      </c>
      <c r="E1" s="5" t="s">
        <v>38</v>
      </c>
      <c r="F1" s="5" t="s">
        <v>39</v>
      </c>
    </row>
    <row r="2" spans="1:6" s="6" customFormat="1" ht="14.4" customHeight="1" x14ac:dyDescent="0.3">
      <c r="A2" t="s">
        <v>8</v>
      </c>
      <c r="B2" t="s">
        <v>34</v>
      </c>
      <c r="C2" t="s">
        <v>11</v>
      </c>
      <c r="D2" s="12">
        <v>318250</v>
      </c>
      <c r="E2" s="9"/>
      <c r="F2" s="9"/>
    </row>
    <row r="3" spans="1:6" s="6" customFormat="1" ht="14.4" customHeight="1" x14ac:dyDescent="0.3">
      <c r="A3" t="s">
        <v>8</v>
      </c>
      <c r="B3" t="s">
        <v>35</v>
      </c>
      <c r="C3" t="s">
        <v>11</v>
      </c>
      <c r="D3" s="12">
        <v>291833.33333333331</v>
      </c>
      <c r="E3" s="14">
        <f>AVERAGE(D2:D4)</f>
        <v>308611.11111111107</v>
      </c>
      <c r="F3" s="14">
        <f>_xlfn.STDEV.P(D2:D4)</f>
        <v>11907.501007638579</v>
      </c>
    </row>
    <row r="4" spans="1:6" s="6" customFormat="1" ht="14.4" customHeight="1" x14ac:dyDescent="0.3">
      <c r="A4" t="s">
        <v>8</v>
      </c>
      <c r="B4" t="s">
        <v>36</v>
      </c>
      <c r="C4" t="s">
        <v>11</v>
      </c>
      <c r="D4" s="12">
        <v>315750</v>
      </c>
      <c r="E4" s="9"/>
      <c r="F4" s="9"/>
    </row>
    <row r="5" spans="1:6" s="6" customFormat="1" ht="14.4" customHeight="1" x14ac:dyDescent="0.3">
      <c r="A5" t="s">
        <v>7</v>
      </c>
      <c r="B5" t="s">
        <v>34</v>
      </c>
      <c r="C5" t="s">
        <v>11</v>
      </c>
      <c r="D5" s="12">
        <v>43466666.666666664</v>
      </c>
      <c r="E5" s="9"/>
      <c r="F5" s="9"/>
    </row>
    <row r="6" spans="1:6" s="6" customFormat="1" ht="14.4" customHeight="1" x14ac:dyDescent="0.3">
      <c r="A6" t="s">
        <v>7</v>
      </c>
      <c r="B6" t="s">
        <v>35</v>
      </c>
      <c r="C6" t="s">
        <v>11</v>
      </c>
      <c r="D6" s="12">
        <v>42516666.666666664</v>
      </c>
      <c r="E6" s="14">
        <f t="shared" ref="E6" si="0">AVERAGE(D5:D7)</f>
        <v>42491666.666666664</v>
      </c>
      <c r="F6" s="14">
        <f t="shared" ref="F6" si="1">_xlfn.STDEV.P(D5:D7)</f>
        <v>806484.13912901387</v>
      </c>
    </row>
    <row r="7" spans="1:6" s="6" customFormat="1" ht="14.4" customHeight="1" x14ac:dyDescent="0.3">
      <c r="A7" t="s">
        <v>7</v>
      </c>
      <c r="B7" t="s">
        <v>36</v>
      </c>
      <c r="C7" t="s">
        <v>11</v>
      </c>
      <c r="D7" s="12">
        <v>41491666.666666664</v>
      </c>
      <c r="E7" s="9"/>
      <c r="F7" s="9"/>
    </row>
    <row r="8" spans="1:6" s="6" customFormat="1" ht="14.4" customHeight="1" x14ac:dyDescent="0.3">
      <c r="A8" t="s">
        <v>14</v>
      </c>
      <c r="B8" t="s">
        <v>34</v>
      </c>
      <c r="C8" t="s">
        <v>11</v>
      </c>
      <c r="D8" s="12">
        <v>430166666.66666669</v>
      </c>
      <c r="E8" s="9"/>
      <c r="F8" s="9"/>
    </row>
    <row r="9" spans="1:6" s="6" customFormat="1" ht="14.4" customHeight="1" x14ac:dyDescent="0.3">
      <c r="A9" t="s">
        <v>14</v>
      </c>
      <c r="B9" t="s">
        <v>35</v>
      </c>
      <c r="C9" t="s">
        <v>11</v>
      </c>
      <c r="D9" s="12">
        <v>345916666.66666669</v>
      </c>
      <c r="E9" s="14">
        <f>AVERAGE(D8:D10)</f>
        <v>407611111.11111116</v>
      </c>
      <c r="F9" s="14">
        <f t="shared" ref="F9" si="2">_xlfn.STDEV.P(D8:D10)</f>
        <v>44146763.509855002</v>
      </c>
    </row>
    <row r="10" spans="1:6" s="6" customFormat="1" ht="14.4" customHeight="1" x14ac:dyDescent="0.3">
      <c r="A10" t="s">
        <v>14</v>
      </c>
      <c r="B10" t="s">
        <v>36</v>
      </c>
      <c r="C10" t="s">
        <v>11</v>
      </c>
      <c r="D10" s="12">
        <v>446750000</v>
      </c>
      <c r="E10" s="9"/>
      <c r="F10" s="9"/>
    </row>
    <row r="11" spans="1:6" s="6" customFormat="1" ht="14.4" customHeight="1" x14ac:dyDescent="0.3">
      <c r="A11" t="s">
        <v>40</v>
      </c>
      <c r="B11" t="s">
        <v>34</v>
      </c>
      <c r="C11" t="s">
        <v>11</v>
      </c>
      <c r="D11" s="12">
        <v>1405000000</v>
      </c>
      <c r="E11" s="14">
        <f>AVERAGE(D11)</f>
        <v>1405000000</v>
      </c>
      <c r="F11" s="14">
        <f>_xlfn.STDEV.P(D11)</f>
        <v>0</v>
      </c>
    </row>
    <row r="12" spans="1:6" s="6" customFormat="1" ht="14.4" customHeight="1" x14ac:dyDescent="0.3">
      <c r="A12" t="s">
        <v>9</v>
      </c>
      <c r="B12" t="s">
        <v>34</v>
      </c>
      <c r="C12" t="s">
        <v>11</v>
      </c>
      <c r="D12" s="12">
        <v>99166666.666666672</v>
      </c>
      <c r="E12" s="9"/>
      <c r="F12" s="9"/>
    </row>
    <row r="13" spans="1:6" s="6" customFormat="1" ht="14.4" customHeight="1" x14ac:dyDescent="0.3">
      <c r="A13" t="s">
        <v>9</v>
      </c>
      <c r="B13" t="s">
        <v>35</v>
      </c>
      <c r="C13" t="s">
        <v>11</v>
      </c>
      <c r="D13" s="12">
        <v>92250000</v>
      </c>
      <c r="E13" s="14">
        <f>AVERAGE(D12:D13)</f>
        <v>95708333.333333343</v>
      </c>
      <c r="F13" s="14">
        <f>_xlfn.STDEV.P(D12:D13)</f>
        <v>3458333.3333333358</v>
      </c>
    </row>
    <row r="14" spans="1:6" s="6" customFormat="1" ht="14.4" customHeight="1" x14ac:dyDescent="0.3">
      <c r="A14" s="7" t="s">
        <v>8</v>
      </c>
      <c r="B14" s="7" t="s">
        <v>34</v>
      </c>
      <c r="C14" s="7" t="s">
        <v>12</v>
      </c>
      <c r="D14" s="13">
        <v>242583.33333333334</v>
      </c>
      <c r="E14" s="18"/>
      <c r="F14" s="18"/>
    </row>
    <row r="15" spans="1:6" s="6" customFormat="1" ht="14.4" customHeight="1" x14ac:dyDescent="0.3">
      <c r="A15" s="7" t="s">
        <v>8</v>
      </c>
      <c r="B15" s="7" t="s">
        <v>35</v>
      </c>
      <c r="C15" s="7" t="s">
        <v>12</v>
      </c>
      <c r="D15" s="13">
        <v>217000</v>
      </c>
      <c r="E15" s="18">
        <f>AVERAGE(D14:D16)</f>
        <v>187277.77777777778</v>
      </c>
      <c r="F15" s="18">
        <f>_xlfn.STDEV.P(D14:D16)</f>
        <v>61024.142662181861</v>
      </c>
    </row>
    <row r="16" spans="1:6" s="6" customFormat="1" ht="14.4" customHeight="1" x14ac:dyDescent="0.3">
      <c r="A16" s="7" t="s">
        <v>8</v>
      </c>
      <c r="B16" s="7" t="s">
        <v>36</v>
      </c>
      <c r="C16" s="7" t="s">
        <v>12</v>
      </c>
      <c r="D16" s="13">
        <v>102250</v>
      </c>
      <c r="E16" s="18"/>
      <c r="F16" s="18"/>
    </row>
    <row r="17" spans="1:7" x14ac:dyDescent="0.3">
      <c r="A17" s="7" t="s">
        <v>7</v>
      </c>
      <c r="B17" s="7" t="s">
        <v>34</v>
      </c>
      <c r="C17" s="7" t="s">
        <v>12</v>
      </c>
      <c r="D17" s="13">
        <v>29208333.333333332</v>
      </c>
      <c r="E17" s="18"/>
      <c r="F17" s="18"/>
    </row>
    <row r="18" spans="1:7" ht="14.4" customHeight="1" x14ac:dyDescent="0.3">
      <c r="A18" s="7" t="s">
        <v>7</v>
      </c>
      <c r="B18" s="7" t="s">
        <v>35</v>
      </c>
      <c r="C18" s="7" t="s">
        <v>12</v>
      </c>
      <c r="D18" s="13">
        <v>34800000</v>
      </c>
      <c r="E18" s="18">
        <f t="shared" ref="E18" si="3">AVERAGE(D17:D19)</f>
        <v>35150000</v>
      </c>
      <c r="F18" s="18">
        <f t="shared" ref="F18" si="4">_xlfn.STDEV.P(D17:D19)</f>
        <v>5000365.7273650831</v>
      </c>
    </row>
    <row r="19" spans="1:7" x14ac:dyDescent="0.3">
      <c r="A19" s="7" t="s">
        <v>7</v>
      </c>
      <c r="B19" s="7" t="s">
        <v>36</v>
      </c>
      <c r="C19" s="7" t="s">
        <v>12</v>
      </c>
      <c r="D19" s="13">
        <v>41441666.666666664</v>
      </c>
      <c r="E19" s="18"/>
      <c r="F19" s="18"/>
    </row>
    <row r="20" spans="1:7" x14ac:dyDescent="0.3">
      <c r="A20" s="7" t="s">
        <v>14</v>
      </c>
      <c r="B20" s="7" t="s">
        <v>34</v>
      </c>
      <c r="C20" s="7" t="s">
        <v>12</v>
      </c>
      <c r="D20" s="13">
        <v>728500000</v>
      </c>
      <c r="E20" s="18"/>
      <c r="F20" s="18"/>
    </row>
    <row r="21" spans="1:7" x14ac:dyDescent="0.3">
      <c r="A21" s="7" t="s">
        <v>14</v>
      </c>
      <c r="B21" s="7" t="s">
        <v>35</v>
      </c>
      <c r="C21" s="7" t="s">
        <v>12</v>
      </c>
      <c r="D21" s="13">
        <v>634833333.33333337</v>
      </c>
      <c r="E21" s="18">
        <f>AVERAGE(D20:D22)</f>
        <v>647138888.88888896</v>
      </c>
      <c r="F21" s="18">
        <f t="shared" ref="F21" si="5">_xlfn.STDEV.P(D20:D22)</f>
        <v>62020767.628947869</v>
      </c>
    </row>
    <row r="22" spans="1:7" x14ac:dyDescent="0.3">
      <c r="A22" s="7" t="s">
        <v>14</v>
      </c>
      <c r="B22" s="7" t="s">
        <v>36</v>
      </c>
      <c r="C22" s="7" t="s">
        <v>12</v>
      </c>
      <c r="D22" s="13">
        <v>578083333.33333337</v>
      </c>
      <c r="E22" s="18"/>
      <c r="F22" s="18"/>
      <c r="G22" s="4"/>
    </row>
    <row r="23" spans="1:7" x14ac:dyDescent="0.3">
      <c r="A23" s="7" t="s">
        <v>40</v>
      </c>
      <c r="B23" s="7" t="s">
        <v>34</v>
      </c>
      <c r="C23" s="7" t="s">
        <v>12</v>
      </c>
      <c r="D23" s="13">
        <v>1834166666.6666667</v>
      </c>
      <c r="E23" s="18">
        <f>AVERAGE(D23)</f>
        <v>1834166666.6666667</v>
      </c>
      <c r="F23" s="18">
        <f>_xlfn.STDEV.P(D23)</f>
        <v>0</v>
      </c>
    </row>
    <row r="24" spans="1:7" x14ac:dyDescent="0.3">
      <c r="A24" s="7" t="s">
        <v>9</v>
      </c>
      <c r="B24" s="7" t="s">
        <v>34</v>
      </c>
      <c r="C24" s="7" t="s">
        <v>12</v>
      </c>
      <c r="D24" s="13">
        <v>104666666.66666667</v>
      </c>
      <c r="E24" s="18"/>
      <c r="F24" s="18"/>
    </row>
    <row r="25" spans="1:7" x14ac:dyDescent="0.3">
      <c r="A25" s="7" t="s">
        <v>9</v>
      </c>
      <c r="B25" s="7" t="s">
        <v>35</v>
      </c>
      <c r="C25" s="7" t="s">
        <v>12</v>
      </c>
      <c r="D25" s="13">
        <v>71283333.333333328</v>
      </c>
      <c r="E25" s="18">
        <f>AVERAGE(D24:D25)</f>
        <v>87975000</v>
      </c>
      <c r="F25" s="18">
        <f>_xlfn.STDEV.P(D24:D25)</f>
        <v>16691666.666666664</v>
      </c>
      <c r="G25" s="4"/>
    </row>
    <row r="26" spans="1:7" x14ac:dyDescent="0.3">
      <c r="A26" t="s">
        <v>8</v>
      </c>
      <c r="B26" t="s">
        <v>34</v>
      </c>
      <c r="C26" t="s">
        <v>13</v>
      </c>
      <c r="D26" s="12">
        <v>513500</v>
      </c>
      <c r="E26" s="19"/>
      <c r="F26" s="19"/>
    </row>
    <row r="27" spans="1:7" x14ac:dyDescent="0.3">
      <c r="A27" t="s">
        <v>8</v>
      </c>
      <c r="B27" t="s">
        <v>35</v>
      </c>
      <c r="C27" t="s">
        <v>13</v>
      </c>
      <c r="D27" s="12">
        <v>664166.66666666663</v>
      </c>
      <c r="E27" s="19">
        <f>AVERAGE(D26:D28)</f>
        <v>590722.22222222213</v>
      </c>
      <c r="F27" s="19">
        <f>_xlfn.STDEV.P(D26:D28)</f>
        <v>61567.387551174957</v>
      </c>
    </row>
    <row r="28" spans="1:7" x14ac:dyDescent="0.3">
      <c r="A28" t="s">
        <v>8</v>
      </c>
      <c r="B28" t="s">
        <v>36</v>
      </c>
      <c r="C28" t="s">
        <v>13</v>
      </c>
      <c r="D28" s="12">
        <v>594500</v>
      </c>
      <c r="E28" s="19"/>
      <c r="F28" s="19"/>
    </row>
    <row r="29" spans="1:7" x14ac:dyDescent="0.3">
      <c r="A29" t="s">
        <v>7</v>
      </c>
      <c r="B29" t="s">
        <v>34</v>
      </c>
      <c r="C29" t="s">
        <v>13</v>
      </c>
      <c r="D29" s="12">
        <v>38425000</v>
      </c>
      <c r="E29" s="20"/>
      <c r="F29" s="21"/>
    </row>
    <row r="30" spans="1:7" x14ac:dyDescent="0.3">
      <c r="A30" t="s">
        <v>7</v>
      </c>
      <c r="B30" t="s">
        <v>35</v>
      </c>
      <c r="C30" t="s">
        <v>13</v>
      </c>
      <c r="D30">
        <v>41900000</v>
      </c>
      <c r="E30" s="19">
        <f>AVERAGE(D29:D31)</f>
        <v>40880555.555555552</v>
      </c>
      <c r="F30" s="21">
        <f>_xlfn.STDEV.P(D29:D31)</f>
        <v>1744652.3230704332</v>
      </c>
    </row>
    <row r="31" spans="1:7" x14ac:dyDescent="0.3">
      <c r="A31" t="s">
        <v>7</v>
      </c>
      <c r="B31" t="s">
        <v>36</v>
      </c>
      <c r="C31" t="s">
        <v>13</v>
      </c>
      <c r="D31" s="12">
        <v>42316666.666666664</v>
      </c>
    </row>
    <row r="32" spans="1:7" x14ac:dyDescent="0.3">
      <c r="A32" t="s">
        <v>14</v>
      </c>
      <c r="B32" t="s">
        <v>34</v>
      </c>
      <c r="C32" t="s">
        <v>13</v>
      </c>
      <c r="D32" s="12">
        <v>494166666.66666669</v>
      </c>
      <c r="E32" s="20"/>
      <c r="F32" s="21"/>
    </row>
    <row r="33" spans="1:6" x14ac:dyDescent="0.3">
      <c r="A33" t="s">
        <v>14</v>
      </c>
      <c r="B33" t="s">
        <v>35</v>
      </c>
      <c r="C33" t="s">
        <v>13</v>
      </c>
      <c r="D33" s="12">
        <v>398916666.66666669</v>
      </c>
      <c r="E33" s="19">
        <f>AVERAGE(D32:D34)</f>
        <v>480583333.33333331</v>
      </c>
      <c r="F33" s="21">
        <f>_xlfn.STDEV.P(D32:D34)</f>
        <v>61885086.158854857</v>
      </c>
    </row>
    <row r="34" spans="1:6" x14ac:dyDescent="0.3">
      <c r="A34" t="s">
        <v>14</v>
      </c>
      <c r="B34" t="s">
        <v>36</v>
      </c>
      <c r="C34" t="s">
        <v>13</v>
      </c>
      <c r="D34" s="12">
        <v>548666666.66666663</v>
      </c>
      <c r="E34" s="20"/>
      <c r="F34" s="21"/>
    </row>
    <row r="35" spans="1:6" x14ac:dyDescent="0.3">
      <c r="A35" t="s">
        <v>40</v>
      </c>
      <c r="B35" t="s">
        <v>34</v>
      </c>
      <c r="C35" t="s">
        <v>13</v>
      </c>
      <c r="D35" s="12">
        <v>1609166666.6666667</v>
      </c>
      <c r="E35" s="19">
        <f>AVERAGE(D35)</f>
        <v>1609166666.6666667</v>
      </c>
      <c r="F35" s="21">
        <f>_xlfn.STDEV.P(D35)</f>
        <v>0</v>
      </c>
    </row>
    <row r="36" spans="1:6" x14ac:dyDescent="0.3">
      <c r="A36" t="s">
        <v>9</v>
      </c>
      <c r="B36" t="s">
        <v>34</v>
      </c>
      <c r="C36" t="s">
        <v>13</v>
      </c>
      <c r="D36" s="12">
        <v>92250000</v>
      </c>
      <c r="E36" s="20"/>
      <c r="F36" s="21"/>
    </row>
    <row r="37" spans="1:6" x14ac:dyDescent="0.3">
      <c r="A37" t="s">
        <v>9</v>
      </c>
      <c r="B37" t="s">
        <v>35</v>
      </c>
      <c r="C37" t="s">
        <v>13</v>
      </c>
      <c r="D37" s="12">
        <v>106333333.33333333</v>
      </c>
      <c r="E37" s="19">
        <f>AVERAGE(D36:D37)</f>
        <v>99291666.666666657</v>
      </c>
      <c r="F37" s="21">
        <f>_xlfn.STDEV.P(D36:D37)</f>
        <v>7041666.6666666642</v>
      </c>
    </row>
    <row r="38" spans="1:6" x14ac:dyDescent="0.3">
      <c r="E38" s="20"/>
      <c r="F38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H91"/>
  <sheetViews>
    <sheetView topLeftCell="A17" zoomScale="71" zoomScaleNormal="80" workbookViewId="0">
      <selection activeCell="D46" sqref="D46"/>
    </sheetView>
  </sheetViews>
  <sheetFormatPr defaultRowHeight="14.4" x14ac:dyDescent="0.3"/>
  <cols>
    <col min="1" max="1" width="13.88671875" customWidth="1"/>
    <col min="2" max="2" width="31.21875" customWidth="1"/>
    <col min="3" max="3" width="12.21875" customWidth="1"/>
    <col min="4" max="4" width="17.5546875" customWidth="1"/>
    <col min="5" max="5" width="16.109375" customWidth="1"/>
  </cols>
  <sheetData>
    <row r="1" spans="1:8" s="6" customFormat="1" ht="40.799999999999997" customHeight="1" x14ac:dyDescent="0.3">
      <c r="A1" s="5" t="s">
        <v>0</v>
      </c>
      <c r="B1" s="5" t="s">
        <v>1</v>
      </c>
      <c r="C1" s="5" t="s">
        <v>10</v>
      </c>
      <c r="D1" s="5" t="s">
        <v>2</v>
      </c>
      <c r="E1" s="5" t="s">
        <v>3</v>
      </c>
      <c r="F1" s="5" t="s">
        <v>4</v>
      </c>
      <c r="G1" s="5" t="s">
        <v>5</v>
      </c>
    </row>
    <row r="2" spans="1:8" x14ac:dyDescent="0.3">
      <c r="A2" s="11">
        <v>0</v>
      </c>
      <c r="B2" t="s">
        <v>41</v>
      </c>
      <c r="C2" s="22" t="s">
        <v>11</v>
      </c>
      <c r="D2" s="11">
        <v>19.3</v>
      </c>
      <c r="E2" s="3"/>
      <c r="F2" s="3"/>
      <c r="G2" s="3"/>
    </row>
    <row r="3" spans="1:8" x14ac:dyDescent="0.3">
      <c r="A3" s="11">
        <v>0</v>
      </c>
      <c r="B3" t="s">
        <v>42</v>
      </c>
      <c r="C3" s="22" t="s">
        <v>11</v>
      </c>
      <c r="D3" s="11">
        <v>18.8</v>
      </c>
      <c r="G3" s="3"/>
    </row>
    <row r="4" spans="1:8" x14ac:dyDescent="0.3">
      <c r="A4" s="11">
        <v>0</v>
      </c>
      <c r="B4" t="s">
        <v>43</v>
      </c>
      <c r="C4" s="22" t="s">
        <v>11</v>
      </c>
      <c r="D4" s="11">
        <v>19.5</v>
      </c>
      <c r="E4" s="3">
        <f>AVERAGE(D2:D7)</f>
        <v>19.666666666666668</v>
      </c>
      <c r="F4" s="3">
        <f>_xlfn.STDEV.P(D2:D7)</f>
        <v>0.5120763831912406</v>
      </c>
      <c r="G4" s="3">
        <f>F4*100/E4</f>
        <v>2.6037782196164772</v>
      </c>
    </row>
    <row r="5" spans="1:8" x14ac:dyDescent="0.3">
      <c r="A5" s="11">
        <v>0</v>
      </c>
      <c r="B5" t="s">
        <v>44</v>
      </c>
      <c r="C5" s="22" t="s">
        <v>11</v>
      </c>
      <c r="D5" s="11">
        <v>20.100000000000001</v>
      </c>
      <c r="E5" s="2"/>
      <c r="F5" s="2"/>
      <c r="G5" s="3"/>
    </row>
    <row r="6" spans="1:8" x14ac:dyDescent="0.3">
      <c r="A6" s="11">
        <v>0</v>
      </c>
      <c r="B6" t="s">
        <v>45</v>
      </c>
      <c r="C6" s="22" t="s">
        <v>11</v>
      </c>
      <c r="D6" s="11">
        <v>20.100000000000001</v>
      </c>
      <c r="E6" s="3"/>
      <c r="F6" s="3"/>
      <c r="G6" s="3"/>
    </row>
    <row r="7" spans="1:8" x14ac:dyDescent="0.3">
      <c r="A7" s="11">
        <v>0</v>
      </c>
      <c r="B7" t="s">
        <v>46</v>
      </c>
      <c r="C7" s="22" t="s">
        <v>11</v>
      </c>
      <c r="D7" s="11">
        <v>20.2</v>
      </c>
      <c r="E7" s="3"/>
      <c r="F7" s="3"/>
      <c r="G7" s="3"/>
      <c r="H7" s="8"/>
    </row>
    <row r="8" spans="1:8" x14ac:dyDescent="0.3">
      <c r="A8" s="11">
        <v>0</v>
      </c>
      <c r="B8" t="s">
        <v>41</v>
      </c>
      <c r="C8" s="22" t="s">
        <v>12</v>
      </c>
      <c r="D8">
        <v>23.6</v>
      </c>
      <c r="E8" s="3"/>
      <c r="F8" s="3"/>
      <c r="G8" s="3"/>
      <c r="H8" s="9"/>
    </row>
    <row r="9" spans="1:8" x14ac:dyDescent="0.3">
      <c r="A9" s="11">
        <v>0</v>
      </c>
      <c r="B9" t="s">
        <v>42</v>
      </c>
      <c r="C9" s="22" t="s">
        <v>12</v>
      </c>
      <c r="D9">
        <v>23.7</v>
      </c>
      <c r="G9" s="3"/>
      <c r="H9" s="2"/>
    </row>
    <row r="10" spans="1:8" x14ac:dyDescent="0.3">
      <c r="A10" s="11">
        <v>0</v>
      </c>
      <c r="B10" t="s">
        <v>43</v>
      </c>
      <c r="C10" s="22" t="s">
        <v>12</v>
      </c>
      <c r="D10">
        <v>24</v>
      </c>
      <c r="E10" s="3">
        <f t="shared" ref="E10" si="0">AVERAGE(D8:D13)</f>
        <v>24.05</v>
      </c>
      <c r="F10" s="3">
        <f t="shared" ref="F10" si="1">_xlfn.STDEV.P(D8:D13)</f>
        <v>0.34999999999999981</v>
      </c>
      <c r="G10" s="3">
        <f>F10*100/E10</f>
        <v>1.4553014553014543</v>
      </c>
      <c r="H10" s="3"/>
    </row>
    <row r="11" spans="1:8" x14ac:dyDescent="0.3">
      <c r="A11" s="11">
        <v>0</v>
      </c>
      <c r="B11" t="s">
        <v>44</v>
      </c>
      <c r="C11" s="22" t="s">
        <v>12</v>
      </c>
      <c r="D11">
        <v>24.5</v>
      </c>
      <c r="E11" s="2"/>
      <c r="F11" s="2"/>
      <c r="G11" s="3"/>
      <c r="H11" s="2"/>
    </row>
    <row r="12" spans="1:8" x14ac:dyDescent="0.3">
      <c r="A12" s="11">
        <v>0</v>
      </c>
      <c r="B12" t="s">
        <v>45</v>
      </c>
      <c r="C12" s="22" t="s">
        <v>12</v>
      </c>
      <c r="D12">
        <v>24</v>
      </c>
      <c r="E12" s="3"/>
      <c r="F12" s="3"/>
      <c r="G12" s="3"/>
      <c r="H12" s="8"/>
    </row>
    <row r="13" spans="1:8" x14ac:dyDescent="0.3">
      <c r="A13" s="11">
        <v>0</v>
      </c>
      <c r="B13" t="s">
        <v>46</v>
      </c>
      <c r="C13" s="22" t="s">
        <v>12</v>
      </c>
      <c r="D13">
        <v>24.5</v>
      </c>
      <c r="E13" s="3"/>
      <c r="F13" s="3"/>
      <c r="G13" s="3"/>
      <c r="H13" s="9"/>
    </row>
    <row r="14" spans="1:8" x14ac:dyDescent="0.3">
      <c r="A14" s="11">
        <v>0</v>
      </c>
      <c r="B14" t="s">
        <v>41</v>
      </c>
      <c r="C14" s="22" t="s">
        <v>13</v>
      </c>
      <c r="D14">
        <v>12.8</v>
      </c>
      <c r="E14" s="3"/>
      <c r="F14" s="3"/>
      <c r="G14" s="3"/>
      <c r="H14" s="2"/>
    </row>
    <row r="15" spans="1:8" x14ac:dyDescent="0.3">
      <c r="A15" s="11">
        <v>0</v>
      </c>
      <c r="B15" t="s">
        <v>42</v>
      </c>
      <c r="C15" s="22" t="s">
        <v>13</v>
      </c>
      <c r="D15">
        <v>12.7</v>
      </c>
      <c r="G15" s="3"/>
      <c r="H15" s="3"/>
    </row>
    <row r="16" spans="1:8" x14ac:dyDescent="0.3">
      <c r="A16" s="11">
        <v>0</v>
      </c>
      <c r="B16" t="s">
        <v>43</v>
      </c>
      <c r="C16" s="22" t="s">
        <v>13</v>
      </c>
      <c r="D16">
        <v>13.2</v>
      </c>
      <c r="E16" s="3">
        <f t="shared" ref="E16" si="2">AVERAGE(D14:D19)</f>
        <v>13.25</v>
      </c>
      <c r="F16" s="3">
        <f t="shared" ref="F16" si="3">_xlfn.STDEV.P(D14:D19)</f>
        <v>0.43108390521258549</v>
      </c>
      <c r="G16" s="3">
        <f>F16*100/E16</f>
        <v>3.2534634355666832</v>
      </c>
      <c r="H16" s="3"/>
    </row>
    <row r="17" spans="1:8" x14ac:dyDescent="0.3">
      <c r="A17" s="11">
        <v>0</v>
      </c>
      <c r="B17" t="s">
        <v>44</v>
      </c>
      <c r="C17" s="22" t="s">
        <v>13</v>
      </c>
      <c r="D17">
        <v>13.4</v>
      </c>
      <c r="E17" s="2"/>
      <c r="F17" s="2"/>
      <c r="G17" s="3"/>
      <c r="H17" s="2"/>
    </row>
    <row r="18" spans="1:8" x14ac:dyDescent="0.3">
      <c r="A18" s="11">
        <v>0</v>
      </c>
      <c r="B18" t="s">
        <v>45</v>
      </c>
      <c r="C18" s="22" t="s">
        <v>13</v>
      </c>
      <c r="D18" s="11">
        <v>14</v>
      </c>
      <c r="E18" s="3"/>
      <c r="F18" s="3"/>
      <c r="G18" s="3"/>
    </row>
    <row r="19" spans="1:8" x14ac:dyDescent="0.3">
      <c r="A19" s="11">
        <v>0</v>
      </c>
      <c r="B19" t="s">
        <v>46</v>
      </c>
      <c r="C19" s="22" t="s">
        <v>13</v>
      </c>
      <c r="D19" s="11">
        <v>13.4</v>
      </c>
      <c r="E19" s="3"/>
      <c r="F19" s="3"/>
      <c r="G19" s="3"/>
    </row>
    <row r="20" spans="1:8" x14ac:dyDescent="0.3">
      <c r="A20" s="23">
        <v>2</v>
      </c>
      <c r="B20" s="24" t="s">
        <v>41</v>
      </c>
      <c r="C20" s="25" t="s">
        <v>11</v>
      </c>
      <c r="D20" s="23">
        <v>91.9</v>
      </c>
      <c r="E20" s="26"/>
      <c r="F20" s="26"/>
      <c r="G20" s="3"/>
    </row>
    <row r="21" spans="1:8" x14ac:dyDescent="0.3">
      <c r="A21" s="23">
        <v>2</v>
      </c>
      <c r="B21" s="24" t="s">
        <v>42</v>
      </c>
      <c r="C21" s="25" t="s">
        <v>11</v>
      </c>
      <c r="D21" s="23">
        <v>92.2</v>
      </c>
      <c r="E21" s="24"/>
      <c r="F21" s="24"/>
      <c r="G21" s="3"/>
    </row>
    <row r="22" spans="1:8" x14ac:dyDescent="0.3">
      <c r="A22" s="23">
        <v>2</v>
      </c>
      <c r="B22" s="24" t="s">
        <v>43</v>
      </c>
      <c r="C22" s="25" t="s">
        <v>11</v>
      </c>
      <c r="D22" s="23">
        <v>92.5</v>
      </c>
      <c r="E22" s="26">
        <f t="shared" ref="E22" si="4">AVERAGE(D20:D25)</f>
        <v>93.516666666666666</v>
      </c>
      <c r="F22" s="26">
        <f t="shared" ref="F22" si="5">_xlfn.STDEV.P(D20:D25)</f>
        <v>2.1458616502985981</v>
      </c>
      <c r="G22" s="3">
        <f>F22*100/E22</f>
        <v>2.29463017319401</v>
      </c>
    </row>
    <row r="23" spans="1:8" x14ac:dyDescent="0.3">
      <c r="A23" s="23">
        <v>2</v>
      </c>
      <c r="B23" s="24" t="s">
        <v>44</v>
      </c>
      <c r="C23" s="25" t="s">
        <v>11</v>
      </c>
      <c r="D23" s="23">
        <v>93</v>
      </c>
      <c r="E23" s="27"/>
      <c r="F23" s="27"/>
      <c r="G23" s="3"/>
    </row>
    <row r="24" spans="1:8" x14ac:dyDescent="0.3">
      <c r="A24" s="23">
        <v>2</v>
      </c>
      <c r="B24" s="24" t="s">
        <v>45</v>
      </c>
      <c r="C24" s="25" t="s">
        <v>11</v>
      </c>
      <c r="D24" s="23">
        <v>93.3</v>
      </c>
      <c r="E24" s="26"/>
      <c r="F24" s="26"/>
      <c r="G24" s="3"/>
    </row>
    <row r="25" spans="1:8" x14ac:dyDescent="0.3">
      <c r="A25" s="23">
        <v>2</v>
      </c>
      <c r="B25" s="24" t="s">
        <v>46</v>
      </c>
      <c r="C25" s="25" t="s">
        <v>11</v>
      </c>
      <c r="D25" s="23">
        <v>98.2</v>
      </c>
      <c r="E25" s="26"/>
      <c r="F25" s="26"/>
      <c r="G25" s="3"/>
    </row>
    <row r="26" spans="1:8" x14ac:dyDescent="0.3">
      <c r="A26" s="23">
        <v>2</v>
      </c>
      <c r="B26" s="24" t="s">
        <v>41</v>
      </c>
      <c r="C26" s="25" t="s">
        <v>12</v>
      </c>
      <c r="D26" s="24">
        <v>106</v>
      </c>
      <c r="E26" s="26"/>
      <c r="F26" s="26"/>
      <c r="G26" s="3"/>
    </row>
    <row r="27" spans="1:8" x14ac:dyDescent="0.3">
      <c r="A27" s="23">
        <v>2</v>
      </c>
      <c r="B27" s="24" t="s">
        <v>42</v>
      </c>
      <c r="C27" s="25" t="s">
        <v>12</v>
      </c>
      <c r="D27" s="24">
        <v>108</v>
      </c>
      <c r="E27" s="24"/>
      <c r="F27" s="24"/>
      <c r="G27" s="3"/>
    </row>
    <row r="28" spans="1:8" x14ac:dyDescent="0.3">
      <c r="A28" s="23">
        <v>2</v>
      </c>
      <c r="B28" s="24" t="s">
        <v>43</v>
      </c>
      <c r="C28" s="25" t="s">
        <v>12</v>
      </c>
      <c r="D28" s="24">
        <v>107</v>
      </c>
      <c r="E28" s="26">
        <f t="shared" ref="E28:E64" si="6">AVERAGE(D26:D31)</f>
        <v>109.5</v>
      </c>
      <c r="F28" s="26">
        <f t="shared" ref="F28" si="7">_xlfn.STDEV.P(D26:D31)</f>
        <v>2.565800719723442</v>
      </c>
      <c r="G28" s="3">
        <f>F28*100/E28</f>
        <v>2.3431970043136459</v>
      </c>
    </row>
    <row r="29" spans="1:8" x14ac:dyDescent="0.3">
      <c r="A29" s="23">
        <v>2</v>
      </c>
      <c r="B29" s="24" t="s">
        <v>44</v>
      </c>
      <c r="C29" s="25" t="s">
        <v>12</v>
      </c>
      <c r="D29" s="24">
        <v>112</v>
      </c>
      <c r="E29" s="27"/>
      <c r="F29" s="27"/>
      <c r="G29" s="3"/>
    </row>
    <row r="30" spans="1:8" x14ac:dyDescent="0.3">
      <c r="A30" s="23">
        <v>2</v>
      </c>
      <c r="B30" s="24" t="s">
        <v>45</v>
      </c>
      <c r="C30" s="25" t="s">
        <v>12</v>
      </c>
      <c r="D30" s="24">
        <v>112</v>
      </c>
      <c r="E30" s="26"/>
      <c r="F30" s="26"/>
      <c r="G30" s="3"/>
    </row>
    <row r="31" spans="1:8" x14ac:dyDescent="0.3">
      <c r="A31" s="23">
        <v>2</v>
      </c>
      <c r="B31" s="24" t="s">
        <v>46</v>
      </c>
      <c r="C31" s="25" t="s">
        <v>12</v>
      </c>
      <c r="D31" s="24">
        <v>112</v>
      </c>
      <c r="E31" s="26"/>
      <c r="F31" s="26"/>
      <c r="G31" s="3"/>
    </row>
    <row r="32" spans="1:8" x14ac:dyDescent="0.3">
      <c r="A32" s="23">
        <v>2</v>
      </c>
      <c r="B32" s="24" t="s">
        <v>41</v>
      </c>
      <c r="C32" s="25" t="s">
        <v>13</v>
      </c>
      <c r="D32" s="24">
        <v>81.3</v>
      </c>
      <c r="E32" s="26"/>
      <c r="F32" s="26"/>
      <c r="G32" s="3"/>
    </row>
    <row r="33" spans="1:7" x14ac:dyDescent="0.3">
      <c r="A33" s="23">
        <v>2</v>
      </c>
      <c r="B33" s="24" t="s">
        <v>42</v>
      </c>
      <c r="C33" s="25" t="s">
        <v>13</v>
      </c>
      <c r="D33" s="24">
        <v>82.1</v>
      </c>
      <c r="E33" s="24"/>
      <c r="F33" s="24"/>
      <c r="G33" s="3"/>
    </row>
    <row r="34" spans="1:7" x14ac:dyDescent="0.3">
      <c r="A34" s="23">
        <v>2</v>
      </c>
      <c r="B34" s="24" t="s">
        <v>43</v>
      </c>
      <c r="C34" s="25" t="s">
        <v>13</v>
      </c>
      <c r="D34" s="24">
        <v>81.2</v>
      </c>
      <c r="E34" s="26">
        <f t="shared" ref="E34:E70" si="8">AVERAGE(D32:D37)</f>
        <v>81.433333333333323</v>
      </c>
      <c r="F34" s="26">
        <f t="shared" ref="F34" si="9">_xlfn.STDEV.P(D32:D37)</f>
        <v>0.35433819375782072</v>
      </c>
      <c r="G34" s="3">
        <f>F34*100/E34</f>
        <v>0.43512672176564154</v>
      </c>
    </row>
    <row r="35" spans="1:7" x14ac:dyDescent="0.3">
      <c r="A35" s="23">
        <v>2</v>
      </c>
      <c r="B35" s="24" t="s">
        <v>44</v>
      </c>
      <c r="C35" s="25" t="s">
        <v>13</v>
      </c>
      <c r="D35" s="24">
        <v>81.7</v>
      </c>
      <c r="E35" s="27"/>
      <c r="F35" s="27"/>
      <c r="G35" s="3"/>
    </row>
    <row r="36" spans="1:7" x14ac:dyDescent="0.3">
      <c r="A36" s="23">
        <v>2</v>
      </c>
      <c r="B36" s="24" t="s">
        <v>45</v>
      </c>
      <c r="C36" s="25" t="s">
        <v>13</v>
      </c>
      <c r="D36" s="23">
        <v>81.2</v>
      </c>
      <c r="E36" s="26"/>
      <c r="F36" s="26"/>
      <c r="G36" s="3"/>
    </row>
    <row r="37" spans="1:7" x14ac:dyDescent="0.3">
      <c r="A37" s="23">
        <v>2</v>
      </c>
      <c r="B37" s="24" t="s">
        <v>46</v>
      </c>
      <c r="C37" s="25" t="s">
        <v>13</v>
      </c>
      <c r="D37" s="23">
        <v>81.099999999999994</v>
      </c>
      <c r="E37" s="26"/>
      <c r="F37" s="26"/>
      <c r="G37" s="3"/>
    </row>
    <row r="38" spans="1:7" x14ac:dyDescent="0.3">
      <c r="A38" s="11">
        <v>4</v>
      </c>
      <c r="B38" t="s">
        <v>41</v>
      </c>
      <c r="C38" s="22" t="s">
        <v>11</v>
      </c>
      <c r="D38" s="11">
        <v>190</v>
      </c>
      <c r="E38" s="3"/>
      <c r="F38" s="3"/>
      <c r="G38" s="3"/>
    </row>
    <row r="39" spans="1:7" x14ac:dyDescent="0.3">
      <c r="A39" s="11">
        <v>4</v>
      </c>
      <c r="B39" t="s">
        <v>42</v>
      </c>
      <c r="C39" s="22" t="s">
        <v>11</v>
      </c>
      <c r="D39" s="11">
        <v>193</v>
      </c>
      <c r="G39" s="3"/>
    </row>
    <row r="40" spans="1:7" x14ac:dyDescent="0.3">
      <c r="A40" s="11">
        <v>4</v>
      </c>
      <c r="B40" t="s">
        <v>43</v>
      </c>
      <c r="C40" s="22" t="s">
        <v>11</v>
      </c>
      <c r="D40" s="11">
        <v>190</v>
      </c>
      <c r="E40" s="3">
        <f t="shared" ref="E40" si="10">AVERAGE(D38:D43)</f>
        <v>192.5</v>
      </c>
      <c r="F40" s="3">
        <f t="shared" ref="F40" si="11">_xlfn.STDEV.P(D38:D43)</f>
        <v>5.5901699437494745</v>
      </c>
      <c r="G40" s="3">
        <f>F40*100/E40</f>
        <v>2.9039843863633634</v>
      </c>
    </row>
    <row r="41" spans="1:7" x14ac:dyDescent="0.3">
      <c r="A41" s="11">
        <v>4</v>
      </c>
      <c r="B41" t="s">
        <v>44</v>
      </c>
      <c r="C41" s="22" t="s">
        <v>11</v>
      </c>
      <c r="D41" s="11">
        <v>204</v>
      </c>
      <c r="E41" s="2"/>
      <c r="F41" s="2"/>
      <c r="G41" s="3"/>
    </row>
    <row r="42" spans="1:7" x14ac:dyDescent="0.3">
      <c r="A42" s="11">
        <v>4</v>
      </c>
      <c r="B42" t="s">
        <v>45</v>
      </c>
      <c r="C42" s="22" t="s">
        <v>11</v>
      </c>
      <c r="D42" s="11">
        <v>186</v>
      </c>
      <c r="E42" s="3"/>
      <c r="F42" s="3"/>
      <c r="G42" s="3"/>
    </row>
    <row r="43" spans="1:7" x14ac:dyDescent="0.3">
      <c r="A43" s="11">
        <v>4</v>
      </c>
      <c r="B43" t="s">
        <v>46</v>
      </c>
      <c r="C43" s="22" t="s">
        <v>11</v>
      </c>
      <c r="D43" s="11">
        <v>192</v>
      </c>
      <c r="E43" s="3"/>
      <c r="F43" s="3"/>
      <c r="G43" s="3"/>
    </row>
    <row r="44" spans="1:7" x14ac:dyDescent="0.3">
      <c r="A44" s="11">
        <v>4</v>
      </c>
      <c r="B44" t="s">
        <v>41</v>
      </c>
      <c r="C44" s="22" t="s">
        <v>12</v>
      </c>
      <c r="D44">
        <v>196</v>
      </c>
      <c r="E44" s="3"/>
      <c r="F44" s="3"/>
      <c r="G44" s="3"/>
    </row>
    <row r="45" spans="1:7" x14ac:dyDescent="0.3">
      <c r="A45" s="11">
        <v>4</v>
      </c>
      <c r="B45" t="s">
        <v>42</v>
      </c>
      <c r="C45" s="22" t="s">
        <v>12</v>
      </c>
      <c r="D45">
        <v>190</v>
      </c>
      <c r="G45" s="3"/>
    </row>
    <row r="46" spans="1:7" x14ac:dyDescent="0.3">
      <c r="A46" s="11">
        <v>4</v>
      </c>
      <c r="B46" t="s">
        <v>43</v>
      </c>
      <c r="C46" s="22" t="s">
        <v>12</v>
      </c>
      <c r="D46">
        <v>195</v>
      </c>
      <c r="E46" s="3">
        <f t="shared" ref="E46:E82" si="12">AVERAGE(D44:D49)</f>
        <v>195.33333333333334</v>
      </c>
      <c r="F46" s="3">
        <f t="shared" ref="F46" si="13">_xlfn.STDEV.P(D44:D49)</f>
        <v>2.9249881291307074</v>
      </c>
      <c r="G46" s="3">
        <f>F46*100/E46</f>
        <v>1.4974341958007036</v>
      </c>
    </row>
    <row r="47" spans="1:7" x14ac:dyDescent="0.3">
      <c r="A47" s="11">
        <v>4</v>
      </c>
      <c r="B47" t="s">
        <v>44</v>
      </c>
      <c r="C47" s="22" t="s">
        <v>12</v>
      </c>
      <c r="D47">
        <v>199</v>
      </c>
      <c r="E47" s="2"/>
      <c r="F47" s="2"/>
      <c r="G47" s="3"/>
    </row>
    <row r="48" spans="1:7" x14ac:dyDescent="0.3">
      <c r="A48" s="11">
        <v>4</v>
      </c>
      <c r="B48" t="s">
        <v>45</v>
      </c>
      <c r="C48" s="22" t="s">
        <v>12</v>
      </c>
      <c r="D48">
        <v>194</v>
      </c>
      <c r="E48" s="3"/>
      <c r="F48" s="3"/>
      <c r="G48" s="3"/>
    </row>
    <row r="49" spans="1:7" x14ac:dyDescent="0.3">
      <c r="A49" s="11">
        <v>4</v>
      </c>
      <c r="B49" t="s">
        <v>46</v>
      </c>
      <c r="C49" s="22" t="s">
        <v>12</v>
      </c>
      <c r="D49">
        <v>198</v>
      </c>
      <c r="E49" s="3"/>
      <c r="F49" s="3"/>
      <c r="G49" s="3"/>
    </row>
    <row r="50" spans="1:7" x14ac:dyDescent="0.3">
      <c r="A50" s="11">
        <v>4</v>
      </c>
      <c r="B50" t="s">
        <v>41</v>
      </c>
      <c r="C50" s="22" t="s">
        <v>13</v>
      </c>
      <c r="D50">
        <v>159</v>
      </c>
      <c r="E50" s="3"/>
      <c r="F50" s="3"/>
      <c r="G50" s="3"/>
    </row>
    <row r="51" spans="1:7" x14ac:dyDescent="0.3">
      <c r="A51" s="11">
        <v>4</v>
      </c>
      <c r="B51" t="s">
        <v>42</v>
      </c>
      <c r="C51" s="22" t="s">
        <v>13</v>
      </c>
      <c r="D51">
        <v>167</v>
      </c>
      <c r="G51" s="3"/>
    </row>
    <row r="52" spans="1:7" x14ac:dyDescent="0.3">
      <c r="A52" s="11">
        <v>4</v>
      </c>
      <c r="B52" t="s">
        <v>43</v>
      </c>
      <c r="C52" s="22" t="s">
        <v>13</v>
      </c>
      <c r="D52">
        <v>168</v>
      </c>
      <c r="E52" s="3">
        <f t="shared" ref="E52:E88" si="14">AVERAGE(D50:D55)</f>
        <v>166.5</v>
      </c>
      <c r="F52" s="3">
        <f t="shared" ref="F52" si="15">_xlfn.STDEV.P(D50:D55)</f>
        <v>3.5</v>
      </c>
      <c r="G52" s="3">
        <f>F52*100/E52</f>
        <v>2.1021021021021022</v>
      </c>
    </row>
    <row r="53" spans="1:7" x14ac:dyDescent="0.3">
      <c r="A53" s="11">
        <v>4</v>
      </c>
      <c r="B53" t="s">
        <v>44</v>
      </c>
      <c r="C53" s="22" t="s">
        <v>13</v>
      </c>
      <c r="D53">
        <v>170</v>
      </c>
      <c r="E53" s="2"/>
      <c r="F53" s="2"/>
      <c r="G53" s="3"/>
    </row>
    <row r="54" spans="1:7" x14ac:dyDescent="0.3">
      <c r="A54" s="11">
        <v>4</v>
      </c>
      <c r="B54" t="s">
        <v>45</v>
      </c>
      <c r="C54" s="22" t="s">
        <v>13</v>
      </c>
      <c r="D54" s="11">
        <v>167</v>
      </c>
      <c r="E54" s="3"/>
      <c r="F54" s="3"/>
      <c r="G54" s="3"/>
    </row>
    <row r="55" spans="1:7" x14ac:dyDescent="0.3">
      <c r="A55" s="11">
        <v>4</v>
      </c>
      <c r="B55" t="s">
        <v>46</v>
      </c>
      <c r="C55" s="22" t="s">
        <v>13</v>
      </c>
      <c r="D55" s="11">
        <v>168</v>
      </c>
      <c r="E55" s="3"/>
      <c r="F55" s="3"/>
      <c r="G55" s="3"/>
    </row>
    <row r="56" spans="1:7" x14ac:dyDescent="0.3">
      <c r="A56" s="23">
        <v>18</v>
      </c>
      <c r="B56" s="24" t="s">
        <v>41</v>
      </c>
      <c r="C56" s="25" t="s">
        <v>11</v>
      </c>
      <c r="D56" s="23">
        <v>922</v>
      </c>
      <c r="E56" s="26"/>
      <c r="F56" s="26"/>
      <c r="G56" s="3"/>
    </row>
    <row r="57" spans="1:7" x14ac:dyDescent="0.3">
      <c r="A57" s="23">
        <v>18</v>
      </c>
      <c r="B57" s="24" t="s">
        <v>42</v>
      </c>
      <c r="C57" s="25" t="s">
        <v>11</v>
      </c>
      <c r="D57" s="23">
        <v>913</v>
      </c>
      <c r="E57" s="24"/>
      <c r="F57" s="24"/>
      <c r="G57" s="3"/>
    </row>
    <row r="58" spans="1:7" x14ac:dyDescent="0.3">
      <c r="A58" s="23">
        <v>18</v>
      </c>
      <c r="B58" s="24" t="s">
        <v>43</v>
      </c>
      <c r="C58" s="25" t="s">
        <v>11</v>
      </c>
      <c r="D58" s="23">
        <v>922</v>
      </c>
      <c r="E58" s="26">
        <f t="shared" ref="E58" si="16">AVERAGE(D56:D61)</f>
        <v>928</v>
      </c>
      <c r="F58" s="26">
        <f t="shared" ref="F58" si="17">_xlfn.STDEV.P(D56:D61)</f>
        <v>11.846237095944574</v>
      </c>
      <c r="G58" s="3">
        <f>F58*100/E58</f>
        <v>1.2765341698216135</v>
      </c>
    </row>
    <row r="59" spans="1:7" x14ac:dyDescent="0.3">
      <c r="A59" s="23">
        <v>18</v>
      </c>
      <c r="B59" s="24" t="s">
        <v>44</v>
      </c>
      <c r="C59" s="25" t="s">
        <v>11</v>
      </c>
      <c r="D59" s="23">
        <v>932</v>
      </c>
      <c r="E59" s="27"/>
      <c r="F59" s="27"/>
      <c r="G59" s="3"/>
    </row>
    <row r="60" spans="1:7" x14ac:dyDescent="0.3">
      <c r="A60" s="23">
        <v>18</v>
      </c>
      <c r="B60" s="24" t="s">
        <v>45</v>
      </c>
      <c r="C60" s="25" t="s">
        <v>11</v>
      </c>
      <c r="D60" s="23">
        <v>928</v>
      </c>
      <c r="E60" s="26"/>
      <c r="F60" s="26"/>
      <c r="G60" s="3"/>
    </row>
    <row r="61" spans="1:7" x14ac:dyDescent="0.3">
      <c r="A61" s="23">
        <v>18</v>
      </c>
      <c r="B61" s="24" t="s">
        <v>46</v>
      </c>
      <c r="C61" s="25" t="s">
        <v>11</v>
      </c>
      <c r="D61" s="23">
        <v>951</v>
      </c>
      <c r="E61" s="26"/>
      <c r="F61" s="26"/>
      <c r="G61" s="3"/>
    </row>
    <row r="62" spans="1:7" x14ac:dyDescent="0.3">
      <c r="A62" s="23">
        <v>18</v>
      </c>
      <c r="B62" s="24" t="s">
        <v>41</v>
      </c>
      <c r="C62" s="25" t="s">
        <v>12</v>
      </c>
      <c r="D62" s="24">
        <v>835</v>
      </c>
      <c r="E62" s="26"/>
      <c r="F62" s="26"/>
      <c r="G62" s="3"/>
    </row>
    <row r="63" spans="1:7" x14ac:dyDescent="0.3">
      <c r="A63" s="23">
        <v>18</v>
      </c>
      <c r="B63" s="24" t="s">
        <v>42</v>
      </c>
      <c r="C63" s="25" t="s">
        <v>12</v>
      </c>
      <c r="D63" s="24">
        <v>850</v>
      </c>
      <c r="E63" s="24"/>
      <c r="F63" s="24"/>
      <c r="G63" s="3"/>
    </row>
    <row r="64" spans="1:7" x14ac:dyDescent="0.3">
      <c r="A64" s="23">
        <v>18</v>
      </c>
      <c r="B64" s="24" t="s">
        <v>43</v>
      </c>
      <c r="C64" s="25" t="s">
        <v>12</v>
      </c>
      <c r="D64" s="24">
        <v>844</v>
      </c>
      <c r="E64" s="26">
        <f t="shared" si="6"/>
        <v>845</v>
      </c>
      <c r="F64" s="26">
        <f t="shared" ref="F64" si="18">_xlfn.STDEV.P(D62:D67)</f>
        <v>15.297058540778355</v>
      </c>
      <c r="G64" s="3">
        <f>F64*100/E64</f>
        <v>1.8103027858909295</v>
      </c>
    </row>
    <row r="65" spans="1:7" x14ac:dyDescent="0.3">
      <c r="A65" s="23">
        <v>18</v>
      </c>
      <c r="B65" s="24" t="s">
        <v>44</v>
      </c>
      <c r="C65" s="25" t="s">
        <v>12</v>
      </c>
      <c r="D65" s="24">
        <v>818</v>
      </c>
      <c r="E65" s="27"/>
      <c r="F65" s="27"/>
      <c r="G65" s="3"/>
    </row>
    <row r="66" spans="1:7" x14ac:dyDescent="0.3">
      <c r="A66" s="23">
        <v>18</v>
      </c>
      <c r="B66" s="24" t="s">
        <v>45</v>
      </c>
      <c r="C66" s="25" t="s">
        <v>12</v>
      </c>
      <c r="D66" s="24">
        <v>863</v>
      </c>
      <c r="E66" s="26"/>
      <c r="F66" s="26"/>
      <c r="G66" s="3"/>
    </row>
    <row r="67" spans="1:7" x14ac:dyDescent="0.3">
      <c r="A67" s="23">
        <v>18</v>
      </c>
      <c r="B67" s="24" t="s">
        <v>46</v>
      </c>
      <c r="C67" s="25" t="s">
        <v>12</v>
      </c>
      <c r="D67" s="24">
        <v>860</v>
      </c>
      <c r="E67" s="26"/>
      <c r="F67" s="26"/>
      <c r="G67" s="3"/>
    </row>
    <row r="68" spans="1:7" x14ac:dyDescent="0.3">
      <c r="A68" s="23">
        <v>18</v>
      </c>
      <c r="B68" s="24" t="s">
        <v>41</v>
      </c>
      <c r="C68" s="25" t="s">
        <v>13</v>
      </c>
      <c r="D68" s="24">
        <v>828</v>
      </c>
      <c r="E68" s="26"/>
      <c r="F68" s="26"/>
      <c r="G68" s="3"/>
    </row>
    <row r="69" spans="1:7" x14ac:dyDescent="0.3">
      <c r="A69" s="23">
        <v>18</v>
      </c>
      <c r="B69" s="24" t="s">
        <v>42</v>
      </c>
      <c r="C69" s="25" t="s">
        <v>13</v>
      </c>
      <c r="D69" s="24">
        <v>824</v>
      </c>
      <c r="E69" s="24"/>
      <c r="F69" s="24"/>
      <c r="G69" s="3"/>
    </row>
    <row r="70" spans="1:7" x14ac:dyDescent="0.3">
      <c r="A70" s="23">
        <v>18</v>
      </c>
      <c r="B70" s="24" t="s">
        <v>43</v>
      </c>
      <c r="C70" s="25" t="s">
        <v>13</v>
      </c>
      <c r="D70" s="24">
        <v>813</v>
      </c>
      <c r="E70" s="26">
        <f t="shared" si="8"/>
        <v>825.66666666666663</v>
      </c>
      <c r="F70" s="26">
        <f t="shared" ref="F70" si="19">_xlfn.STDEV.P(D68:D73)</f>
        <v>10.530379332620875</v>
      </c>
      <c r="G70" s="3">
        <f>F70*100/E70</f>
        <v>1.2753790067768522</v>
      </c>
    </row>
    <row r="71" spans="1:7" x14ac:dyDescent="0.3">
      <c r="A71" s="23">
        <v>18</v>
      </c>
      <c r="B71" s="24" t="s">
        <v>44</v>
      </c>
      <c r="C71" s="25" t="s">
        <v>13</v>
      </c>
      <c r="D71" s="24">
        <v>813</v>
      </c>
      <c r="E71" s="27"/>
      <c r="F71" s="27"/>
      <c r="G71" s="3"/>
    </row>
    <row r="72" spans="1:7" x14ac:dyDescent="0.3">
      <c r="A72" s="23">
        <v>18</v>
      </c>
      <c r="B72" s="24" t="s">
        <v>45</v>
      </c>
      <c r="C72" s="25" t="s">
        <v>13</v>
      </c>
      <c r="D72" s="23">
        <v>842</v>
      </c>
      <c r="E72" s="26"/>
      <c r="F72" s="26"/>
      <c r="G72" s="3"/>
    </row>
    <row r="73" spans="1:7" x14ac:dyDescent="0.3">
      <c r="A73" s="23">
        <v>18</v>
      </c>
      <c r="B73" s="24" t="s">
        <v>46</v>
      </c>
      <c r="C73" s="25" t="s">
        <v>13</v>
      </c>
      <c r="D73" s="23">
        <v>834</v>
      </c>
      <c r="E73" s="26"/>
      <c r="F73" s="26"/>
      <c r="G73" s="3"/>
    </row>
    <row r="74" spans="1:7" x14ac:dyDescent="0.3">
      <c r="A74" s="11">
        <v>20</v>
      </c>
      <c r="B74" t="s">
        <v>41</v>
      </c>
      <c r="C74" s="22" t="s">
        <v>11</v>
      </c>
      <c r="D74" s="11">
        <v>998</v>
      </c>
      <c r="E74" s="3"/>
      <c r="F74" s="3"/>
      <c r="G74" s="3"/>
    </row>
    <row r="75" spans="1:7" x14ac:dyDescent="0.3">
      <c r="A75" s="11">
        <v>20</v>
      </c>
      <c r="B75" t="s">
        <v>42</v>
      </c>
      <c r="C75" s="22" t="s">
        <v>11</v>
      </c>
      <c r="D75" s="11">
        <v>947</v>
      </c>
      <c r="G75" s="3"/>
    </row>
    <row r="76" spans="1:7" x14ac:dyDescent="0.3">
      <c r="A76" s="11">
        <v>20</v>
      </c>
      <c r="B76" t="s">
        <v>43</v>
      </c>
      <c r="C76" s="22" t="s">
        <v>11</v>
      </c>
      <c r="D76" s="11">
        <v>960</v>
      </c>
      <c r="E76" s="3">
        <f t="shared" ref="E76" si="20">AVERAGE(D74:D79)</f>
        <v>973.16666666666663</v>
      </c>
      <c r="F76" s="3">
        <f t="shared" ref="F76" si="21">_xlfn.STDEV.P(D74:D79)</f>
        <v>18.649545719817294</v>
      </c>
      <c r="G76" s="3">
        <f>F76*100/E76</f>
        <v>1.9163773645984545</v>
      </c>
    </row>
    <row r="77" spans="1:7" x14ac:dyDescent="0.3">
      <c r="A77" s="11">
        <v>20</v>
      </c>
      <c r="B77" t="s">
        <v>44</v>
      </c>
      <c r="C77" s="22" t="s">
        <v>11</v>
      </c>
      <c r="D77" s="11">
        <v>969</v>
      </c>
      <c r="E77" s="2"/>
      <c r="F77" s="2"/>
      <c r="G77" s="3"/>
    </row>
    <row r="78" spans="1:7" x14ac:dyDescent="0.3">
      <c r="A78" s="11">
        <v>20</v>
      </c>
      <c r="B78" t="s">
        <v>45</v>
      </c>
      <c r="C78" s="22" t="s">
        <v>11</v>
      </c>
      <c r="D78" s="11">
        <v>968</v>
      </c>
      <c r="E78" s="3"/>
      <c r="F78" s="3"/>
      <c r="G78" s="3"/>
    </row>
    <row r="79" spans="1:7" x14ac:dyDescent="0.3">
      <c r="A79" s="11">
        <v>20</v>
      </c>
      <c r="B79" t="s">
        <v>46</v>
      </c>
      <c r="C79" s="22" t="s">
        <v>11</v>
      </c>
      <c r="D79" s="11">
        <v>997</v>
      </c>
      <c r="E79" s="3"/>
      <c r="F79" s="3"/>
      <c r="G79" s="3"/>
    </row>
    <row r="80" spans="1:7" x14ac:dyDescent="0.3">
      <c r="A80" s="11">
        <v>20</v>
      </c>
      <c r="B80" t="s">
        <v>41</v>
      </c>
      <c r="C80" s="22" t="s">
        <v>12</v>
      </c>
      <c r="D80">
        <v>952</v>
      </c>
      <c r="E80" s="3"/>
      <c r="F80" s="3"/>
      <c r="G80" s="3"/>
    </row>
    <row r="81" spans="1:7" x14ac:dyDescent="0.3">
      <c r="A81" s="11">
        <v>20</v>
      </c>
      <c r="B81" t="s">
        <v>42</v>
      </c>
      <c r="C81" s="22" t="s">
        <v>12</v>
      </c>
      <c r="D81">
        <v>921</v>
      </c>
      <c r="G81" s="3"/>
    </row>
    <row r="82" spans="1:7" x14ac:dyDescent="0.3">
      <c r="A82" s="11">
        <v>20</v>
      </c>
      <c r="B82" t="s">
        <v>43</v>
      </c>
      <c r="C82" s="22" t="s">
        <v>12</v>
      </c>
      <c r="D82">
        <v>904</v>
      </c>
      <c r="E82" s="3">
        <f t="shared" si="12"/>
        <v>936.16666666666663</v>
      </c>
      <c r="F82" s="3">
        <f t="shared" ref="F82" si="22">_xlfn.STDEV.P(D80:D85)</f>
        <v>23.674294545397171</v>
      </c>
      <c r="G82" s="3">
        <f>F82*100/E82</f>
        <v>2.5288546781624182</v>
      </c>
    </row>
    <row r="83" spans="1:7" x14ac:dyDescent="0.3">
      <c r="A83" s="11">
        <v>20</v>
      </c>
      <c r="B83" t="s">
        <v>44</v>
      </c>
      <c r="C83" s="22" t="s">
        <v>12</v>
      </c>
      <c r="D83">
        <v>960</v>
      </c>
      <c r="E83" s="2"/>
      <c r="F83" s="2"/>
      <c r="G83" s="3"/>
    </row>
    <row r="84" spans="1:7" x14ac:dyDescent="0.3">
      <c r="A84" s="11">
        <v>20</v>
      </c>
      <c r="B84" t="s">
        <v>45</v>
      </c>
      <c r="C84" s="22" t="s">
        <v>12</v>
      </c>
      <c r="D84">
        <v>915</v>
      </c>
      <c r="E84" s="3"/>
      <c r="F84" s="3"/>
      <c r="G84" s="3"/>
    </row>
    <row r="85" spans="1:7" x14ac:dyDescent="0.3">
      <c r="A85" s="11">
        <v>20</v>
      </c>
      <c r="B85" t="s">
        <v>46</v>
      </c>
      <c r="C85" s="22" t="s">
        <v>12</v>
      </c>
      <c r="D85">
        <v>965</v>
      </c>
      <c r="E85" s="3"/>
      <c r="F85" s="3"/>
      <c r="G85" s="3"/>
    </row>
    <row r="86" spans="1:7" x14ac:dyDescent="0.3">
      <c r="A86" s="11">
        <v>20</v>
      </c>
      <c r="B86" t="s">
        <v>41</v>
      </c>
      <c r="C86" s="22" t="s">
        <v>13</v>
      </c>
      <c r="D86">
        <v>893</v>
      </c>
      <c r="E86" s="3"/>
      <c r="F86" s="3"/>
    </row>
    <row r="87" spans="1:7" x14ac:dyDescent="0.3">
      <c r="A87" s="11">
        <v>20</v>
      </c>
      <c r="B87" t="s">
        <v>42</v>
      </c>
      <c r="C87" s="22" t="s">
        <v>13</v>
      </c>
      <c r="D87">
        <v>895</v>
      </c>
    </row>
    <row r="88" spans="1:7" x14ac:dyDescent="0.3">
      <c r="A88" s="11">
        <v>20</v>
      </c>
      <c r="B88" t="s">
        <v>43</v>
      </c>
      <c r="C88" s="22" t="s">
        <v>13</v>
      </c>
      <c r="D88">
        <v>891</v>
      </c>
      <c r="E88" s="3">
        <f t="shared" si="14"/>
        <v>898.66666666666663</v>
      </c>
      <c r="F88" s="3">
        <f t="shared" ref="F88" si="23">_xlfn.STDEV.P(D86:D91)</f>
        <v>6.4463598686045724</v>
      </c>
      <c r="G88" s="3">
        <f>F88*100/E88</f>
        <v>0.71732491119487085</v>
      </c>
    </row>
    <row r="89" spans="1:7" x14ac:dyDescent="0.3">
      <c r="A89" s="11">
        <v>20</v>
      </c>
      <c r="B89" t="s">
        <v>44</v>
      </c>
      <c r="C89" s="22" t="s">
        <v>13</v>
      </c>
      <c r="D89">
        <v>902</v>
      </c>
      <c r="E89" s="2"/>
      <c r="F89" s="2"/>
    </row>
    <row r="90" spans="1:7" x14ac:dyDescent="0.3">
      <c r="A90" s="11">
        <v>20</v>
      </c>
      <c r="B90" t="s">
        <v>45</v>
      </c>
      <c r="C90" s="22" t="s">
        <v>13</v>
      </c>
      <c r="D90" s="11">
        <v>910</v>
      </c>
      <c r="E90" s="3"/>
      <c r="F90" s="3"/>
    </row>
    <row r="91" spans="1:7" x14ac:dyDescent="0.3">
      <c r="A91" s="11">
        <v>20</v>
      </c>
      <c r="B91" t="s">
        <v>46</v>
      </c>
      <c r="C91" s="22" t="s">
        <v>13</v>
      </c>
      <c r="D91" s="11">
        <v>901</v>
      </c>
      <c r="E91" s="3"/>
      <c r="F91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Routine Culture data</vt:lpstr>
      <vt:lpstr>Cell Density data for R</vt:lpstr>
      <vt:lpstr>Fast-track Activity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ΑΛΕΞΑΝΔΡΟΣ ΚΑΝΕΛΛΟΠΟΥΛΟΣ</cp:lastModifiedBy>
  <dcterms:created xsi:type="dcterms:W3CDTF">2015-06-05T18:17:20Z</dcterms:created>
  <dcterms:modified xsi:type="dcterms:W3CDTF">2024-11-26T13:18:27Z</dcterms:modified>
</cp:coreProperties>
</file>