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dministrator\Alexandros\R\Projects\MG3 growth sigmoidal modeling\"/>
    </mc:Choice>
  </mc:AlternateContent>
  <xr:revisionPtr revIDLastSave="0" documentId="13_ncr:1_{BD506D11-AADC-4BC6-942F-A9E666B8348C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Routine Cultures" sheetId="1" r:id="rId1"/>
    <sheet name="Routine Cultures merged" sheetId="3" r:id="rId2"/>
    <sheet name="Concentrated Routine Cultures" sheetId="4" r:id="rId3"/>
    <sheet name="Polystyrene 96-well pla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4" l="1"/>
  <c r="H69" i="4" s="1"/>
  <c r="F69" i="4"/>
  <c r="G57" i="4"/>
  <c r="F57" i="4"/>
  <c r="G55" i="4"/>
  <c r="F55" i="4"/>
  <c r="G53" i="4"/>
  <c r="F53" i="4"/>
  <c r="Q66" i="4"/>
  <c r="P66" i="4"/>
  <c r="G66" i="4"/>
  <c r="F66" i="4"/>
  <c r="F31" i="3"/>
  <c r="G31" i="3" s="1"/>
  <c r="E31" i="3"/>
  <c r="F8" i="3"/>
  <c r="G8" i="3" s="1"/>
  <c r="E8" i="3"/>
  <c r="F102" i="1"/>
  <c r="G102" i="1"/>
  <c r="H102" i="1" s="1"/>
  <c r="F105" i="1"/>
  <c r="G105" i="1"/>
  <c r="H105" i="1" s="1"/>
  <c r="F108" i="1"/>
  <c r="G108" i="1"/>
  <c r="H108" i="1" s="1"/>
  <c r="F111" i="1"/>
  <c r="G111" i="1"/>
  <c r="H111" i="1" s="1"/>
  <c r="F114" i="1"/>
  <c r="G114" i="1"/>
  <c r="H114" i="1" s="1"/>
  <c r="Q49" i="4"/>
  <c r="R49" i="4" s="1"/>
  <c r="P49" i="4"/>
  <c r="Q47" i="4"/>
  <c r="P47" i="4"/>
  <c r="Q45" i="4"/>
  <c r="P45" i="4"/>
  <c r="Q63" i="4"/>
  <c r="P63" i="4"/>
  <c r="G63" i="4"/>
  <c r="F63" i="4"/>
  <c r="G99" i="1"/>
  <c r="H99" i="1" s="1"/>
  <c r="F99" i="1"/>
  <c r="G95" i="1"/>
  <c r="F95" i="1"/>
  <c r="G49" i="4"/>
  <c r="F49" i="4"/>
  <c r="G47" i="4"/>
  <c r="F47" i="4"/>
  <c r="G45" i="4"/>
  <c r="F45" i="4"/>
  <c r="G41" i="4"/>
  <c r="H41" i="4" s="1"/>
  <c r="F41" i="4"/>
  <c r="F83" i="3"/>
  <c r="E83" i="3"/>
  <c r="H53" i="4" l="1"/>
  <c r="H55" i="4"/>
  <c r="H57" i="4"/>
  <c r="H66" i="4"/>
  <c r="R66" i="4"/>
  <c r="H49" i="4"/>
  <c r="R47" i="4"/>
  <c r="R45" i="4"/>
  <c r="R63" i="4"/>
  <c r="H63" i="4"/>
  <c r="H47" i="4"/>
  <c r="H45" i="4"/>
  <c r="G83" i="3"/>
  <c r="F64" i="3" l="1"/>
  <c r="G64" i="3" s="1"/>
  <c r="E64" i="3"/>
  <c r="G89" i="1"/>
  <c r="F89" i="1"/>
  <c r="E49" i="3"/>
  <c r="F49" i="3"/>
  <c r="F27" i="3"/>
  <c r="E27" i="3"/>
  <c r="G39" i="4"/>
  <c r="F39" i="4"/>
  <c r="G37" i="4"/>
  <c r="F37" i="4"/>
  <c r="G31" i="4"/>
  <c r="F31" i="4"/>
  <c r="G29" i="4"/>
  <c r="F29" i="4"/>
  <c r="H29" i="4" l="1"/>
  <c r="G27" i="3"/>
  <c r="G49" i="3"/>
  <c r="H31" i="4"/>
  <c r="H39" i="4"/>
  <c r="H37" i="4"/>
  <c r="G83" i="1" l="1"/>
  <c r="F83" i="1"/>
  <c r="G77" i="1"/>
  <c r="F77" i="1"/>
  <c r="F109" i="3"/>
  <c r="E109" i="3"/>
  <c r="F106" i="3"/>
  <c r="E106" i="3"/>
  <c r="Q67" i="1"/>
  <c r="P67" i="1"/>
  <c r="G72" i="1"/>
  <c r="F72" i="1"/>
  <c r="R67" i="1" l="1"/>
  <c r="G106" i="3"/>
  <c r="H95" i="1"/>
  <c r="G109" i="3"/>
  <c r="H83" i="1"/>
  <c r="H77" i="1"/>
  <c r="H89" i="1"/>
  <c r="H72" i="1"/>
  <c r="F95" i="3"/>
  <c r="E95" i="3"/>
  <c r="F92" i="3"/>
  <c r="E92" i="3"/>
  <c r="F60" i="3"/>
  <c r="E60" i="3"/>
  <c r="F57" i="3"/>
  <c r="E57" i="3"/>
  <c r="F40" i="3"/>
  <c r="E40" i="3"/>
  <c r="F37" i="3"/>
  <c r="E37" i="3"/>
  <c r="Q65" i="1"/>
  <c r="P65" i="1"/>
  <c r="Q63" i="1"/>
  <c r="P63" i="1"/>
  <c r="G69" i="1"/>
  <c r="F69" i="1"/>
  <c r="G66" i="1"/>
  <c r="F66" i="1"/>
  <c r="G18" i="2"/>
  <c r="H18" i="2" s="1"/>
  <c r="F18" i="2"/>
  <c r="G25" i="4"/>
  <c r="F25" i="4"/>
  <c r="G23" i="4"/>
  <c r="F23" i="4"/>
  <c r="G21" i="4"/>
  <c r="F21" i="4"/>
  <c r="G19" i="4"/>
  <c r="F19" i="4"/>
  <c r="G17" i="4"/>
  <c r="F17" i="4"/>
  <c r="E15" i="4"/>
  <c r="E14" i="4"/>
  <c r="G13" i="4"/>
  <c r="F13" i="4"/>
  <c r="G11" i="4"/>
  <c r="F11" i="4"/>
  <c r="G9" i="4"/>
  <c r="F9" i="4"/>
  <c r="G7" i="4"/>
  <c r="F7" i="4"/>
  <c r="G5" i="4"/>
  <c r="F5" i="4"/>
  <c r="G3" i="4"/>
  <c r="F3" i="4"/>
  <c r="Q61" i="1"/>
  <c r="P61" i="1"/>
  <c r="G63" i="1"/>
  <c r="F63" i="1"/>
  <c r="F23" i="3"/>
  <c r="E23" i="3"/>
  <c r="F20" i="3"/>
  <c r="E20" i="3"/>
  <c r="Q59" i="1"/>
  <c r="P59" i="1"/>
  <c r="G60" i="1"/>
  <c r="F60" i="1"/>
  <c r="F6" i="3"/>
  <c r="E6" i="3"/>
  <c r="F3" i="3"/>
  <c r="E3" i="3"/>
  <c r="Q57" i="1"/>
  <c r="P57" i="1"/>
  <c r="G57" i="1"/>
  <c r="F57" i="1"/>
  <c r="F103" i="3"/>
  <c r="E103" i="3"/>
  <c r="F97" i="3"/>
  <c r="E97" i="3"/>
  <c r="F90" i="3"/>
  <c r="E90" i="3"/>
  <c r="F87" i="3"/>
  <c r="E87" i="3"/>
  <c r="F79" i="3"/>
  <c r="E79" i="3"/>
  <c r="F76" i="3"/>
  <c r="E76" i="3"/>
  <c r="F73" i="3"/>
  <c r="E73" i="3"/>
  <c r="F68" i="3"/>
  <c r="E68" i="3"/>
  <c r="F55" i="3"/>
  <c r="E55" i="3"/>
  <c r="F53" i="3"/>
  <c r="E53" i="3"/>
  <c r="F35" i="1"/>
  <c r="G35" i="1"/>
  <c r="F37" i="1"/>
  <c r="G37" i="1"/>
  <c r="H37" i="1" s="1"/>
  <c r="F39" i="1"/>
  <c r="G39" i="1"/>
  <c r="F44" i="3"/>
  <c r="E44" i="3"/>
  <c r="F42" i="3"/>
  <c r="E42" i="3"/>
  <c r="F34" i="3"/>
  <c r="E34" i="3"/>
  <c r="F11" i="3"/>
  <c r="E11" i="3"/>
  <c r="F17" i="3"/>
  <c r="E17" i="3"/>
  <c r="F114" i="3"/>
  <c r="E114" i="3"/>
  <c r="F111" i="3"/>
  <c r="E111" i="3"/>
  <c r="F100" i="3"/>
  <c r="E100" i="3"/>
  <c r="F70" i="3"/>
  <c r="E70" i="3"/>
  <c r="F14" i="3"/>
  <c r="E14" i="3"/>
  <c r="F15" i="2"/>
  <c r="G15" i="2"/>
  <c r="G54" i="1"/>
  <c r="F54" i="1"/>
  <c r="G45" i="1"/>
  <c r="F45" i="1"/>
  <c r="H7" i="4" l="1"/>
  <c r="H11" i="4"/>
  <c r="H25" i="4"/>
  <c r="H3" i="4"/>
  <c r="H5" i="4"/>
  <c r="H17" i="4"/>
  <c r="H9" i="4"/>
  <c r="H13" i="4"/>
  <c r="H69" i="1"/>
  <c r="R63" i="1"/>
  <c r="R65" i="1"/>
  <c r="H66" i="1"/>
  <c r="G92" i="3"/>
  <c r="G95" i="3"/>
  <c r="G60" i="3"/>
  <c r="G57" i="3"/>
  <c r="G37" i="3"/>
  <c r="G40" i="3"/>
  <c r="G23" i="3"/>
  <c r="G20" i="3"/>
  <c r="R59" i="1"/>
  <c r="H35" i="1"/>
  <c r="H63" i="1"/>
  <c r="R61" i="1"/>
  <c r="H60" i="1"/>
  <c r="H39" i="1"/>
  <c r="G15" i="4"/>
  <c r="H19" i="4"/>
  <c r="H21" i="4"/>
  <c r="H23" i="4"/>
  <c r="F15" i="4"/>
  <c r="G6" i="3"/>
  <c r="G3" i="3"/>
  <c r="G103" i="3"/>
  <c r="R57" i="1"/>
  <c r="G97" i="3"/>
  <c r="G79" i="3"/>
  <c r="G53" i="3"/>
  <c r="G55" i="3"/>
  <c r="G90" i="3"/>
  <c r="G87" i="3"/>
  <c r="G68" i="3"/>
  <c r="G73" i="3"/>
  <c r="G76" i="3"/>
  <c r="G44" i="3"/>
  <c r="G34" i="3"/>
  <c r="G70" i="3"/>
  <c r="G42" i="3"/>
  <c r="G11" i="3"/>
  <c r="G17" i="3"/>
  <c r="G100" i="3"/>
  <c r="G114" i="3"/>
  <c r="G14" i="3"/>
  <c r="G111" i="3"/>
  <c r="H15" i="2"/>
  <c r="H57" i="1"/>
  <c r="H54" i="1"/>
  <c r="H45" i="1"/>
  <c r="H15" i="4" l="1"/>
  <c r="G51" i="1"/>
  <c r="F51" i="1"/>
  <c r="G48" i="1"/>
  <c r="F48" i="1"/>
  <c r="G43" i="1"/>
  <c r="F43" i="1"/>
  <c r="G41" i="1"/>
  <c r="F41" i="1"/>
  <c r="G33" i="1"/>
  <c r="F33" i="1"/>
  <c r="G30" i="1"/>
  <c r="F30" i="1"/>
  <c r="G27" i="1"/>
  <c r="F27" i="1"/>
  <c r="G12" i="2"/>
  <c r="H12" i="2" s="1"/>
  <c r="F12" i="2"/>
  <c r="G6" i="2"/>
  <c r="F6" i="2"/>
  <c r="G3" i="2"/>
  <c r="H3" i="2" s="1"/>
  <c r="F3" i="2"/>
  <c r="G24" i="1"/>
  <c r="F24" i="1"/>
  <c r="G21" i="1"/>
  <c r="F21" i="1"/>
  <c r="G18" i="1"/>
  <c r="F18" i="1"/>
  <c r="G15" i="1"/>
  <c r="F15" i="1"/>
  <c r="G12" i="1"/>
  <c r="F12" i="1"/>
  <c r="H51" i="1" l="1"/>
  <c r="H48" i="1"/>
  <c r="H43" i="1"/>
  <c r="H41" i="1"/>
  <c r="H33" i="1"/>
  <c r="H6" i="2"/>
  <c r="H21" i="1"/>
  <c r="H24" i="1"/>
  <c r="H30" i="1"/>
  <c r="H15" i="1"/>
  <c r="H18" i="1"/>
  <c r="H27" i="1"/>
  <c r="H12" i="1"/>
  <c r="G9" i="1"/>
  <c r="F9" i="1"/>
  <c r="G6" i="1"/>
  <c r="F6" i="1"/>
  <c r="G3" i="1"/>
  <c r="F3" i="1"/>
  <c r="H9" i="1" l="1"/>
  <c r="H3" i="1"/>
  <c r="H6" i="1"/>
</calcChain>
</file>

<file path=xl/sharedStrings.xml><?xml version="1.0" encoding="utf-8"?>
<sst xmlns="http://schemas.openxmlformats.org/spreadsheetml/2006/main" count="854" uniqueCount="54">
  <si>
    <t>Time (days)</t>
  </si>
  <si>
    <t>Replicate</t>
  </si>
  <si>
    <t>[Nitrite] (uM)</t>
  </si>
  <si>
    <t>MG3 (1)</t>
  </si>
  <si>
    <t>MG3 (2)</t>
  </si>
  <si>
    <t>MG3 (3)</t>
  </si>
  <si>
    <t>Mean</t>
  </si>
  <si>
    <t>St. Dev</t>
  </si>
  <si>
    <t>CV%</t>
  </si>
  <si>
    <t>1st Generation 01.03.23 - 08.03.23</t>
  </si>
  <si>
    <t>2nd Generation 08.03.23 - 15.03.23</t>
  </si>
  <si>
    <t>Generation</t>
  </si>
  <si>
    <t>Dilution</t>
  </si>
  <si>
    <t>NO</t>
  </si>
  <si>
    <t>1st</t>
  </si>
  <si>
    <t>2nd</t>
  </si>
  <si>
    <t>1st Attempt 15.03.23 - 22.03.23</t>
  </si>
  <si>
    <t>Attempt</t>
  </si>
  <si>
    <t>Evaporation</t>
  </si>
  <si>
    <t>3rd</t>
  </si>
  <si>
    <t>4th</t>
  </si>
  <si>
    <t>2nd Attempt 20.03.23 - 24.03.23</t>
  </si>
  <si>
    <t>4th Generation 21.03.23 - 27.03.23</t>
  </si>
  <si>
    <t>3rd Generation 15.03.23 - 21.03.23</t>
  </si>
  <si>
    <t>5th Generation 27.03.23 - 03.04.23</t>
  </si>
  <si>
    <t>5th</t>
  </si>
  <si>
    <t>6th Generation 03.04.23 - 10.04.23</t>
  </si>
  <si>
    <t>6th</t>
  </si>
  <si>
    <t>3rd Attempt 27.03.23 - 03.04.23</t>
  </si>
  <si>
    <t>No aeriation</t>
  </si>
  <si>
    <t>6th*</t>
  </si>
  <si>
    <t>Time (hours)</t>
  </si>
  <si>
    <t>1/10</t>
  </si>
  <si>
    <t>2nd Generation 06.04.23 - 10.04.23</t>
  </si>
  <si>
    <t>4th Attempt 20.03.23 - 24.03.23 (Eppendorfs)</t>
  </si>
  <si>
    <t>1st Generation 03.04.23 - 06.04.23</t>
  </si>
  <si>
    <t>7th</t>
  </si>
  <si>
    <t>MG3 (4)</t>
  </si>
  <si>
    <t>MG3 (5)</t>
  </si>
  <si>
    <t>MG3 (6)</t>
  </si>
  <si>
    <t>6th Attempt 07.04.23                                                      (5% concentrated inoculum after harvesting)</t>
  </si>
  <si>
    <t>6th Generation 03.04.23 - 24.04.23        (3 week refreshments)</t>
  </si>
  <si>
    <t>6th Attempt 12.04.23                                                      (5% concentrated inoculum after harvesting) 2G</t>
  </si>
  <si>
    <t>6th Attempt 15.04.23                                                      (5% concentrated inoculum after harvesting) 3G</t>
  </si>
  <si>
    <t>7th Generation 10.04.23 - 15.04.23</t>
  </si>
  <si>
    <t>8th Generation 15.04.23 - 24.04.23</t>
  </si>
  <si>
    <t>7th Attempt 15.04.23                                                      (3.75% 20X inoculum,           SW 10mM)</t>
  </si>
  <si>
    <t>7th Attempt 15.04.23                                                      (5% 20X inoculum,               SW 1mM)</t>
  </si>
  <si>
    <t>6th Attempt 15.04.23                                                      (5% concentrated inoculum after harvesting) 3G in SW 10mM</t>
  </si>
  <si>
    <t>8th</t>
  </si>
  <si>
    <t>MG3 (A)</t>
  </si>
  <si>
    <t>MG3 (B)</t>
  </si>
  <si>
    <t>MG3 (C)</t>
  </si>
  <si>
    <t>6th Attempt 15.04.23                                                      (5% concentrated inoculum after harvesting) 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</si>
</sst>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2" fontId="0" fillId="2" borderId="0" xfId="0" applyNumberFormat="1" applyFill="1"/>
    <xf numFmtId="20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 vertical="center"/>
    </xf>
    <xf numFmtId="0" fontId="0" fillId="3" borderId="0" xfId="0" applyFill="1"/>
    <xf numFmtId="20" fontId="0" fillId="3" borderId="0" xfId="0" applyNumberFormat="1" applyFill="1" applyAlignment="1">
      <alignment horizontal="right"/>
    </xf>
    <xf numFmtId="2" fontId="0" fillId="3" borderId="0" xfId="0" applyNumberFormat="1" applyFill="1"/>
    <xf numFmtId="0" fontId="3" fillId="2" borderId="0" xfId="0" applyFont="1" applyFill="1"/>
    <xf numFmtId="0" fontId="0" fillId="0" borderId="0" xfId="0" applyAlignment="1">
      <alignment vertical="center"/>
    </xf>
    <xf numFmtId="49" fontId="0" fillId="0" borderId="0" xfId="0" applyNumberFormat="1" applyAlignment="1">
      <alignment horizontal="right"/>
    </xf>
    <xf numFmtId="164" fontId="0" fillId="0" borderId="0" xfId="0" applyNumberFormat="1"/>
    <xf numFmtId="49" fontId="0" fillId="2" borderId="0" xfId="0" applyNumberFormat="1" applyFill="1" applyAlignment="1">
      <alignment horizontal="right"/>
    </xf>
    <xf numFmtId="0" fontId="0" fillId="0" borderId="0" xfId="0" applyAlignment="1">
      <alignment horizontal="center" vertical="center" textRotation="90" wrapText="1"/>
    </xf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vertical="center" textRotation="90" wrapText="1"/>
    </xf>
    <xf numFmtId="0" fontId="0" fillId="2" borderId="0" xfId="0" applyFill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4" fillId="2" borderId="0" xfId="0" applyFont="1" applyFill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horizontal="right"/>
    </xf>
    <xf numFmtId="2" fontId="0" fillId="0" borderId="0" xfId="0" applyNumberFormat="1" applyFill="1"/>
    <xf numFmtId="0" fontId="4" fillId="0" borderId="0" xfId="0" applyFont="1" applyFill="1" applyAlignment="1">
      <alignment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5"/>
  <sheetViews>
    <sheetView topLeftCell="A94" workbookViewId="0">
      <selection activeCell="E104" sqref="E104"/>
    </sheetView>
  </sheetViews>
  <sheetFormatPr defaultRowHeight="14.4" x14ac:dyDescent="0.3"/>
  <cols>
    <col min="2" max="2" width="15.109375" customWidth="1"/>
    <col min="4" max="4" width="12.33203125" customWidth="1"/>
    <col min="5" max="5" width="14.33203125" customWidth="1"/>
    <col min="9" max="9" width="8.88671875" style="7"/>
  </cols>
  <sheetData>
    <row r="1" spans="1:9" s="1" customFormat="1" x14ac:dyDescent="0.3">
      <c r="A1" s="3"/>
      <c r="B1" s="3" t="s">
        <v>0</v>
      </c>
      <c r="C1" s="3" t="s">
        <v>1</v>
      </c>
      <c r="D1" s="3" t="s">
        <v>11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12</v>
      </c>
    </row>
    <row r="2" spans="1:9" s="1" customFormat="1" ht="14.4" customHeight="1" x14ac:dyDescent="0.3">
      <c r="A2" s="27" t="s">
        <v>9</v>
      </c>
      <c r="B2">
        <v>2</v>
      </c>
      <c r="C2" t="s">
        <v>3</v>
      </c>
      <c r="D2" t="s">
        <v>14</v>
      </c>
      <c r="E2">
        <v>38.590000000000003</v>
      </c>
      <c r="F2"/>
      <c r="G2"/>
      <c r="H2"/>
      <c r="I2" s="6" t="s">
        <v>13</v>
      </c>
    </row>
    <row r="3" spans="1:9" x14ac:dyDescent="0.3">
      <c r="A3" s="27"/>
      <c r="B3">
        <v>2</v>
      </c>
      <c r="C3" t="s">
        <v>4</v>
      </c>
      <c r="D3" t="s">
        <v>14</v>
      </c>
      <c r="E3">
        <v>32.49</v>
      </c>
      <c r="F3" s="2">
        <f>AVERAGE(E2:E4)</f>
        <v>35.336666666666673</v>
      </c>
      <c r="G3" s="2">
        <f>_xlfn.STDEV.P(E2:E4)</f>
        <v>2.5068616945407181</v>
      </c>
      <c r="H3" s="2">
        <f>G3*100/F3</f>
        <v>7.0942223220659866</v>
      </c>
      <c r="I3" s="7" t="s">
        <v>13</v>
      </c>
    </row>
    <row r="4" spans="1:9" x14ac:dyDescent="0.3">
      <c r="A4" s="27"/>
      <c r="B4">
        <v>2</v>
      </c>
      <c r="C4" t="s">
        <v>5</v>
      </c>
      <c r="D4" t="s">
        <v>14</v>
      </c>
      <c r="E4">
        <v>34.93</v>
      </c>
      <c r="I4" s="7" t="s">
        <v>13</v>
      </c>
    </row>
    <row r="5" spans="1:9" x14ac:dyDescent="0.3">
      <c r="A5" s="27"/>
      <c r="B5">
        <v>5</v>
      </c>
      <c r="C5" t="s">
        <v>3</v>
      </c>
      <c r="D5" t="s">
        <v>14</v>
      </c>
      <c r="E5">
        <v>829.1</v>
      </c>
      <c r="I5" s="8">
        <v>4.8611111111111112E-2</v>
      </c>
    </row>
    <row r="6" spans="1:9" x14ac:dyDescent="0.3">
      <c r="A6" s="27"/>
      <c r="B6">
        <v>5</v>
      </c>
      <c r="C6" t="s">
        <v>4</v>
      </c>
      <c r="D6" t="s">
        <v>14</v>
      </c>
      <c r="E6">
        <v>747</v>
      </c>
      <c r="F6" s="2">
        <f>AVERAGE(E5:E7)</f>
        <v>777.9</v>
      </c>
      <c r="G6" s="2">
        <f>_xlfn.STDEV.P(E5:E7)</f>
        <v>36.461577950860374</v>
      </c>
      <c r="H6" s="2">
        <f>G6*100/F6</f>
        <v>4.6871806081579095</v>
      </c>
      <c r="I6" s="8">
        <v>4.8611111111111112E-2</v>
      </c>
    </row>
    <row r="7" spans="1:9" x14ac:dyDescent="0.3">
      <c r="A7" s="27"/>
      <c r="B7">
        <v>5</v>
      </c>
      <c r="C7" t="s">
        <v>5</v>
      </c>
      <c r="D7" t="s">
        <v>14</v>
      </c>
      <c r="E7">
        <v>757.6</v>
      </c>
      <c r="I7" s="8">
        <v>4.8611111111111112E-2</v>
      </c>
    </row>
    <row r="8" spans="1:9" x14ac:dyDescent="0.3">
      <c r="A8" s="27"/>
      <c r="B8">
        <v>7</v>
      </c>
      <c r="C8" t="s">
        <v>3</v>
      </c>
      <c r="D8" t="s">
        <v>14</v>
      </c>
      <c r="E8">
        <v>920.6</v>
      </c>
      <c r="I8" s="8">
        <v>4.8611111111111112E-2</v>
      </c>
    </row>
    <row r="9" spans="1:9" x14ac:dyDescent="0.3">
      <c r="A9" s="27"/>
      <c r="B9">
        <v>7</v>
      </c>
      <c r="C9" t="s">
        <v>4</v>
      </c>
      <c r="D9" t="s">
        <v>14</v>
      </c>
      <c r="E9">
        <v>917.2</v>
      </c>
      <c r="F9" s="2">
        <f>AVERAGE(E8:E10)</f>
        <v>918.86666666666679</v>
      </c>
      <c r="G9" s="2">
        <f>_xlfn.STDEV.P(E8:E10)</f>
        <v>1.3888444437333025</v>
      </c>
      <c r="H9" s="2">
        <f>G9*100/F9</f>
        <v>0.15114754883551865</v>
      </c>
      <c r="I9" s="8">
        <v>4.8611111111111112E-2</v>
      </c>
    </row>
    <row r="10" spans="1:9" x14ac:dyDescent="0.3">
      <c r="A10" s="27"/>
      <c r="B10">
        <v>7</v>
      </c>
      <c r="C10" t="s">
        <v>5</v>
      </c>
      <c r="D10" t="s">
        <v>14</v>
      </c>
      <c r="E10">
        <v>918.8</v>
      </c>
      <c r="I10" s="8">
        <v>4.8611111111111112E-2</v>
      </c>
    </row>
    <row r="11" spans="1:9" x14ac:dyDescent="0.3">
      <c r="A11" s="27"/>
      <c r="B11">
        <v>7.5</v>
      </c>
      <c r="C11" t="s">
        <v>3</v>
      </c>
      <c r="D11" t="s">
        <v>14</v>
      </c>
      <c r="E11">
        <v>931</v>
      </c>
      <c r="I11" s="8">
        <v>4.8611111111111112E-2</v>
      </c>
    </row>
    <row r="12" spans="1:9" x14ac:dyDescent="0.3">
      <c r="A12" s="27"/>
      <c r="B12">
        <v>7.5</v>
      </c>
      <c r="C12" t="s">
        <v>4</v>
      </c>
      <c r="D12" t="s">
        <v>14</v>
      </c>
      <c r="E12">
        <v>924.1</v>
      </c>
      <c r="F12" s="2">
        <f>AVERAGE(E11:E13)</f>
        <v>923.56666666666661</v>
      </c>
      <c r="G12" s="2">
        <f>_xlfn.STDEV.P(E11:E13)</f>
        <v>6.2983242921342795</v>
      </c>
      <c r="H12" s="2">
        <f>G12*100/F12</f>
        <v>0.68195664909238973</v>
      </c>
      <c r="I12" s="8">
        <v>4.8611111111111112E-2</v>
      </c>
    </row>
    <row r="13" spans="1:9" x14ac:dyDescent="0.3">
      <c r="A13" s="27"/>
      <c r="B13">
        <v>7.5</v>
      </c>
      <c r="C13" t="s">
        <v>5</v>
      </c>
      <c r="D13" t="s">
        <v>14</v>
      </c>
      <c r="E13">
        <v>915.6</v>
      </c>
      <c r="I13" s="8">
        <v>4.8611111111111112E-2</v>
      </c>
    </row>
    <row r="14" spans="1:9" x14ac:dyDescent="0.3">
      <c r="A14" s="27"/>
      <c r="B14">
        <v>9</v>
      </c>
      <c r="C14" t="s">
        <v>3</v>
      </c>
      <c r="D14" t="s">
        <v>14</v>
      </c>
      <c r="E14">
        <v>921</v>
      </c>
      <c r="I14" s="8">
        <v>4.8611111111111112E-2</v>
      </c>
    </row>
    <row r="15" spans="1:9" x14ac:dyDescent="0.3">
      <c r="A15" s="27"/>
      <c r="B15">
        <v>9</v>
      </c>
      <c r="C15" t="s">
        <v>4</v>
      </c>
      <c r="D15" t="s">
        <v>14</v>
      </c>
      <c r="E15">
        <v>968.8</v>
      </c>
      <c r="F15" s="2">
        <f>AVERAGE(E14:E16)</f>
        <v>937.30000000000007</v>
      </c>
      <c r="G15" s="2">
        <f>_xlfn.STDEV.P(E14:E16)</f>
        <v>22.278390127355824</v>
      </c>
      <c r="H15" s="2">
        <f>G15*100/F15</f>
        <v>2.3768686789027869</v>
      </c>
      <c r="I15" s="8">
        <v>4.8611111111111112E-2</v>
      </c>
    </row>
    <row r="16" spans="1:9" x14ac:dyDescent="0.3">
      <c r="A16" s="27"/>
      <c r="B16">
        <v>9</v>
      </c>
      <c r="C16" t="s">
        <v>5</v>
      </c>
      <c r="D16" t="s">
        <v>14</v>
      </c>
      <c r="E16">
        <v>922.1</v>
      </c>
      <c r="I16" s="8">
        <v>4.8611111111111112E-2</v>
      </c>
    </row>
    <row r="17" spans="1:9" x14ac:dyDescent="0.3">
      <c r="A17" s="26" t="s">
        <v>10</v>
      </c>
      <c r="B17" s="4">
        <v>2</v>
      </c>
      <c r="C17" s="4" t="s">
        <v>3</v>
      </c>
      <c r="D17" s="4" t="s">
        <v>15</v>
      </c>
      <c r="E17" s="5">
        <v>46.33</v>
      </c>
      <c r="F17" s="5"/>
      <c r="G17" s="5"/>
      <c r="H17" s="5"/>
      <c r="I17" s="9" t="s">
        <v>13</v>
      </c>
    </row>
    <row r="18" spans="1:9" x14ac:dyDescent="0.3">
      <c r="A18" s="26"/>
      <c r="B18" s="4">
        <v>2</v>
      </c>
      <c r="C18" s="4" t="s">
        <v>4</v>
      </c>
      <c r="D18" s="4" t="s">
        <v>15</v>
      </c>
      <c r="E18" s="4">
        <v>44.6</v>
      </c>
      <c r="F18" s="10">
        <f>AVERAGE(E17:E19)</f>
        <v>42.680000000000007</v>
      </c>
      <c r="G18" s="10">
        <f>_xlfn.STDEV.P(E17:E19)</f>
        <v>4.0014080854952381</v>
      </c>
      <c r="H18" s="10">
        <f>G18*100/F18</f>
        <v>9.375370397130359</v>
      </c>
      <c r="I18" s="9" t="s">
        <v>13</v>
      </c>
    </row>
    <row r="19" spans="1:9" x14ac:dyDescent="0.3">
      <c r="A19" s="26"/>
      <c r="B19" s="4">
        <v>2</v>
      </c>
      <c r="C19" s="4" t="s">
        <v>5</v>
      </c>
      <c r="D19" s="4" t="s">
        <v>15</v>
      </c>
      <c r="E19" s="4">
        <v>37.11</v>
      </c>
      <c r="F19" s="4"/>
      <c r="G19" s="4"/>
      <c r="H19" s="4"/>
      <c r="I19" s="9" t="s">
        <v>13</v>
      </c>
    </row>
    <row r="20" spans="1:9" x14ac:dyDescent="0.3">
      <c r="A20" s="26"/>
      <c r="B20" s="4">
        <v>5</v>
      </c>
      <c r="C20" s="4" t="s">
        <v>3</v>
      </c>
      <c r="D20" s="4" t="s">
        <v>15</v>
      </c>
      <c r="E20" s="4">
        <v>896.7</v>
      </c>
      <c r="F20" s="4"/>
      <c r="G20" s="4"/>
      <c r="H20" s="4"/>
      <c r="I20" s="11">
        <v>4.8611111111111112E-2</v>
      </c>
    </row>
    <row r="21" spans="1:9" x14ac:dyDescent="0.3">
      <c r="A21" s="26"/>
      <c r="B21" s="4">
        <v>5</v>
      </c>
      <c r="C21" s="4" t="s">
        <v>4</v>
      </c>
      <c r="D21" s="4" t="s">
        <v>15</v>
      </c>
      <c r="E21" s="4">
        <v>886</v>
      </c>
      <c r="F21" s="10">
        <f>AVERAGE(E20:E22)</f>
        <v>896.76666666666677</v>
      </c>
      <c r="G21" s="10">
        <f>_xlfn.STDEV.P(E20:E22)</f>
        <v>8.8182890756780239</v>
      </c>
      <c r="H21" s="10">
        <f>G21*100/F21</f>
        <v>0.98334264680645533</v>
      </c>
      <c r="I21" s="11">
        <v>4.8611111111111112E-2</v>
      </c>
    </row>
    <row r="22" spans="1:9" x14ac:dyDescent="0.3">
      <c r="A22" s="26"/>
      <c r="B22" s="4">
        <v>5</v>
      </c>
      <c r="C22" s="4" t="s">
        <v>5</v>
      </c>
      <c r="D22" s="4" t="s">
        <v>15</v>
      </c>
      <c r="E22" s="4">
        <v>907.6</v>
      </c>
      <c r="F22" s="4"/>
      <c r="G22" s="4"/>
      <c r="H22" s="4"/>
      <c r="I22" s="11">
        <v>4.8611111111111112E-2</v>
      </c>
    </row>
    <row r="23" spans="1:9" x14ac:dyDescent="0.3">
      <c r="A23" s="26"/>
      <c r="B23" s="4">
        <v>7</v>
      </c>
      <c r="C23" s="4" t="s">
        <v>3</v>
      </c>
      <c r="D23" s="4" t="s">
        <v>15</v>
      </c>
      <c r="E23" s="4">
        <v>997.8</v>
      </c>
      <c r="F23" s="4"/>
      <c r="G23" s="4"/>
      <c r="H23" s="4"/>
      <c r="I23" s="11">
        <v>4.8611111111111112E-2</v>
      </c>
    </row>
    <row r="24" spans="1:9" x14ac:dyDescent="0.3">
      <c r="A24" s="26"/>
      <c r="B24" s="4">
        <v>7</v>
      </c>
      <c r="C24" s="4" t="s">
        <v>4</v>
      </c>
      <c r="D24" s="4" t="s">
        <v>15</v>
      </c>
      <c r="E24" s="4">
        <v>997</v>
      </c>
      <c r="F24" s="10">
        <f>AVERAGE(E23:E25)</f>
        <v>992.69999999999993</v>
      </c>
      <c r="G24" s="10">
        <f>_xlfn.STDEV.P(E23:E25)</f>
        <v>6.6548228125673488</v>
      </c>
      <c r="H24" s="10">
        <f>G24*100/F24</f>
        <v>0.6703760262483478</v>
      </c>
      <c r="I24" s="11">
        <v>4.8611111111111112E-2</v>
      </c>
    </row>
    <row r="25" spans="1:9" x14ac:dyDescent="0.3">
      <c r="A25" s="26"/>
      <c r="B25" s="4">
        <v>7</v>
      </c>
      <c r="C25" s="4" t="s">
        <v>5</v>
      </c>
      <c r="D25" s="4" t="s">
        <v>15</v>
      </c>
      <c r="E25" s="4">
        <v>983.3</v>
      </c>
      <c r="F25" s="4"/>
      <c r="G25" s="4"/>
      <c r="H25" s="4"/>
      <c r="I25" s="11">
        <v>4.8611111111111112E-2</v>
      </c>
    </row>
    <row r="26" spans="1:9" ht="14.4" customHeight="1" x14ac:dyDescent="0.3">
      <c r="A26" s="27" t="s">
        <v>23</v>
      </c>
      <c r="B26">
        <v>5</v>
      </c>
      <c r="C26" t="s">
        <v>3</v>
      </c>
      <c r="D26" t="s">
        <v>19</v>
      </c>
      <c r="E26">
        <v>901.3</v>
      </c>
      <c r="I26" s="8">
        <v>4.8611111111111112E-2</v>
      </c>
    </row>
    <row r="27" spans="1:9" x14ac:dyDescent="0.3">
      <c r="A27" s="27"/>
      <c r="B27">
        <v>5</v>
      </c>
      <c r="C27" t="s">
        <v>4</v>
      </c>
      <c r="D27" t="s">
        <v>19</v>
      </c>
      <c r="E27">
        <v>903.5</v>
      </c>
      <c r="F27" s="2">
        <f>AVERAGE(E26:E28)</f>
        <v>915.80000000000007</v>
      </c>
      <c r="G27" s="2">
        <f>_xlfn.STDEV.P(E26:E28)</f>
        <v>18.971733359571221</v>
      </c>
      <c r="H27" s="2">
        <f>G27*100/F27</f>
        <v>2.0716022449848461</v>
      </c>
      <c r="I27" s="8">
        <v>4.8611111111111112E-2</v>
      </c>
    </row>
    <row r="28" spans="1:9" x14ac:dyDescent="0.3">
      <c r="A28" s="27"/>
      <c r="B28">
        <v>5</v>
      </c>
      <c r="C28" t="s">
        <v>5</v>
      </c>
      <c r="D28" t="s">
        <v>19</v>
      </c>
      <c r="E28">
        <v>942.6</v>
      </c>
      <c r="I28" s="8">
        <v>4.8611111111111112E-2</v>
      </c>
    </row>
    <row r="29" spans="1:9" x14ac:dyDescent="0.3">
      <c r="A29" s="27"/>
      <c r="B29">
        <v>6</v>
      </c>
      <c r="C29" t="s">
        <v>3</v>
      </c>
      <c r="D29" t="s">
        <v>19</v>
      </c>
      <c r="E29">
        <v>925.3</v>
      </c>
      <c r="I29" s="8">
        <v>4.8611111111111112E-2</v>
      </c>
    </row>
    <row r="30" spans="1:9" x14ac:dyDescent="0.3">
      <c r="A30" s="27"/>
      <c r="B30">
        <v>6</v>
      </c>
      <c r="C30" t="s">
        <v>4</v>
      </c>
      <c r="D30" t="s">
        <v>19</v>
      </c>
      <c r="E30">
        <v>931.4</v>
      </c>
      <c r="F30" s="2">
        <f>AVERAGE(E29:E31)</f>
        <v>930.56666666666661</v>
      </c>
      <c r="G30" s="2">
        <f>_xlfn.STDEV.P(E29:E31)</f>
        <v>4.0036094825655812</v>
      </c>
      <c r="H30" s="2">
        <f>G30*100/F30</f>
        <v>0.43023349384592702</v>
      </c>
      <c r="I30" s="8">
        <v>4.8611111111111112E-2</v>
      </c>
    </row>
    <row r="31" spans="1:9" x14ac:dyDescent="0.3">
      <c r="A31" s="27"/>
      <c r="B31">
        <v>6</v>
      </c>
      <c r="C31" t="s">
        <v>5</v>
      </c>
      <c r="D31" t="s">
        <v>19</v>
      </c>
      <c r="E31">
        <v>935</v>
      </c>
      <c r="I31" s="8">
        <v>4.8611111111111112E-2</v>
      </c>
    </row>
    <row r="32" spans="1:9" ht="14.4" customHeight="1" x14ac:dyDescent="0.3">
      <c r="A32" s="26" t="s">
        <v>22</v>
      </c>
      <c r="B32" s="4">
        <v>3</v>
      </c>
      <c r="C32" s="4" t="s">
        <v>3</v>
      </c>
      <c r="D32" s="4" t="s">
        <v>20</v>
      </c>
      <c r="E32" s="4">
        <v>144</v>
      </c>
      <c r="F32" s="4"/>
      <c r="G32" s="4"/>
      <c r="H32" s="4"/>
      <c r="I32" s="12" t="s">
        <v>13</v>
      </c>
    </row>
    <row r="33" spans="1:9" x14ac:dyDescent="0.3">
      <c r="A33" s="26"/>
      <c r="B33" s="4">
        <v>3</v>
      </c>
      <c r="C33" s="4" t="s">
        <v>4</v>
      </c>
      <c r="D33" s="4" t="s">
        <v>20</v>
      </c>
      <c r="E33" s="4">
        <v>154.19999999999999</v>
      </c>
      <c r="F33" s="10">
        <f>AVERAGE(E32:E33)</f>
        <v>149.1</v>
      </c>
      <c r="G33" s="10">
        <f>_xlfn.STDEV.P(E32:E33)</f>
        <v>5.0999999999999943</v>
      </c>
      <c r="H33" s="10">
        <f>G33*100/F33</f>
        <v>3.4205231388329942</v>
      </c>
      <c r="I33" s="9" t="s">
        <v>13</v>
      </c>
    </row>
    <row r="34" spans="1:9" x14ac:dyDescent="0.3">
      <c r="A34" s="26"/>
      <c r="B34" s="4">
        <v>3.5</v>
      </c>
      <c r="C34" s="4" t="s">
        <v>3</v>
      </c>
      <c r="D34" s="4" t="s">
        <v>20</v>
      </c>
      <c r="E34" s="4">
        <v>252.3</v>
      </c>
      <c r="F34" s="4"/>
      <c r="G34" s="4"/>
      <c r="H34" s="4"/>
      <c r="I34" s="11">
        <v>4.8611111111111112E-2</v>
      </c>
    </row>
    <row r="35" spans="1:9" x14ac:dyDescent="0.3">
      <c r="A35" s="26"/>
      <c r="B35" s="4">
        <v>3.5</v>
      </c>
      <c r="C35" s="4" t="s">
        <v>4</v>
      </c>
      <c r="D35" s="4" t="s">
        <v>20</v>
      </c>
      <c r="E35" s="4">
        <v>268.3</v>
      </c>
      <c r="F35" s="10">
        <f>AVERAGE(E34:E35)</f>
        <v>260.3</v>
      </c>
      <c r="G35" s="10">
        <f>_xlfn.STDEV.P(E34:E35)</f>
        <v>8</v>
      </c>
      <c r="H35" s="10">
        <f>G35*100/F35</f>
        <v>3.0733768728390318</v>
      </c>
      <c r="I35" s="11">
        <v>4.8611111111111112E-2</v>
      </c>
    </row>
    <row r="36" spans="1:9" x14ac:dyDescent="0.3">
      <c r="A36" s="26"/>
      <c r="B36" s="4">
        <v>4</v>
      </c>
      <c r="C36" s="4" t="s">
        <v>3</v>
      </c>
      <c r="D36" s="4" t="s">
        <v>20</v>
      </c>
      <c r="E36" s="4">
        <v>515.5</v>
      </c>
      <c r="F36" s="4"/>
      <c r="G36" s="4"/>
      <c r="H36" s="4"/>
      <c r="I36" s="11">
        <v>4.8611111111111098E-2</v>
      </c>
    </row>
    <row r="37" spans="1:9" x14ac:dyDescent="0.3">
      <c r="A37" s="26"/>
      <c r="B37" s="4">
        <v>4</v>
      </c>
      <c r="C37" s="4" t="s">
        <v>4</v>
      </c>
      <c r="D37" s="4" t="s">
        <v>20</v>
      </c>
      <c r="E37" s="4">
        <v>482.4</v>
      </c>
      <c r="F37" s="10">
        <f>AVERAGE(E36:E37)</f>
        <v>498.95</v>
      </c>
      <c r="G37" s="10">
        <f>_xlfn.STDEV.P(E36:E37)</f>
        <v>16.550000000000011</v>
      </c>
      <c r="H37" s="10">
        <f>G37*100/F37</f>
        <v>3.316965627818421</v>
      </c>
      <c r="I37" s="11">
        <v>4.8611111111111098E-2</v>
      </c>
    </row>
    <row r="38" spans="1:9" x14ac:dyDescent="0.3">
      <c r="A38" s="26"/>
      <c r="B38" s="4">
        <v>4.5</v>
      </c>
      <c r="C38" s="4" t="s">
        <v>3</v>
      </c>
      <c r="D38" s="4" t="s">
        <v>20</v>
      </c>
      <c r="E38" s="4">
        <v>631.79999999999995</v>
      </c>
      <c r="F38" s="4"/>
      <c r="G38" s="4"/>
      <c r="H38" s="4"/>
      <c r="I38" s="11">
        <v>4.8611111111111098E-2</v>
      </c>
    </row>
    <row r="39" spans="1:9" x14ac:dyDescent="0.3">
      <c r="A39" s="26"/>
      <c r="B39" s="4">
        <v>4.5</v>
      </c>
      <c r="C39" s="4" t="s">
        <v>4</v>
      </c>
      <c r="D39" s="4" t="s">
        <v>20</v>
      </c>
      <c r="E39" s="4">
        <v>587.70000000000005</v>
      </c>
      <c r="F39" s="10">
        <f>AVERAGE(E38:E39)</f>
        <v>609.75</v>
      </c>
      <c r="G39" s="10">
        <f>_xlfn.STDEV.P(E38:E39)</f>
        <v>22.049999999999955</v>
      </c>
      <c r="H39" s="10">
        <f>G39*100/F39</f>
        <v>3.6162361623616164</v>
      </c>
      <c r="I39" s="11">
        <v>4.8611111111111098E-2</v>
      </c>
    </row>
    <row r="40" spans="1:9" x14ac:dyDescent="0.3">
      <c r="A40" s="26"/>
      <c r="B40" s="4">
        <v>5</v>
      </c>
      <c r="C40" s="4" t="s">
        <v>3</v>
      </c>
      <c r="D40" s="4" t="s">
        <v>20</v>
      </c>
      <c r="E40" s="4">
        <v>900.2</v>
      </c>
      <c r="F40" s="4"/>
      <c r="G40" s="4"/>
      <c r="H40" s="4"/>
      <c r="I40" s="11">
        <v>4.8611111111111098E-2</v>
      </c>
    </row>
    <row r="41" spans="1:9" x14ac:dyDescent="0.3">
      <c r="A41" s="26"/>
      <c r="B41" s="4">
        <v>5</v>
      </c>
      <c r="C41" s="4" t="s">
        <v>4</v>
      </c>
      <c r="D41" s="4" t="s">
        <v>20</v>
      </c>
      <c r="E41" s="4">
        <v>829.3</v>
      </c>
      <c r="F41" s="10">
        <f>AVERAGE(E40:E41)</f>
        <v>864.75</v>
      </c>
      <c r="G41" s="10">
        <f>_xlfn.STDEV.P(E40:E41)</f>
        <v>35.450000000000045</v>
      </c>
      <c r="H41" s="10">
        <f>G41*100/F41</f>
        <v>4.0994507082972014</v>
      </c>
      <c r="I41" s="11">
        <v>4.8611111111111098E-2</v>
      </c>
    </row>
    <row r="42" spans="1:9" x14ac:dyDescent="0.3">
      <c r="A42" s="26"/>
      <c r="B42" s="4">
        <v>6</v>
      </c>
      <c r="C42" s="16" t="s">
        <v>3</v>
      </c>
      <c r="D42" s="4" t="s">
        <v>20</v>
      </c>
      <c r="E42" s="16">
        <v>957</v>
      </c>
      <c r="F42" s="4"/>
      <c r="G42" s="4"/>
      <c r="H42" s="4"/>
      <c r="I42" s="11">
        <v>4.8611111111111098E-2</v>
      </c>
    </row>
    <row r="43" spans="1:9" x14ac:dyDescent="0.3">
      <c r="A43" s="26"/>
      <c r="B43" s="4">
        <v>6</v>
      </c>
      <c r="C43" s="4" t="s">
        <v>4</v>
      </c>
      <c r="D43" s="4" t="s">
        <v>20</v>
      </c>
      <c r="E43" s="4">
        <v>939.1</v>
      </c>
      <c r="F43" s="10">
        <f>AVERAGE(E42:E43)</f>
        <v>948.05</v>
      </c>
      <c r="G43" s="10">
        <f>_xlfn.STDEV.P(E42:E43)</f>
        <v>8.9499999999999886</v>
      </c>
      <c r="H43" s="10">
        <f>G43*100/F43</f>
        <v>0.9440430357048667</v>
      </c>
      <c r="I43" s="11">
        <v>4.8611111111111098E-2</v>
      </c>
    </row>
    <row r="44" spans="1:9" ht="14.4" customHeight="1" x14ac:dyDescent="0.3">
      <c r="A44" s="27" t="s">
        <v>24</v>
      </c>
      <c r="B44">
        <v>1.75</v>
      </c>
      <c r="C44" t="s">
        <v>3</v>
      </c>
      <c r="D44" t="s">
        <v>25</v>
      </c>
      <c r="E44">
        <v>35.64</v>
      </c>
      <c r="F44" s="2"/>
      <c r="G44" s="2"/>
      <c r="H44" s="2"/>
      <c r="I44" s="8" t="s">
        <v>13</v>
      </c>
    </row>
    <row r="45" spans="1:9" x14ac:dyDescent="0.3">
      <c r="A45" s="27"/>
      <c r="B45">
        <v>1.75</v>
      </c>
      <c r="C45" t="s">
        <v>4</v>
      </c>
      <c r="D45" t="s">
        <v>25</v>
      </c>
      <c r="E45">
        <v>35.06</v>
      </c>
      <c r="F45" s="2">
        <f>AVERAGE(E44:E46)</f>
        <v>35.47</v>
      </c>
      <c r="G45" s="2">
        <f>_xlfn.STDEV.P(E44:E46)</f>
        <v>0.29131884021921112</v>
      </c>
      <c r="H45" s="2">
        <f>G45*100/F45</f>
        <v>0.82131051654697251</v>
      </c>
      <c r="I45" s="8" t="s">
        <v>13</v>
      </c>
    </row>
    <row r="46" spans="1:9" x14ac:dyDescent="0.3">
      <c r="A46" s="27"/>
      <c r="B46">
        <v>1.75</v>
      </c>
      <c r="C46" t="s">
        <v>5</v>
      </c>
      <c r="D46" t="s">
        <v>25</v>
      </c>
      <c r="E46">
        <v>35.71</v>
      </c>
      <c r="F46" s="2"/>
      <c r="G46" s="2"/>
      <c r="H46" s="2"/>
      <c r="I46" s="8" t="s">
        <v>13</v>
      </c>
    </row>
    <row r="47" spans="1:9" ht="14.4" customHeight="1" x14ac:dyDescent="0.3">
      <c r="A47" s="27"/>
      <c r="B47">
        <v>2.5</v>
      </c>
      <c r="C47" t="s">
        <v>3</v>
      </c>
      <c r="D47" t="s">
        <v>25</v>
      </c>
      <c r="E47">
        <v>97.93</v>
      </c>
      <c r="I47" s="8" t="s">
        <v>13</v>
      </c>
    </row>
    <row r="48" spans="1:9" x14ac:dyDescent="0.3">
      <c r="A48" s="27"/>
      <c r="B48">
        <v>2.5</v>
      </c>
      <c r="C48" t="s">
        <v>4</v>
      </c>
      <c r="D48" t="s">
        <v>25</v>
      </c>
      <c r="E48">
        <v>100.1</v>
      </c>
      <c r="F48" s="2">
        <f>AVERAGE(E47:E49)</f>
        <v>100.84333333333332</v>
      </c>
      <c r="G48" s="2">
        <f>_xlfn.STDEV.P(E47:E49)</f>
        <v>2.7332073141681388</v>
      </c>
      <c r="H48" s="2">
        <f>G48*100/F48</f>
        <v>2.7103500289242115</v>
      </c>
      <c r="I48" s="8" t="s">
        <v>13</v>
      </c>
    </row>
    <row r="49" spans="1:19" x14ac:dyDescent="0.3">
      <c r="A49" s="27"/>
      <c r="B49">
        <v>2.5</v>
      </c>
      <c r="C49" t="s">
        <v>5</v>
      </c>
      <c r="D49" t="s">
        <v>25</v>
      </c>
      <c r="E49">
        <v>104.5</v>
      </c>
      <c r="I49" s="8" t="s">
        <v>13</v>
      </c>
    </row>
    <row r="50" spans="1:19" x14ac:dyDescent="0.3">
      <c r="A50" s="27"/>
      <c r="B50">
        <v>3</v>
      </c>
      <c r="C50" t="s">
        <v>3</v>
      </c>
      <c r="D50" t="s">
        <v>25</v>
      </c>
      <c r="E50">
        <v>144.5</v>
      </c>
      <c r="I50" s="8" t="s">
        <v>13</v>
      </c>
    </row>
    <row r="51" spans="1:19" x14ac:dyDescent="0.3">
      <c r="A51" s="27"/>
      <c r="B51">
        <v>3</v>
      </c>
      <c r="C51" t="s">
        <v>4</v>
      </c>
      <c r="D51" t="s">
        <v>25</v>
      </c>
      <c r="E51">
        <v>143.80000000000001</v>
      </c>
      <c r="F51" s="2">
        <f>AVERAGE(E50:E52)</f>
        <v>145.4</v>
      </c>
      <c r="G51" s="2">
        <f>_xlfn.STDEV.P(E50:E52)</f>
        <v>1.790716802475105</v>
      </c>
      <c r="H51" s="2">
        <f>G51*100/F51</f>
        <v>1.2315796440681601</v>
      </c>
      <c r="I51" s="8" t="s">
        <v>13</v>
      </c>
    </row>
    <row r="52" spans="1:19" x14ac:dyDescent="0.3">
      <c r="A52" s="27"/>
      <c r="B52">
        <v>3</v>
      </c>
      <c r="C52" t="s">
        <v>5</v>
      </c>
      <c r="D52" t="s">
        <v>25</v>
      </c>
      <c r="E52">
        <v>147.9</v>
      </c>
      <c r="I52" s="8" t="s">
        <v>13</v>
      </c>
    </row>
    <row r="53" spans="1:19" x14ac:dyDescent="0.3">
      <c r="A53" s="27"/>
      <c r="B53">
        <v>6.75</v>
      </c>
      <c r="C53" t="s">
        <v>3</v>
      </c>
      <c r="D53" t="s">
        <v>25</v>
      </c>
      <c r="E53">
        <v>1052</v>
      </c>
      <c r="I53" s="8">
        <v>4.8611111111111112E-2</v>
      </c>
    </row>
    <row r="54" spans="1:19" x14ac:dyDescent="0.3">
      <c r="A54" s="27"/>
      <c r="B54">
        <v>6.75</v>
      </c>
      <c r="C54" t="s">
        <v>4</v>
      </c>
      <c r="D54" t="s">
        <v>25</v>
      </c>
      <c r="E54">
        <v>1052</v>
      </c>
      <c r="F54" s="2">
        <f>AVERAGE(E53:E55)</f>
        <v>1054</v>
      </c>
      <c r="G54" s="2">
        <f>_xlfn.STDEV.P(E53:E55)</f>
        <v>2.8284271247461903</v>
      </c>
      <c r="H54" s="2">
        <f>G54*100/F54</f>
        <v>0.26835171961538806</v>
      </c>
      <c r="I54" s="8">
        <v>4.8611111111111112E-2</v>
      </c>
    </row>
    <row r="55" spans="1:19" x14ac:dyDescent="0.3">
      <c r="A55" s="27"/>
      <c r="B55">
        <v>6.75</v>
      </c>
      <c r="C55" t="s">
        <v>5</v>
      </c>
      <c r="D55" t="s">
        <v>25</v>
      </c>
      <c r="E55">
        <v>1058</v>
      </c>
      <c r="I55" s="8">
        <v>4.8611111111111112E-2</v>
      </c>
    </row>
    <row r="56" spans="1:19" ht="14.4" customHeight="1" x14ac:dyDescent="0.3">
      <c r="A56" s="26" t="s">
        <v>26</v>
      </c>
      <c r="B56" s="4">
        <v>1.33</v>
      </c>
      <c r="C56" s="4" t="s">
        <v>3</v>
      </c>
      <c r="D56" s="4" t="s">
        <v>27</v>
      </c>
      <c r="E56" s="4">
        <v>15.28</v>
      </c>
      <c r="F56" s="4"/>
      <c r="G56" s="4"/>
      <c r="H56" s="4"/>
      <c r="I56" s="12" t="s">
        <v>13</v>
      </c>
      <c r="K56" s="26" t="s">
        <v>41</v>
      </c>
      <c r="L56" s="4">
        <v>1.33</v>
      </c>
      <c r="M56" s="4" t="s">
        <v>3</v>
      </c>
      <c r="N56" s="4" t="s">
        <v>30</v>
      </c>
      <c r="O56" s="4">
        <v>15.42</v>
      </c>
      <c r="P56" s="4"/>
      <c r="Q56" s="4"/>
      <c r="R56" s="4"/>
      <c r="S56" s="12" t="s">
        <v>13</v>
      </c>
    </row>
    <row r="57" spans="1:19" x14ac:dyDescent="0.3">
      <c r="A57" s="26"/>
      <c r="B57" s="4">
        <v>1.33</v>
      </c>
      <c r="C57" s="4" t="s">
        <v>4</v>
      </c>
      <c r="D57" s="4" t="s">
        <v>27</v>
      </c>
      <c r="E57" s="4">
        <v>16.12</v>
      </c>
      <c r="F57" s="10">
        <f>AVERAGE(E56:E58)</f>
        <v>15.839999999999998</v>
      </c>
      <c r="G57" s="10">
        <f>_xlfn.STDEV.P(E56:E58)</f>
        <v>0.39597979746446738</v>
      </c>
      <c r="H57" s="10">
        <f>G57*100/F57</f>
        <v>2.4998724587403247</v>
      </c>
      <c r="I57" s="9" t="s">
        <v>13</v>
      </c>
      <c r="K57" s="26"/>
      <c r="L57" s="4">
        <v>1.33</v>
      </c>
      <c r="M57" s="4" t="s">
        <v>4</v>
      </c>
      <c r="N57" s="4" t="s">
        <v>30</v>
      </c>
      <c r="O57" s="4">
        <v>16.079999999999998</v>
      </c>
      <c r="P57" s="10">
        <f>AVERAGE(O56:O57)</f>
        <v>15.75</v>
      </c>
      <c r="Q57" s="10">
        <f>_xlfn.STDEV.P(O56:O57)</f>
        <v>0.32999999999999918</v>
      </c>
      <c r="R57" s="10">
        <f>Q57*100/P57</f>
        <v>2.09523809523809</v>
      </c>
      <c r="S57" s="9" t="s">
        <v>13</v>
      </c>
    </row>
    <row r="58" spans="1:19" x14ac:dyDescent="0.3">
      <c r="A58" s="26"/>
      <c r="B58" s="4">
        <v>1.33</v>
      </c>
      <c r="C58" s="4" t="s">
        <v>5</v>
      </c>
      <c r="D58" s="4" t="s">
        <v>27</v>
      </c>
      <c r="E58" s="4">
        <v>16.12</v>
      </c>
      <c r="F58" s="4"/>
      <c r="G58" s="4"/>
      <c r="H58" s="4"/>
      <c r="I58" s="11" t="s">
        <v>13</v>
      </c>
      <c r="K58" s="26"/>
      <c r="L58" s="4">
        <v>2</v>
      </c>
      <c r="M58" s="4" t="s">
        <v>3</v>
      </c>
      <c r="N58" s="4" t="s">
        <v>30</v>
      </c>
      <c r="O58" s="4">
        <v>29.29</v>
      </c>
      <c r="P58" s="4"/>
      <c r="Q58" s="4"/>
      <c r="R58" s="4"/>
      <c r="S58" s="11" t="s">
        <v>13</v>
      </c>
    </row>
    <row r="59" spans="1:19" x14ac:dyDescent="0.3">
      <c r="A59" s="26"/>
      <c r="B59" s="4">
        <v>2</v>
      </c>
      <c r="C59" s="4" t="s">
        <v>3</v>
      </c>
      <c r="D59" s="4" t="s">
        <v>27</v>
      </c>
      <c r="E59" s="4">
        <v>29.83</v>
      </c>
      <c r="F59" s="10"/>
      <c r="G59" s="10"/>
      <c r="H59" s="10"/>
      <c r="I59" s="11" t="s">
        <v>13</v>
      </c>
      <c r="K59" s="26"/>
      <c r="L59" s="4">
        <v>2</v>
      </c>
      <c r="M59" s="4" t="s">
        <v>4</v>
      </c>
      <c r="N59" s="4" t="s">
        <v>30</v>
      </c>
      <c r="O59" s="4">
        <v>33.99</v>
      </c>
      <c r="P59" s="10">
        <f>AVERAGE(O58:O59)</f>
        <v>31.64</v>
      </c>
      <c r="Q59" s="10">
        <f>_xlfn.STDEV.P(O58:O59)</f>
        <v>2.3500000000000014</v>
      </c>
      <c r="R59" s="10">
        <f>Q59*100/P59</f>
        <v>7.4273072060682725</v>
      </c>
      <c r="S59" s="11" t="s">
        <v>13</v>
      </c>
    </row>
    <row r="60" spans="1:19" x14ac:dyDescent="0.3">
      <c r="A60" s="26"/>
      <c r="B60" s="4">
        <v>2</v>
      </c>
      <c r="C60" s="4" t="s">
        <v>4</v>
      </c>
      <c r="D60" s="4" t="s">
        <v>27</v>
      </c>
      <c r="E60" s="4">
        <v>30.41</v>
      </c>
      <c r="F60" s="10">
        <f>AVERAGE(E59:E61)</f>
        <v>30.606666666666666</v>
      </c>
      <c r="G60" s="10">
        <f>_xlfn.STDEV.P(E59:E61)</f>
        <v>0.72784308443204648</v>
      </c>
      <c r="H60" s="10">
        <f>G60*100/F60</f>
        <v>2.3780540767764533</v>
      </c>
      <c r="I60" s="11" t="s">
        <v>13</v>
      </c>
      <c r="K60" s="26"/>
      <c r="L60" s="4">
        <v>2.83</v>
      </c>
      <c r="M60" s="4" t="s">
        <v>3</v>
      </c>
      <c r="N60" s="4" t="s">
        <v>30</v>
      </c>
      <c r="O60" s="4">
        <v>76.27</v>
      </c>
      <c r="P60" s="4"/>
      <c r="Q60" s="4"/>
      <c r="R60" s="4"/>
      <c r="S60" s="11" t="s">
        <v>13</v>
      </c>
    </row>
    <row r="61" spans="1:19" x14ac:dyDescent="0.3">
      <c r="A61" s="26"/>
      <c r="B61" s="4">
        <v>2</v>
      </c>
      <c r="C61" s="4" t="s">
        <v>5</v>
      </c>
      <c r="D61" s="4" t="s">
        <v>27</v>
      </c>
      <c r="E61" s="4">
        <v>31.58</v>
      </c>
      <c r="F61" s="10"/>
      <c r="G61" s="10"/>
      <c r="H61" s="10"/>
      <c r="I61" s="11" t="s">
        <v>13</v>
      </c>
      <c r="K61" s="26"/>
      <c r="L61" s="4">
        <v>2.83</v>
      </c>
      <c r="M61" s="4" t="s">
        <v>4</v>
      </c>
      <c r="N61" s="4" t="s">
        <v>30</v>
      </c>
      <c r="O61" s="4">
        <v>80.27</v>
      </c>
      <c r="P61" s="10">
        <f>AVERAGE(O60:O61)</f>
        <v>78.27</v>
      </c>
      <c r="Q61" s="10">
        <f>_xlfn.STDEV.P(O60:O61)</f>
        <v>2</v>
      </c>
      <c r="R61" s="10">
        <f>Q61*100/P61</f>
        <v>2.5552574421873007</v>
      </c>
      <c r="S61" s="11" t="s">
        <v>13</v>
      </c>
    </row>
    <row r="62" spans="1:19" x14ac:dyDescent="0.3">
      <c r="A62" s="26"/>
      <c r="B62" s="4">
        <v>2.83</v>
      </c>
      <c r="C62" s="4" t="s">
        <v>3</v>
      </c>
      <c r="D62" s="4" t="s">
        <v>27</v>
      </c>
      <c r="E62" s="4">
        <v>72.099999999999994</v>
      </c>
      <c r="F62" s="4"/>
      <c r="G62" s="4"/>
      <c r="H62" s="4"/>
      <c r="I62" s="11" t="s">
        <v>13</v>
      </c>
      <c r="K62" s="26"/>
      <c r="L62" s="4">
        <v>4</v>
      </c>
      <c r="M62" s="4" t="s">
        <v>3</v>
      </c>
      <c r="N62" s="4" t="s">
        <v>30</v>
      </c>
      <c r="O62" s="4">
        <v>358.3</v>
      </c>
      <c r="P62" s="4"/>
      <c r="Q62" s="4"/>
      <c r="R62" s="4"/>
      <c r="S62" s="11">
        <v>4.8611111111111098E-2</v>
      </c>
    </row>
    <row r="63" spans="1:19" x14ac:dyDescent="0.3">
      <c r="A63" s="26"/>
      <c r="B63" s="4">
        <v>2.83</v>
      </c>
      <c r="C63" s="4" t="s">
        <v>4</v>
      </c>
      <c r="D63" s="4" t="s">
        <v>27</v>
      </c>
      <c r="E63" s="4">
        <v>84.51</v>
      </c>
      <c r="F63" s="10">
        <f>AVERAGE(E62:E64)</f>
        <v>77.086666666666673</v>
      </c>
      <c r="G63" s="10">
        <f>_xlfn.STDEV.P(E62:E64)</f>
        <v>5.3513259000820463</v>
      </c>
      <c r="H63" s="10">
        <f>G63*100/F63</f>
        <v>6.9419604342498209</v>
      </c>
      <c r="I63" s="11" t="s">
        <v>13</v>
      </c>
      <c r="K63" s="26"/>
      <c r="L63" s="4">
        <v>4</v>
      </c>
      <c r="M63" s="4" t="s">
        <v>4</v>
      </c>
      <c r="N63" s="4" t="s">
        <v>30</v>
      </c>
      <c r="O63" s="4">
        <v>385.6</v>
      </c>
      <c r="P63" s="10">
        <f>AVERAGE(O62:O63)</f>
        <v>371.95000000000005</v>
      </c>
      <c r="Q63" s="10">
        <f>_xlfn.STDEV.P(O62:O63)</f>
        <v>13.650000000000006</v>
      </c>
      <c r="R63" s="10">
        <f>Q63*100/P63</f>
        <v>3.6698480978626167</v>
      </c>
      <c r="S63" s="11">
        <v>4.8611111111111098E-2</v>
      </c>
    </row>
    <row r="64" spans="1:19" x14ac:dyDescent="0.3">
      <c r="A64" s="26"/>
      <c r="B64" s="4">
        <v>2.83</v>
      </c>
      <c r="C64" s="4" t="s">
        <v>5</v>
      </c>
      <c r="D64" s="4" t="s">
        <v>27</v>
      </c>
      <c r="E64" s="4">
        <v>74.650000000000006</v>
      </c>
      <c r="F64" s="4"/>
      <c r="G64" s="4"/>
      <c r="H64" s="4"/>
      <c r="I64" s="11" t="s">
        <v>13</v>
      </c>
      <c r="K64" s="26"/>
      <c r="L64" s="4">
        <v>6</v>
      </c>
      <c r="M64" s="4" t="s">
        <v>3</v>
      </c>
      <c r="N64" s="4" t="s">
        <v>30</v>
      </c>
      <c r="O64" s="4">
        <v>964.1</v>
      </c>
      <c r="P64" s="4"/>
      <c r="Q64" s="4"/>
      <c r="R64" s="4"/>
      <c r="S64" s="11">
        <v>4.8611111111111098E-2</v>
      </c>
    </row>
    <row r="65" spans="1:19" x14ac:dyDescent="0.3">
      <c r="A65" s="26"/>
      <c r="B65" s="4">
        <v>4</v>
      </c>
      <c r="C65" s="4" t="s">
        <v>3</v>
      </c>
      <c r="D65" s="4" t="s">
        <v>27</v>
      </c>
      <c r="E65" s="4">
        <v>292.8</v>
      </c>
      <c r="F65" s="10"/>
      <c r="G65" s="10"/>
      <c r="H65" s="10"/>
      <c r="I65" s="11">
        <v>4.8611111111111098E-2</v>
      </c>
      <c r="K65" s="26"/>
      <c r="L65" s="4">
        <v>6</v>
      </c>
      <c r="M65" s="4" t="s">
        <v>4</v>
      </c>
      <c r="N65" s="4" t="s">
        <v>30</v>
      </c>
      <c r="O65" s="4">
        <v>979.7</v>
      </c>
      <c r="P65" s="10">
        <f>AVERAGE(O64:O65)</f>
        <v>971.90000000000009</v>
      </c>
      <c r="Q65" s="10">
        <f>_xlfn.STDEV.P(O64:O65)</f>
        <v>7.8000000000000114</v>
      </c>
      <c r="R65" s="10">
        <f>Q65*100/P65</f>
        <v>0.80255170285008859</v>
      </c>
      <c r="S65" s="11">
        <v>4.8611111111111098E-2</v>
      </c>
    </row>
    <row r="66" spans="1:19" x14ac:dyDescent="0.3">
      <c r="A66" s="26"/>
      <c r="B66" s="4">
        <v>4</v>
      </c>
      <c r="C66" s="4" t="s">
        <v>4</v>
      </c>
      <c r="D66" s="4" t="s">
        <v>27</v>
      </c>
      <c r="E66" s="22">
        <v>381.2</v>
      </c>
      <c r="F66" s="10">
        <f>AVERAGE(E65:E67)</f>
        <v>334.53333333333336</v>
      </c>
      <c r="G66" s="10">
        <f>_xlfn.STDEV.P(E65:E67)</f>
        <v>36.257351744929842</v>
      </c>
      <c r="H66" s="10">
        <f>G66*100/F66</f>
        <v>10.83818804651151</v>
      </c>
      <c r="I66" s="11">
        <v>4.8611111111111098E-2</v>
      </c>
      <c r="K66" s="26"/>
      <c r="L66" s="4">
        <v>7</v>
      </c>
      <c r="M66" s="4" t="s">
        <v>3</v>
      </c>
      <c r="N66" s="4" t="s">
        <v>30</v>
      </c>
      <c r="O66" s="22">
        <v>1027</v>
      </c>
      <c r="P66" s="4"/>
      <c r="Q66" s="4"/>
      <c r="R66" s="4"/>
      <c r="S66" s="11">
        <v>4.8611111111111098E-2</v>
      </c>
    </row>
    <row r="67" spans="1:19" x14ac:dyDescent="0.3">
      <c r="A67" s="26"/>
      <c r="B67" s="4">
        <v>4</v>
      </c>
      <c r="C67" s="4" t="s">
        <v>5</v>
      </c>
      <c r="D67" s="4" t="s">
        <v>27</v>
      </c>
      <c r="E67" s="4">
        <v>329.6</v>
      </c>
      <c r="F67" s="10"/>
      <c r="G67" s="10"/>
      <c r="H67" s="10"/>
      <c r="I67" s="11">
        <v>4.8611111111111098E-2</v>
      </c>
      <c r="K67" s="26"/>
      <c r="L67" s="4">
        <v>7</v>
      </c>
      <c r="M67" s="4" t="s">
        <v>4</v>
      </c>
      <c r="N67" s="4" t="s">
        <v>30</v>
      </c>
      <c r="O67" s="4">
        <v>1019</v>
      </c>
      <c r="P67" s="10">
        <f>AVERAGE(O66:O67)</f>
        <v>1023</v>
      </c>
      <c r="Q67" s="10">
        <f>_xlfn.STDEV.P(O66:O67)</f>
        <v>4</v>
      </c>
      <c r="R67" s="10">
        <f>Q67*100/P67</f>
        <v>0.39100684261974583</v>
      </c>
      <c r="S67" s="11">
        <v>4.8611111111111098E-2</v>
      </c>
    </row>
    <row r="68" spans="1:19" x14ac:dyDescent="0.3">
      <c r="A68" s="26"/>
      <c r="B68" s="4">
        <v>6</v>
      </c>
      <c r="C68" s="4" t="s">
        <v>3</v>
      </c>
      <c r="D68" s="4" t="s">
        <v>27</v>
      </c>
      <c r="E68" s="4">
        <v>859.8</v>
      </c>
      <c r="F68" s="10"/>
      <c r="G68" s="10"/>
      <c r="H68" s="10"/>
      <c r="I68" s="11">
        <v>4.8611111111111098E-2</v>
      </c>
      <c r="K68" s="21"/>
      <c r="P68" s="2"/>
      <c r="Q68" s="2"/>
      <c r="R68" s="2"/>
      <c r="S68" s="8"/>
    </row>
    <row r="69" spans="1:19" x14ac:dyDescent="0.3">
      <c r="A69" s="26"/>
      <c r="B69" s="4">
        <v>6</v>
      </c>
      <c r="C69" s="4" t="s">
        <v>4</v>
      </c>
      <c r="D69" s="4" t="s">
        <v>27</v>
      </c>
      <c r="E69" s="4">
        <v>885.4</v>
      </c>
      <c r="F69" s="10">
        <f>AVERAGE(E68:E70)</f>
        <v>879.76666666666654</v>
      </c>
      <c r="G69" s="10">
        <f>_xlfn.STDEV.P(E68:E70)</f>
        <v>14.558464509998629</v>
      </c>
      <c r="H69" s="10">
        <f>G69*100/F69</f>
        <v>1.6548097423557722</v>
      </c>
      <c r="I69" s="11">
        <v>4.8611111111111098E-2</v>
      </c>
      <c r="K69" s="21"/>
      <c r="P69" s="2"/>
      <c r="Q69" s="2"/>
      <c r="R69" s="2"/>
      <c r="S69" s="8"/>
    </row>
    <row r="70" spans="1:19" x14ac:dyDescent="0.3">
      <c r="A70" s="26"/>
      <c r="B70" s="4">
        <v>6</v>
      </c>
      <c r="C70" s="4" t="s">
        <v>5</v>
      </c>
      <c r="D70" s="4" t="s">
        <v>27</v>
      </c>
      <c r="E70" s="4">
        <v>894.1</v>
      </c>
      <c r="F70" s="10"/>
      <c r="G70" s="10"/>
      <c r="H70" s="10"/>
      <c r="I70" s="11">
        <v>4.8611111111111098E-2</v>
      </c>
      <c r="K70" s="21"/>
      <c r="P70" s="2"/>
      <c r="Q70" s="2"/>
      <c r="R70" s="2"/>
      <c r="S70" s="8"/>
    </row>
    <row r="71" spans="1:19" x14ac:dyDescent="0.3">
      <c r="A71" s="26"/>
      <c r="B71" s="4">
        <v>7</v>
      </c>
      <c r="C71" s="4" t="s">
        <v>3</v>
      </c>
      <c r="D71" s="4" t="s">
        <v>27</v>
      </c>
      <c r="E71" s="4">
        <v>968.7</v>
      </c>
      <c r="F71" s="10"/>
      <c r="G71" s="10"/>
      <c r="H71" s="10"/>
      <c r="I71" s="11">
        <v>4.8611111111111098E-2</v>
      </c>
      <c r="K71" s="21"/>
      <c r="P71" s="2"/>
      <c r="Q71" s="2"/>
      <c r="R71" s="2"/>
      <c r="S71" s="8"/>
    </row>
    <row r="72" spans="1:19" x14ac:dyDescent="0.3">
      <c r="A72" s="26"/>
      <c r="B72" s="4">
        <v>7</v>
      </c>
      <c r="C72" s="4" t="s">
        <v>4</v>
      </c>
      <c r="D72" s="4" t="s">
        <v>27</v>
      </c>
      <c r="E72" s="4">
        <v>984.7</v>
      </c>
      <c r="F72" s="10">
        <f>AVERAGE(E71:E73)</f>
        <v>973.53333333333342</v>
      </c>
      <c r="G72" s="10">
        <f>_xlfn.STDEV.P(E71:E73)</f>
        <v>7.9197362470111488</v>
      </c>
      <c r="H72" s="10">
        <f>G72*100/F72</f>
        <v>0.81350437379420137</v>
      </c>
      <c r="I72" s="11">
        <v>4.8611111111111098E-2</v>
      </c>
      <c r="K72" s="21"/>
      <c r="P72" s="2"/>
      <c r="Q72" s="2"/>
      <c r="R72" s="2"/>
      <c r="S72" s="8"/>
    </row>
    <row r="73" spans="1:19" x14ac:dyDescent="0.3">
      <c r="A73" s="26"/>
      <c r="B73" s="4">
        <v>7</v>
      </c>
      <c r="C73" s="4" t="s">
        <v>5</v>
      </c>
      <c r="D73" s="4" t="s">
        <v>27</v>
      </c>
      <c r="E73" s="4">
        <v>967.2</v>
      </c>
      <c r="F73" s="10"/>
      <c r="G73" s="10"/>
      <c r="H73" s="10"/>
      <c r="I73" s="11">
        <v>4.8611111111111098E-2</v>
      </c>
      <c r="K73" s="21"/>
      <c r="P73" s="2"/>
      <c r="Q73" s="2"/>
      <c r="R73" s="2"/>
      <c r="S73" s="8"/>
    </row>
    <row r="74" spans="1:19" ht="14.4" customHeight="1" x14ac:dyDescent="0.3">
      <c r="A74" s="27" t="s">
        <v>44</v>
      </c>
      <c r="B74">
        <v>2</v>
      </c>
      <c r="C74" t="s">
        <v>3</v>
      </c>
      <c r="D74" t="s">
        <v>36</v>
      </c>
      <c r="E74">
        <v>46.01</v>
      </c>
      <c r="I74" s="6" t="s">
        <v>13</v>
      </c>
    </row>
    <row r="75" spans="1:19" x14ac:dyDescent="0.3">
      <c r="A75" s="27"/>
      <c r="B75">
        <v>2</v>
      </c>
      <c r="C75" t="s">
        <v>4</v>
      </c>
      <c r="D75" t="s">
        <v>36</v>
      </c>
      <c r="E75">
        <v>48.8</v>
      </c>
      <c r="I75" s="7" t="s">
        <v>13</v>
      </c>
    </row>
    <row r="76" spans="1:19" x14ac:dyDescent="0.3">
      <c r="A76" s="27"/>
      <c r="B76">
        <v>2</v>
      </c>
      <c r="C76" t="s">
        <v>5</v>
      </c>
      <c r="D76" t="s">
        <v>36</v>
      </c>
      <c r="E76">
        <v>47.74</v>
      </c>
      <c r="F76" s="2"/>
      <c r="G76" s="2"/>
      <c r="H76" s="2"/>
      <c r="I76" s="6" t="s">
        <v>13</v>
      </c>
    </row>
    <row r="77" spans="1:19" x14ac:dyDescent="0.3">
      <c r="A77" s="27"/>
      <c r="B77">
        <v>2</v>
      </c>
      <c r="C77" t="s">
        <v>37</v>
      </c>
      <c r="D77" t="s">
        <v>36</v>
      </c>
      <c r="E77">
        <v>45.17</v>
      </c>
      <c r="F77" s="2">
        <f>AVERAGE(E74:E79)</f>
        <v>47.223333333333336</v>
      </c>
      <c r="G77" s="2">
        <f>_xlfn.STDEV.P(E74:E79)</f>
        <v>1.3171644628603598</v>
      </c>
      <c r="H77" s="2">
        <f>G77*100/F77</f>
        <v>2.7892238219673038</v>
      </c>
      <c r="I77" s="7" t="s">
        <v>13</v>
      </c>
    </row>
    <row r="78" spans="1:19" x14ac:dyDescent="0.3">
      <c r="A78" s="27"/>
      <c r="B78">
        <v>2</v>
      </c>
      <c r="C78" t="s">
        <v>38</v>
      </c>
      <c r="D78" t="s">
        <v>36</v>
      </c>
      <c r="E78">
        <v>48.61</v>
      </c>
      <c r="F78" s="2"/>
      <c r="G78" s="2"/>
      <c r="H78" s="2"/>
      <c r="I78" s="6" t="s">
        <v>13</v>
      </c>
    </row>
    <row r="79" spans="1:19" x14ac:dyDescent="0.3">
      <c r="A79" s="27"/>
      <c r="B79">
        <v>2</v>
      </c>
      <c r="C79" t="s">
        <v>39</v>
      </c>
      <c r="D79" t="s">
        <v>36</v>
      </c>
      <c r="E79">
        <v>47.01</v>
      </c>
      <c r="F79" s="2"/>
      <c r="G79" s="2"/>
      <c r="H79" s="2"/>
      <c r="I79" s="7" t="s">
        <v>13</v>
      </c>
    </row>
    <row r="80" spans="1:19" x14ac:dyDescent="0.3">
      <c r="A80" s="27"/>
      <c r="B80">
        <v>3</v>
      </c>
      <c r="C80" t="s">
        <v>3</v>
      </c>
      <c r="D80" t="s">
        <v>36</v>
      </c>
      <c r="E80">
        <v>157.9</v>
      </c>
      <c r="I80" s="8">
        <v>4.8611111111111098E-2</v>
      </c>
    </row>
    <row r="81" spans="1:9" x14ac:dyDescent="0.3">
      <c r="A81" s="27"/>
      <c r="B81">
        <v>3</v>
      </c>
      <c r="C81" t="s">
        <v>4</v>
      </c>
      <c r="D81" t="s">
        <v>36</v>
      </c>
      <c r="E81">
        <v>143.5</v>
      </c>
      <c r="I81" s="8">
        <v>4.8611111111111098E-2</v>
      </c>
    </row>
    <row r="82" spans="1:9" x14ac:dyDescent="0.3">
      <c r="A82" s="27"/>
      <c r="B82">
        <v>3</v>
      </c>
      <c r="C82" t="s">
        <v>5</v>
      </c>
      <c r="D82" t="s">
        <v>36</v>
      </c>
      <c r="E82">
        <v>149.80000000000001</v>
      </c>
      <c r="F82" s="2"/>
      <c r="G82" s="2"/>
      <c r="H82" s="2"/>
      <c r="I82" s="8">
        <v>4.8611111111111098E-2</v>
      </c>
    </row>
    <row r="83" spans="1:9" x14ac:dyDescent="0.3">
      <c r="A83" s="27"/>
      <c r="B83">
        <v>3</v>
      </c>
      <c r="C83" t="s">
        <v>37</v>
      </c>
      <c r="D83" t="s">
        <v>36</v>
      </c>
      <c r="E83">
        <v>109.5</v>
      </c>
      <c r="F83" s="2">
        <f>AVERAGE(E80:E85)</f>
        <v>139.66666666666666</v>
      </c>
      <c r="G83" s="2">
        <f>_xlfn.STDEV.P(E80:E85)</f>
        <v>15.096209973220274</v>
      </c>
      <c r="H83" s="2">
        <f>G83*100/F83</f>
        <v>10.808742224262728</v>
      </c>
      <c r="I83" s="8">
        <v>4.8611111111111098E-2</v>
      </c>
    </row>
    <row r="84" spans="1:9" x14ac:dyDescent="0.3">
      <c r="A84" s="27"/>
      <c r="B84">
        <v>3</v>
      </c>
      <c r="C84" t="s">
        <v>38</v>
      </c>
      <c r="D84" t="s">
        <v>36</v>
      </c>
      <c r="E84">
        <v>137</v>
      </c>
      <c r="F84" s="2"/>
      <c r="G84" s="2"/>
      <c r="H84" s="2"/>
      <c r="I84" s="8">
        <v>4.8611111111111098E-2</v>
      </c>
    </row>
    <row r="85" spans="1:9" x14ac:dyDescent="0.3">
      <c r="A85" s="27"/>
      <c r="B85">
        <v>3</v>
      </c>
      <c r="C85" t="s">
        <v>39</v>
      </c>
      <c r="D85" t="s">
        <v>36</v>
      </c>
      <c r="E85">
        <v>140.30000000000001</v>
      </c>
      <c r="F85" s="2"/>
      <c r="G85" s="2"/>
      <c r="H85" s="2"/>
      <c r="I85" s="8">
        <v>4.8611111111111098E-2</v>
      </c>
    </row>
    <row r="86" spans="1:9" x14ac:dyDescent="0.3">
      <c r="A86" s="27"/>
      <c r="B86">
        <v>4</v>
      </c>
      <c r="C86" t="s">
        <v>3</v>
      </c>
      <c r="D86" t="s">
        <v>36</v>
      </c>
      <c r="E86">
        <v>485.6</v>
      </c>
      <c r="I86" s="8">
        <v>4.8611111111111098E-2</v>
      </c>
    </row>
    <row r="87" spans="1:9" x14ac:dyDescent="0.3">
      <c r="A87" s="27"/>
      <c r="B87">
        <v>4</v>
      </c>
      <c r="C87" t="s">
        <v>4</v>
      </c>
      <c r="D87" t="s">
        <v>36</v>
      </c>
      <c r="E87">
        <v>452</v>
      </c>
      <c r="I87" s="8">
        <v>4.8611111111111098E-2</v>
      </c>
    </row>
    <row r="88" spans="1:9" x14ac:dyDescent="0.3">
      <c r="A88" s="27"/>
      <c r="B88">
        <v>4</v>
      </c>
      <c r="C88" t="s">
        <v>5</v>
      </c>
      <c r="D88" t="s">
        <v>36</v>
      </c>
      <c r="E88">
        <v>484.3</v>
      </c>
      <c r="I88" s="8">
        <v>4.8611111111111098E-2</v>
      </c>
    </row>
    <row r="89" spans="1:9" x14ac:dyDescent="0.3">
      <c r="A89" s="27"/>
      <c r="B89">
        <v>4</v>
      </c>
      <c r="C89" t="s">
        <v>37</v>
      </c>
      <c r="D89" t="s">
        <v>36</v>
      </c>
      <c r="E89">
        <v>414</v>
      </c>
      <c r="F89" s="2">
        <f>AVERAGE(E86:E91)</f>
        <v>455.81666666666666</v>
      </c>
      <c r="G89" s="2">
        <f>_xlfn.STDEV.P(E86:E91)</f>
        <v>25.185473105652708</v>
      </c>
      <c r="H89" s="2">
        <f>G89*100/F89</f>
        <v>5.5253515168348475</v>
      </c>
      <c r="I89" s="8">
        <v>4.8611111111111098E-2</v>
      </c>
    </row>
    <row r="90" spans="1:9" x14ac:dyDescent="0.3">
      <c r="A90" s="27"/>
      <c r="B90">
        <v>4</v>
      </c>
      <c r="C90" t="s">
        <v>38</v>
      </c>
      <c r="D90" t="s">
        <v>36</v>
      </c>
      <c r="E90">
        <v>461</v>
      </c>
      <c r="I90" s="8">
        <v>4.8611111111111098E-2</v>
      </c>
    </row>
    <row r="91" spans="1:9" x14ac:dyDescent="0.3">
      <c r="A91" s="27"/>
      <c r="B91">
        <v>4</v>
      </c>
      <c r="C91" t="s">
        <v>39</v>
      </c>
      <c r="D91" t="s">
        <v>36</v>
      </c>
      <c r="E91">
        <v>438</v>
      </c>
      <c r="F91" s="2"/>
      <c r="G91" s="2"/>
      <c r="H91" s="2"/>
      <c r="I91" s="8">
        <v>4.8611111111111098E-2</v>
      </c>
    </row>
    <row r="92" spans="1:9" x14ac:dyDescent="0.3">
      <c r="A92" s="27"/>
      <c r="B92">
        <v>5</v>
      </c>
      <c r="C92" t="s">
        <v>3</v>
      </c>
      <c r="D92" t="s">
        <v>36</v>
      </c>
      <c r="E92">
        <v>942.6</v>
      </c>
      <c r="I92" s="8">
        <v>4.8611111111111098E-2</v>
      </c>
    </row>
    <row r="93" spans="1:9" x14ac:dyDescent="0.3">
      <c r="A93" s="27"/>
      <c r="B93">
        <v>5</v>
      </c>
      <c r="C93" t="s">
        <v>4</v>
      </c>
      <c r="D93" t="s">
        <v>36</v>
      </c>
      <c r="E93">
        <v>926.5</v>
      </c>
      <c r="I93" s="8">
        <v>4.8611111111111098E-2</v>
      </c>
    </row>
    <row r="94" spans="1:9" x14ac:dyDescent="0.3">
      <c r="A94" s="27"/>
      <c r="B94">
        <v>5</v>
      </c>
      <c r="C94" t="s">
        <v>5</v>
      </c>
      <c r="D94" t="s">
        <v>36</v>
      </c>
      <c r="E94">
        <v>938.7</v>
      </c>
      <c r="I94" s="8">
        <v>4.8611111111111098E-2</v>
      </c>
    </row>
    <row r="95" spans="1:9" x14ac:dyDescent="0.3">
      <c r="A95" s="27"/>
      <c r="B95">
        <v>5</v>
      </c>
      <c r="C95" t="s">
        <v>37</v>
      </c>
      <c r="D95" t="s">
        <v>36</v>
      </c>
      <c r="E95">
        <v>905.9</v>
      </c>
      <c r="F95" s="2">
        <f>AVERAGE(E92:E97)</f>
        <v>922.23333333333346</v>
      </c>
      <c r="G95" s="2">
        <f>_xlfn.STDEV.P(E92:E97)</f>
        <v>19.594528714811069</v>
      </c>
      <c r="H95" s="2">
        <f>G95*100/F95</f>
        <v>2.1246823343489791</v>
      </c>
      <c r="I95" s="8">
        <v>4.8611111111111098E-2</v>
      </c>
    </row>
    <row r="96" spans="1:9" x14ac:dyDescent="0.3">
      <c r="A96" s="27"/>
      <c r="B96">
        <v>5</v>
      </c>
      <c r="C96" t="s">
        <v>38</v>
      </c>
      <c r="D96" t="s">
        <v>36</v>
      </c>
      <c r="E96">
        <v>887.2</v>
      </c>
      <c r="I96" s="8">
        <v>4.8611111111111098E-2</v>
      </c>
    </row>
    <row r="97" spans="1:9" x14ac:dyDescent="0.3">
      <c r="A97" s="27"/>
      <c r="B97">
        <v>5</v>
      </c>
      <c r="C97" t="s">
        <v>39</v>
      </c>
      <c r="D97" t="s">
        <v>36</v>
      </c>
      <c r="E97">
        <v>932.5</v>
      </c>
      <c r="F97" s="2"/>
      <c r="G97" s="2"/>
      <c r="H97" s="2"/>
      <c r="I97" s="8">
        <v>4.8611111111111098E-2</v>
      </c>
    </row>
    <row r="98" spans="1:9" x14ac:dyDescent="0.3">
      <c r="A98" s="26" t="s">
        <v>45</v>
      </c>
      <c r="B98" s="4">
        <v>1.5</v>
      </c>
      <c r="C98" s="4" t="s">
        <v>3</v>
      </c>
      <c r="D98" s="4" t="s">
        <v>49</v>
      </c>
      <c r="E98" s="4">
        <v>45.93</v>
      </c>
      <c r="F98" s="4"/>
      <c r="G98" s="4"/>
      <c r="H98" s="4"/>
      <c r="I98" s="12" t="s">
        <v>13</v>
      </c>
    </row>
    <row r="99" spans="1:9" x14ac:dyDescent="0.3">
      <c r="A99" s="26"/>
      <c r="B99" s="4">
        <v>1.5</v>
      </c>
      <c r="C99" s="4" t="s">
        <v>4</v>
      </c>
      <c r="D99" s="4" t="s">
        <v>49</v>
      </c>
      <c r="E99" s="4">
        <v>43.25</v>
      </c>
      <c r="F99" s="10">
        <f>AVERAGE(E98:E100)</f>
        <v>44.936666666666667</v>
      </c>
      <c r="G99" s="10">
        <f>_xlfn.STDEV.P(E98:E100)</f>
        <v>1.1989254448139064</v>
      </c>
      <c r="H99" s="10">
        <f>G99*100/F99</f>
        <v>2.6680337767537416</v>
      </c>
      <c r="I99" s="9" t="s">
        <v>13</v>
      </c>
    </row>
    <row r="100" spans="1:9" x14ac:dyDescent="0.3">
      <c r="A100" s="26"/>
      <c r="B100" s="4">
        <v>1.5</v>
      </c>
      <c r="C100" s="4" t="s">
        <v>5</v>
      </c>
      <c r="D100" s="4" t="s">
        <v>49</v>
      </c>
      <c r="E100" s="4">
        <v>45.63</v>
      </c>
      <c r="F100" s="10"/>
      <c r="G100" s="10"/>
      <c r="H100" s="10"/>
      <c r="I100" s="12" t="s">
        <v>13</v>
      </c>
    </row>
    <row r="101" spans="1:9" x14ac:dyDescent="0.3">
      <c r="A101" s="26"/>
      <c r="B101" s="4">
        <v>2</v>
      </c>
      <c r="C101" s="4" t="s">
        <v>3</v>
      </c>
      <c r="D101" s="4" t="s">
        <v>49</v>
      </c>
      <c r="E101" s="4">
        <v>69.23</v>
      </c>
      <c r="F101" s="4"/>
      <c r="G101" s="4"/>
      <c r="H101" s="4"/>
      <c r="I101" s="9" t="s">
        <v>13</v>
      </c>
    </row>
    <row r="102" spans="1:9" x14ac:dyDescent="0.3">
      <c r="A102" s="26"/>
      <c r="B102" s="4">
        <v>2</v>
      </c>
      <c r="C102" s="4" t="s">
        <v>4</v>
      </c>
      <c r="D102" s="4" t="s">
        <v>49</v>
      </c>
      <c r="E102" s="4">
        <v>68.83</v>
      </c>
      <c r="F102" s="10">
        <f t="shared" ref="F102" si="0">AVERAGE(E101:E103)</f>
        <v>69.213333333333324</v>
      </c>
      <c r="G102" s="10">
        <f t="shared" ref="G102" si="1">_xlfn.STDEV.P(E101:E103)</f>
        <v>0.30641293851417067</v>
      </c>
      <c r="H102" s="10">
        <f t="shared" ref="H102" si="2">G102*100/F102</f>
        <v>0.44270796356314396</v>
      </c>
      <c r="I102" s="12" t="s">
        <v>13</v>
      </c>
    </row>
    <row r="103" spans="1:9" x14ac:dyDescent="0.3">
      <c r="A103" s="26"/>
      <c r="B103" s="4">
        <v>2</v>
      </c>
      <c r="C103" s="4" t="s">
        <v>5</v>
      </c>
      <c r="D103" s="4" t="s">
        <v>49</v>
      </c>
      <c r="E103" s="4">
        <v>69.58</v>
      </c>
      <c r="F103" s="10"/>
      <c r="G103" s="10"/>
      <c r="H103" s="10"/>
      <c r="I103" s="9" t="s">
        <v>13</v>
      </c>
    </row>
    <row r="104" spans="1:9" x14ac:dyDescent="0.3">
      <c r="A104" s="26"/>
      <c r="B104" s="4">
        <v>5</v>
      </c>
      <c r="C104" s="4" t="s">
        <v>3</v>
      </c>
      <c r="D104" s="4" t="s">
        <v>49</v>
      </c>
      <c r="E104" s="4"/>
      <c r="F104" s="4"/>
      <c r="G104" s="4"/>
      <c r="H104" s="4"/>
      <c r="I104" s="11">
        <v>4.8611111111111098E-2</v>
      </c>
    </row>
    <row r="105" spans="1:9" x14ac:dyDescent="0.3">
      <c r="A105" s="26"/>
      <c r="B105" s="4">
        <v>5</v>
      </c>
      <c r="C105" s="4" t="s">
        <v>4</v>
      </c>
      <c r="D105" s="4" t="s">
        <v>49</v>
      </c>
      <c r="E105" s="4"/>
      <c r="F105" s="10" t="e">
        <f t="shared" ref="F105" si="3">AVERAGE(E104:E106)</f>
        <v>#DIV/0!</v>
      </c>
      <c r="G105" s="10" t="e">
        <f t="shared" ref="G105" si="4">_xlfn.STDEV.P(E104:E106)</f>
        <v>#DIV/0!</v>
      </c>
      <c r="H105" s="10" t="e">
        <f t="shared" ref="H105" si="5">G105*100/F105</f>
        <v>#DIV/0!</v>
      </c>
      <c r="I105" s="11">
        <v>4.8611111111111098E-2</v>
      </c>
    </row>
    <row r="106" spans="1:9" x14ac:dyDescent="0.3">
      <c r="A106" s="26"/>
      <c r="B106" s="4">
        <v>5</v>
      </c>
      <c r="C106" s="4" t="s">
        <v>5</v>
      </c>
      <c r="D106" s="4" t="s">
        <v>49</v>
      </c>
      <c r="E106" s="4"/>
      <c r="F106" s="10"/>
      <c r="G106" s="10"/>
      <c r="H106" s="10"/>
      <c r="I106" s="11">
        <v>4.8611111111111098E-2</v>
      </c>
    </row>
    <row r="107" spans="1:9" x14ac:dyDescent="0.3">
      <c r="A107" s="26"/>
      <c r="B107" s="4"/>
      <c r="C107" s="4" t="s">
        <v>3</v>
      </c>
      <c r="D107" s="4" t="s">
        <v>49</v>
      </c>
      <c r="E107" s="4"/>
      <c r="F107" s="4"/>
      <c r="G107" s="4"/>
      <c r="H107" s="4"/>
      <c r="I107" s="11">
        <v>4.8611111111111098E-2</v>
      </c>
    </row>
    <row r="108" spans="1:9" x14ac:dyDescent="0.3">
      <c r="A108" s="26"/>
      <c r="B108" s="4"/>
      <c r="C108" s="4" t="s">
        <v>4</v>
      </c>
      <c r="D108" s="4" t="s">
        <v>49</v>
      </c>
      <c r="E108" s="4"/>
      <c r="F108" s="10" t="e">
        <f t="shared" ref="F108" si="6">AVERAGE(E107:E109)</f>
        <v>#DIV/0!</v>
      </c>
      <c r="G108" s="10" t="e">
        <f t="shared" ref="G108" si="7">_xlfn.STDEV.P(E107:E109)</f>
        <v>#DIV/0!</v>
      </c>
      <c r="H108" s="10" t="e">
        <f t="shared" ref="H108" si="8">G108*100/F108</f>
        <v>#DIV/0!</v>
      </c>
      <c r="I108" s="11">
        <v>4.8611111111111098E-2</v>
      </c>
    </row>
    <row r="109" spans="1:9" x14ac:dyDescent="0.3">
      <c r="A109" s="26"/>
      <c r="B109" s="4"/>
      <c r="C109" s="4" t="s">
        <v>5</v>
      </c>
      <c r="D109" s="4" t="s">
        <v>49</v>
      </c>
      <c r="E109" s="4"/>
      <c r="F109" s="10"/>
      <c r="G109" s="10"/>
      <c r="H109" s="10"/>
      <c r="I109" s="11">
        <v>4.8611111111111098E-2</v>
      </c>
    </row>
    <row r="110" spans="1:9" x14ac:dyDescent="0.3">
      <c r="A110" s="26"/>
      <c r="B110" s="4"/>
      <c r="C110" s="4" t="s">
        <v>3</v>
      </c>
      <c r="D110" s="4" t="s">
        <v>49</v>
      </c>
      <c r="E110" s="4"/>
      <c r="F110" s="4"/>
      <c r="G110" s="4"/>
      <c r="H110" s="4"/>
      <c r="I110" s="11">
        <v>4.8611111111111098E-2</v>
      </c>
    </row>
    <row r="111" spans="1:9" x14ac:dyDescent="0.3">
      <c r="A111" s="26"/>
      <c r="B111" s="4"/>
      <c r="C111" s="4" t="s">
        <v>4</v>
      </c>
      <c r="D111" s="4" t="s">
        <v>49</v>
      </c>
      <c r="E111" s="4"/>
      <c r="F111" s="10" t="e">
        <f t="shared" ref="F111" si="9">AVERAGE(E110:E112)</f>
        <v>#DIV/0!</v>
      </c>
      <c r="G111" s="10" t="e">
        <f t="shared" ref="G111" si="10">_xlfn.STDEV.P(E110:E112)</f>
        <v>#DIV/0!</v>
      </c>
      <c r="H111" s="10" t="e">
        <f t="shared" ref="H111" si="11">G111*100/F111</f>
        <v>#DIV/0!</v>
      </c>
      <c r="I111" s="11">
        <v>4.8611111111111098E-2</v>
      </c>
    </row>
    <row r="112" spans="1:9" x14ac:dyDescent="0.3">
      <c r="A112" s="26"/>
      <c r="B112" s="4"/>
      <c r="C112" s="4" t="s">
        <v>5</v>
      </c>
      <c r="D112" s="4" t="s">
        <v>49</v>
      </c>
      <c r="E112" s="4"/>
      <c r="F112" s="10"/>
      <c r="G112" s="10"/>
      <c r="H112" s="10"/>
      <c r="I112" s="11">
        <v>4.8611111111111098E-2</v>
      </c>
    </row>
    <row r="113" spans="1:9" x14ac:dyDescent="0.3">
      <c r="A113" s="26"/>
      <c r="B113" s="4"/>
      <c r="C113" s="4" t="s">
        <v>3</v>
      </c>
      <c r="D113" s="4" t="s">
        <v>49</v>
      </c>
      <c r="E113" s="4"/>
      <c r="F113" s="4"/>
      <c r="G113" s="4"/>
      <c r="H113" s="4"/>
      <c r="I113" s="11">
        <v>4.8611111111111098E-2</v>
      </c>
    </row>
    <row r="114" spans="1:9" x14ac:dyDescent="0.3">
      <c r="A114" s="26"/>
      <c r="B114" s="4"/>
      <c r="C114" s="4" t="s">
        <v>4</v>
      </c>
      <c r="D114" s="4" t="s">
        <v>49</v>
      </c>
      <c r="E114" s="4"/>
      <c r="F114" s="10" t="e">
        <f t="shared" ref="F114" si="12">AVERAGE(E113:E115)</f>
        <v>#DIV/0!</v>
      </c>
      <c r="G114" s="10" t="e">
        <f t="shared" ref="G114" si="13">_xlfn.STDEV.P(E113:E115)</f>
        <v>#DIV/0!</v>
      </c>
      <c r="H114" s="10" t="e">
        <f t="shared" ref="H114" si="14">G114*100/F114</f>
        <v>#DIV/0!</v>
      </c>
      <c r="I114" s="11">
        <v>4.8611111111111098E-2</v>
      </c>
    </row>
    <row r="115" spans="1:9" x14ac:dyDescent="0.3">
      <c r="A115" s="26"/>
      <c r="B115" s="4"/>
      <c r="C115" s="4" t="s">
        <v>5</v>
      </c>
      <c r="D115" s="4" t="s">
        <v>49</v>
      </c>
      <c r="E115" s="4"/>
      <c r="F115" s="10"/>
      <c r="G115" s="10"/>
      <c r="H115" s="10"/>
      <c r="I115" s="11">
        <v>4.8611111111111098E-2</v>
      </c>
    </row>
  </sheetData>
  <mergeCells count="9">
    <mergeCell ref="A98:A115"/>
    <mergeCell ref="A74:A97"/>
    <mergeCell ref="K56:K67"/>
    <mergeCell ref="A17:A25"/>
    <mergeCell ref="A2:A16"/>
    <mergeCell ref="A26:A31"/>
    <mergeCell ref="A32:A43"/>
    <mergeCell ref="A44:A55"/>
    <mergeCell ref="A56:A7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4B3D-7DC6-48C2-B209-1E0F23998CB4}">
  <dimension ref="A1:H115"/>
  <sheetViews>
    <sheetView workbookViewId="0">
      <selection activeCell="K113" sqref="K113"/>
    </sheetView>
  </sheetViews>
  <sheetFormatPr defaultRowHeight="14.4" x14ac:dyDescent="0.3"/>
  <cols>
    <col min="1" max="1" width="14.88671875" customWidth="1"/>
    <col min="2" max="2" width="15" customWidth="1"/>
    <col min="3" max="3" width="14.88671875" customWidth="1"/>
    <col min="4" max="4" width="16.6640625" customWidth="1"/>
  </cols>
  <sheetData>
    <row r="1" spans="1:8" x14ac:dyDescent="0.3">
      <c r="A1" s="3" t="s">
        <v>0</v>
      </c>
      <c r="B1" s="3" t="s">
        <v>1</v>
      </c>
      <c r="C1" s="3" t="s">
        <v>11</v>
      </c>
      <c r="D1" s="3" t="s">
        <v>2</v>
      </c>
      <c r="E1" s="3" t="s">
        <v>6</v>
      </c>
      <c r="F1" s="3" t="s">
        <v>7</v>
      </c>
      <c r="G1" s="3" t="s">
        <v>8</v>
      </c>
    </row>
    <row r="2" spans="1:8" x14ac:dyDescent="0.3">
      <c r="A2">
        <v>1.33</v>
      </c>
      <c r="B2" t="s">
        <v>3</v>
      </c>
      <c r="C2" t="s">
        <v>27</v>
      </c>
      <c r="D2">
        <v>15.28</v>
      </c>
    </row>
    <row r="3" spans="1:8" x14ac:dyDescent="0.3">
      <c r="A3">
        <v>1.33</v>
      </c>
      <c r="B3" t="s">
        <v>4</v>
      </c>
      <c r="C3" t="s">
        <v>27</v>
      </c>
      <c r="D3">
        <v>16.12</v>
      </c>
      <c r="E3" s="2">
        <f>AVERAGE(D2:D4)</f>
        <v>15.839999999999998</v>
      </c>
      <c r="F3" s="2">
        <f>_xlfn.STDEV.P(D2:D4)</f>
        <v>0.39597979746446738</v>
      </c>
      <c r="G3" s="2">
        <f>F3*100/E3</f>
        <v>2.4998724587403247</v>
      </c>
    </row>
    <row r="4" spans="1:8" x14ac:dyDescent="0.3">
      <c r="A4">
        <v>1.33</v>
      </c>
      <c r="B4" t="s">
        <v>5</v>
      </c>
      <c r="C4" t="s">
        <v>27</v>
      </c>
      <c r="D4">
        <v>16.12</v>
      </c>
    </row>
    <row r="5" spans="1:8" x14ac:dyDescent="0.3">
      <c r="A5">
        <v>1.33</v>
      </c>
      <c r="B5" t="s">
        <v>3</v>
      </c>
      <c r="C5" t="s">
        <v>30</v>
      </c>
      <c r="D5">
        <v>15.42</v>
      </c>
      <c r="H5" s="6"/>
    </row>
    <row r="6" spans="1:8" x14ac:dyDescent="0.3">
      <c r="A6">
        <v>1.33</v>
      </c>
      <c r="B6" t="s">
        <v>4</v>
      </c>
      <c r="C6" t="s">
        <v>30</v>
      </c>
      <c r="D6">
        <v>16.079999999999998</v>
      </c>
      <c r="E6" s="2">
        <f>AVERAGE(D5:D6)</f>
        <v>15.75</v>
      </c>
      <c r="F6" s="2">
        <f>_xlfn.STDEV.P(D5:D6)</f>
        <v>0.32999999999999918</v>
      </c>
      <c r="G6" s="2">
        <f>F6*100/E6</f>
        <v>2.09523809523809</v>
      </c>
      <c r="H6" s="7"/>
    </row>
    <row r="7" spans="1:8" x14ac:dyDescent="0.3">
      <c r="A7" s="4">
        <v>1.5</v>
      </c>
      <c r="B7" s="4" t="s">
        <v>3</v>
      </c>
      <c r="C7" s="4" t="s">
        <v>49</v>
      </c>
      <c r="D7" s="4">
        <v>45.93</v>
      </c>
      <c r="E7" s="4"/>
      <c r="F7" s="4"/>
      <c r="G7" s="4"/>
      <c r="H7" s="7"/>
    </row>
    <row r="8" spans="1:8" x14ac:dyDescent="0.3">
      <c r="A8" s="4">
        <v>1.5</v>
      </c>
      <c r="B8" s="4" t="s">
        <v>4</v>
      </c>
      <c r="C8" s="4" t="s">
        <v>49</v>
      </c>
      <c r="D8" s="4">
        <v>43.25</v>
      </c>
      <c r="E8" s="10">
        <f>AVERAGE(D7:D9)</f>
        <v>44.936666666666667</v>
      </c>
      <c r="F8" s="10">
        <f>_xlfn.STDEV.P(D7:D9)</f>
        <v>1.1989254448139064</v>
      </c>
      <c r="G8" s="10">
        <f>F8*100/E8</f>
        <v>2.6680337767537416</v>
      </c>
      <c r="H8" s="7"/>
    </row>
    <row r="9" spans="1:8" x14ac:dyDescent="0.3">
      <c r="A9" s="4">
        <v>1.5</v>
      </c>
      <c r="B9" s="4" t="s">
        <v>5</v>
      </c>
      <c r="C9" s="4" t="s">
        <v>49</v>
      </c>
      <c r="D9" s="4">
        <v>45.63</v>
      </c>
      <c r="E9" s="10"/>
      <c r="F9" s="10"/>
      <c r="G9" s="10"/>
      <c r="H9" s="7"/>
    </row>
    <row r="10" spans="1:8" x14ac:dyDescent="0.3">
      <c r="A10" s="6">
        <v>1.75</v>
      </c>
      <c r="B10" t="s">
        <v>3</v>
      </c>
      <c r="C10" t="s">
        <v>25</v>
      </c>
      <c r="D10">
        <v>35.64</v>
      </c>
      <c r="E10" s="2"/>
      <c r="F10" s="2"/>
      <c r="G10" s="2"/>
    </row>
    <row r="11" spans="1:8" x14ac:dyDescent="0.3">
      <c r="A11" s="6">
        <v>1.75</v>
      </c>
      <c r="B11" t="s">
        <v>4</v>
      </c>
      <c r="C11" t="s">
        <v>25</v>
      </c>
      <c r="D11">
        <v>35.06</v>
      </c>
      <c r="E11" s="2">
        <f>AVERAGE(D10:D12)</f>
        <v>35.47</v>
      </c>
      <c r="F11" s="2">
        <f>_xlfn.STDEV.P(D10:D12)</f>
        <v>0.29131884021921112</v>
      </c>
      <c r="G11" s="2">
        <f>F11*100/E11</f>
        <v>0.82131051654697251</v>
      </c>
    </row>
    <row r="12" spans="1:8" x14ac:dyDescent="0.3">
      <c r="A12" s="6">
        <v>1.75</v>
      </c>
      <c r="B12" t="s">
        <v>5</v>
      </c>
      <c r="C12" t="s">
        <v>25</v>
      </c>
      <c r="D12">
        <v>35.71</v>
      </c>
      <c r="E12" s="2"/>
      <c r="F12" s="2"/>
      <c r="G12" s="2"/>
    </row>
    <row r="13" spans="1:8" x14ac:dyDescent="0.3">
      <c r="A13" s="9">
        <v>2</v>
      </c>
      <c r="B13" s="4" t="s">
        <v>3</v>
      </c>
      <c r="C13" s="4" t="s">
        <v>14</v>
      </c>
      <c r="D13" s="4">
        <v>38.590000000000003</v>
      </c>
      <c r="E13" s="4"/>
      <c r="F13" s="4"/>
      <c r="G13" s="4"/>
    </row>
    <row r="14" spans="1:8" x14ac:dyDescent="0.3">
      <c r="A14" s="9">
        <v>2</v>
      </c>
      <c r="B14" s="4" t="s">
        <v>4</v>
      </c>
      <c r="C14" s="4" t="s">
        <v>14</v>
      </c>
      <c r="D14" s="4">
        <v>32.49</v>
      </c>
      <c r="E14" s="10">
        <f>AVERAGE(D13:D15)</f>
        <v>35.336666666666673</v>
      </c>
      <c r="F14" s="10">
        <f>_xlfn.STDEV.P(D13:D15)</f>
        <v>2.5068616945407181</v>
      </c>
      <c r="G14" s="10">
        <f>F14*100/E14</f>
        <v>7.0942223220659866</v>
      </c>
    </row>
    <row r="15" spans="1:8" x14ac:dyDescent="0.3">
      <c r="A15" s="4">
        <v>2</v>
      </c>
      <c r="B15" s="4" t="s">
        <v>5</v>
      </c>
      <c r="C15" s="4" t="s">
        <v>14</v>
      </c>
      <c r="D15" s="4">
        <v>34.93</v>
      </c>
      <c r="E15" s="4"/>
      <c r="F15" s="4"/>
      <c r="G15" s="4"/>
    </row>
    <row r="16" spans="1:8" x14ac:dyDescent="0.3">
      <c r="A16" s="4">
        <v>2</v>
      </c>
      <c r="B16" s="4" t="s">
        <v>3</v>
      </c>
      <c r="C16" s="4" t="s">
        <v>15</v>
      </c>
      <c r="D16" s="5">
        <v>46.33</v>
      </c>
      <c r="E16" s="5"/>
      <c r="F16" s="5"/>
      <c r="G16" s="5"/>
      <c r="H16" s="7"/>
    </row>
    <row r="17" spans="1:8" x14ac:dyDescent="0.3">
      <c r="A17" s="4">
        <v>2</v>
      </c>
      <c r="B17" s="4" t="s">
        <v>4</v>
      </c>
      <c r="C17" s="4" t="s">
        <v>15</v>
      </c>
      <c r="D17" s="4">
        <v>44.6</v>
      </c>
      <c r="E17" s="10">
        <f>AVERAGE(D16:D18)</f>
        <v>42.680000000000007</v>
      </c>
      <c r="F17" s="10">
        <f>_xlfn.STDEV.P(D16:D18)</f>
        <v>4.0014080854952381</v>
      </c>
      <c r="G17" s="10">
        <f>F17*100/E17</f>
        <v>9.375370397130359</v>
      </c>
      <c r="H17" s="7"/>
    </row>
    <row r="18" spans="1:8" x14ac:dyDescent="0.3">
      <c r="A18" s="4">
        <v>2</v>
      </c>
      <c r="B18" s="4" t="s">
        <v>5</v>
      </c>
      <c r="C18" s="4" t="s">
        <v>15</v>
      </c>
      <c r="D18" s="4">
        <v>37.11</v>
      </c>
      <c r="E18" s="4"/>
      <c r="F18" s="4"/>
      <c r="G18" s="4"/>
      <c r="H18" s="7"/>
    </row>
    <row r="19" spans="1:8" x14ac:dyDescent="0.3">
      <c r="A19" s="4">
        <v>2</v>
      </c>
      <c r="B19" s="4" t="s">
        <v>3</v>
      </c>
      <c r="C19" s="4" t="s">
        <v>27</v>
      </c>
      <c r="D19" s="4">
        <v>29.83</v>
      </c>
      <c r="E19" s="10"/>
      <c r="F19" s="10"/>
      <c r="G19" s="10"/>
      <c r="H19" s="7"/>
    </row>
    <row r="20" spans="1:8" x14ac:dyDescent="0.3">
      <c r="A20" s="4">
        <v>2</v>
      </c>
      <c r="B20" s="4" t="s">
        <v>4</v>
      </c>
      <c r="C20" s="4" t="s">
        <v>27</v>
      </c>
      <c r="D20" s="4">
        <v>30.41</v>
      </c>
      <c r="E20" s="10">
        <f>AVERAGE(D19:D21)</f>
        <v>30.606666666666666</v>
      </c>
      <c r="F20" s="10">
        <f>_xlfn.STDEV.P(D19:D21)</f>
        <v>0.72784308443204648</v>
      </c>
      <c r="G20" s="10">
        <f>F20*100/E20</f>
        <v>2.3780540767764533</v>
      </c>
      <c r="H20" s="7"/>
    </row>
    <row r="21" spans="1:8" x14ac:dyDescent="0.3">
      <c r="A21" s="4">
        <v>2</v>
      </c>
      <c r="B21" s="4" t="s">
        <v>5</v>
      </c>
      <c r="C21" s="4" t="s">
        <v>27</v>
      </c>
      <c r="D21" s="4">
        <v>31.58</v>
      </c>
      <c r="E21" s="10"/>
      <c r="F21" s="10"/>
      <c r="G21" s="10"/>
      <c r="H21" s="7"/>
    </row>
    <row r="22" spans="1:8" x14ac:dyDescent="0.3">
      <c r="A22" s="4">
        <v>2</v>
      </c>
      <c r="B22" s="4" t="s">
        <v>3</v>
      </c>
      <c r="C22" s="4" t="s">
        <v>30</v>
      </c>
      <c r="D22" s="4">
        <v>29.29</v>
      </c>
      <c r="E22" s="4"/>
      <c r="F22" s="4"/>
      <c r="G22" s="4"/>
      <c r="H22" s="7"/>
    </row>
    <row r="23" spans="1:8" x14ac:dyDescent="0.3">
      <c r="A23" s="4">
        <v>2</v>
      </c>
      <c r="B23" s="4" t="s">
        <v>4</v>
      </c>
      <c r="C23" s="4" t="s">
        <v>30</v>
      </c>
      <c r="D23" s="4">
        <v>33.99</v>
      </c>
      <c r="E23" s="10">
        <f>AVERAGE(D22:D23)</f>
        <v>31.64</v>
      </c>
      <c r="F23" s="10">
        <f>_xlfn.STDEV.P(D22:D23)</f>
        <v>2.3500000000000014</v>
      </c>
      <c r="G23" s="10">
        <f>F23*100/E23</f>
        <v>7.4273072060682725</v>
      </c>
      <c r="H23" s="7"/>
    </row>
    <row r="24" spans="1:8" x14ac:dyDescent="0.3">
      <c r="A24" s="4">
        <v>2</v>
      </c>
      <c r="B24" s="4" t="s">
        <v>3</v>
      </c>
      <c r="C24" s="4" t="s">
        <v>36</v>
      </c>
      <c r="D24" s="4">
        <v>46.01</v>
      </c>
      <c r="E24" s="4"/>
      <c r="F24" s="4"/>
      <c r="G24" s="4"/>
      <c r="H24" s="7"/>
    </row>
    <row r="25" spans="1:8" x14ac:dyDescent="0.3">
      <c r="A25" s="4">
        <v>2</v>
      </c>
      <c r="B25" s="4" t="s">
        <v>4</v>
      </c>
      <c r="C25" s="4" t="s">
        <v>36</v>
      </c>
      <c r="D25" s="4">
        <v>48.8</v>
      </c>
      <c r="E25" s="4"/>
      <c r="F25" s="4"/>
      <c r="G25" s="4"/>
      <c r="H25" s="7"/>
    </row>
    <row r="26" spans="1:8" x14ac:dyDescent="0.3">
      <c r="A26" s="4">
        <v>2</v>
      </c>
      <c r="B26" s="4" t="s">
        <v>5</v>
      </c>
      <c r="C26" s="4" t="s">
        <v>36</v>
      </c>
      <c r="D26" s="4">
        <v>47.74</v>
      </c>
      <c r="E26" s="10"/>
      <c r="F26" s="10"/>
      <c r="G26" s="10"/>
      <c r="H26" s="7"/>
    </row>
    <row r="27" spans="1:8" x14ac:dyDescent="0.3">
      <c r="A27" s="4">
        <v>2</v>
      </c>
      <c r="B27" s="4" t="s">
        <v>37</v>
      </c>
      <c r="C27" s="4" t="s">
        <v>36</v>
      </c>
      <c r="D27" s="4">
        <v>45.17</v>
      </c>
      <c r="E27" s="10">
        <f>AVERAGE(D24:D29)</f>
        <v>47.223333333333336</v>
      </c>
      <c r="F27" s="10">
        <f>_xlfn.STDEV.P(D24:D29)</f>
        <v>1.3171644628603598</v>
      </c>
      <c r="G27" s="10">
        <f>F27*100/E27</f>
        <v>2.7892238219673038</v>
      </c>
      <c r="H27" s="7"/>
    </row>
    <row r="28" spans="1:8" x14ac:dyDescent="0.3">
      <c r="A28" s="4">
        <v>2</v>
      </c>
      <c r="B28" s="4" t="s">
        <v>38</v>
      </c>
      <c r="C28" s="4" t="s">
        <v>36</v>
      </c>
      <c r="D28" s="4">
        <v>48.61</v>
      </c>
      <c r="E28" s="10"/>
      <c r="F28" s="10"/>
      <c r="G28" s="10"/>
      <c r="H28" s="7"/>
    </row>
    <row r="29" spans="1:8" x14ac:dyDescent="0.3">
      <c r="A29" s="4">
        <v>2</v>
      </c>
      <c r="B29" s="4" t="s">
        <v>39</v>
      </c>
      <c r="C29" s="4" t="s">
        <v>36</v>
      </c>
      <c r="D29" s="4">
        <v>47.01</v>
      </c>
      <c r="E29" s="10"/>
      <c r="F29" s="10"/>
      <c r="G29" s="10"/>
      <c r="H29" s="7"/>
    </row>
    <row r="30" spans="1:8" x14ac:dyDescent="0.3">
      <c r="A30" s="4">
        <v>2</v>
      </c>
      <c r="B30" s="4" t="s">
        <v>3</v>
      </c>
      <c r="C30" s="4" t="s">
        <v>49</v>
      </c>
      <c r="D30" s="4">
        <v>69.23</v>
      </c>
      <c r="E30" s="4"/>
      <c r="F30" s="4"/>
      <c r="G30" s="4"/>
      <c r="H30" s="7"/>
    </row>
    <row r="31" spans="1:8" x14ac:dyDescent="0.3">
      <c r="A31" s="4">
        <v>2</v>
      </c>
      <c r="B31" s="4" t="s">
        <v>4</v>
      </c>
      <c r="C31" s="4" t="s">
        <v>49</v>
      </c>
      <c r="D31" s="4">
        <v>68.83</v>
      </c>
      <c r="E31" s="10">
        <f t="shared" ref="E31" si="0">AVERAGE(D30:D32)</f>
        <v>69.213333333333324</v>
      </c>
      <c r="F31" s="10">
        <f t="shared" ref="F31" si="1">_xlfn.STDEV.P(D30:D32)</f>
        <v>0.30641293851417067</v>
      </c>
      <c r="G31" s="10">
        <f t="shared" ref="G31" si="2">F31*100/E31</f>
        <v>0.44270796356314396</v>
      </c>
      <c r="H31" s="7"/>
    </row>
    <row r="32" spans="1:8" x14ac:dyDescent="0.3">
      <c r="A32" s="4">
        <v>2</v>
      </c>
      <c r="B32" s="4" t="s">
        <v>5</v>
      </c>
      <c r="C32" s="4" t="s">
        <v>49</v>
      </c>
      <c r="D32" s="4">
        <v>69.58</v>
      </c>
      <c r="E32" s="10"/>
      <c r="F32" s="10"/>
      <c r="G32" s="10"/>
      <c r="H32" s="7"/>
    </row>
    <row r="33" spans="1:7" x14ac:dyDescent="0.3">
      <c r="A33">
        <v>2.5</v>
      </c>
      <c r="B33" t="s">
        <v>3</v>
      </c>
      <c r="C33" t="s">
        <v>25</v>
      </c>
      <c r="D33">
        <v>97.93</v>
      </c>
    </row>
    <row r="34" spans="1:7" x14ac:dyDescent="0.3">
      <c r="A34">
        <v>2.5</v>
      </c>
      <c r="B34" t="s">
        <v>4</v>
      </c>
      <c r="C34" t="s">
        <v>25</v>
      </c>
      <c r="D34">
        <v>100.1</v>
      </c>
      <c r="E34" s="2">
        <f>AVERAGE(D33:D35)</f>
        <v>100.84333333333332</v>
      </c>
      <c r="F34" s="2">
        <f>_xlfn.STDEV.P(D33:D35)</f>
        <v>2.7332073141681388</v>
      </c>
      <c r="G34" s="2">
        <f>F34*100/E34</f>
        <v>2.7103500289242115</v>
      </c>
    </row>
    <row r="35" spans="1:7" x14ac:dyDescent="0.3">
      <c r="A35">
        <v>2.5</v>
      </c>
      <c r="B35" t="s">
        <v>5</v>
      </c>
      <c r="C35" t="s">
        <v>25</v>
      </c>
      <c r="D35">
        <v>104.5</v>
      </c>
    </row>
    <row r="36" spans="1:7" x14ac:dyDescent="0.3">
      <c r="A36" s="4">
        <v>2.83</v>
      </c>
      <c r="B36" s="4" t="s">
        <v>3</v>
      </c>
      <c r="C36" s="4" t="s">
        <v>27</v>
      </c>
      <c r="D36" s="4">
        <v>72.099999999999994</v>
      </c>
      <c r="E36" s="4"/>
      <c r="F36" s="4"/>
      <c r="G36" s="4"/>
    </row>
    <row r="37" spans="1:7" x14ac:dyDescent="0.3">
      <c r="A37" s="4">
        <v>2.83</v>
      </c>
      <c r="B37" s="4" t="s">
        <v>4</v>
      </c>
      <c r="C37" s="4" t="s">
        <v>27</v>
      </c>
      <c r="D37" s="4">
        <v>84.51</v>
      </c>
      <c r="E37" s="10">
        <f>AVERAGE(D36:D38)</f>
        <v>77.086666666666673</v>
      </c>
      <c r="F37" s="10">
        <f>_xlfn.STDEV.P(D36:D38)</f>
        <v>5.3513259000820463</v>
      </c>
      <c r="G37" s="10">
        <f>F37*100/E37</f>
        <v>6.9419604342498209</v>
      </c>
    </row>
    <row r="38" spans="1:7" x14ac:dyDescent="0.3">
      <c r="A38" s="4">
        <v>2.83</v>
      </c>
      <c r="B38" s="4" t="s">
        <v>5</v>
      </c>
      <c r="C38" s="4" t="s">
        <v>27</v>
      </c>
      <c r="D38" s="4">
        <v>74.650000000000006</v>
      </c>
      <c r="E38" s="4"/>
      <c r="F38" s="4"/>
      <c r="G38" s="4"/>
    </row>
    <row r="39" spans="1:7" x14ac:dyDescent="0.3">
      <c r="A39" s="4">
        <v>2.83</v>
      </c>
      <c r="B39" s="4" t="s">
        <v>3</v>
      </c>
      <c r="C39" s="4" t="s">
        <v>30</v>
      </c>
      <c r="D39" s="4">
        <v>76.27</v>
      </c>
      <c r="E39" s="4"/>
      <c r="F39" s="4"/>
      <c r="G39" s="4"/>
    </row>
    <row r="40" spans="1:7" x14ac:dyDescent="0.3">
      <c r="A40" s="4">
        <v>2.83</v>
      </c>
      <c r="B40" s="4" t="s">
        <v>4</v>
      </c>
      <c r="C40" s="4" t="s">
        <v>30</v>
      </c>
      <c r="D40" s="4">
        <v>80.27</v>
      </c>
      <c r="E40" s="10">
        <f>AVERAGE(D39:D40)</f>
        <v>78.27</v>
      </c>
      <c r="F40" s="10">
        <f>_xlfn.STDEV.P(D39:D40)</f>
        <v>2</v>
      </c>
      <c r="G40" s="10">
        <f>F40*100/E40</f>
        <v>2.5552574421873007</v>
      </c>
    </row>
    <row r="41" spans="1:7" x14ac:dyDescent="0.3">
      <c r="A41">
        <v>3</v>
      </c>
      <c r="B41" t="s">
        <v>3</v>
      </c>
      <c r="C41" t="s">
        <v>20</v>
      </c>
      <c r="D41">
        <v>144</v>
      </c>
    </row>
    <row r="42" spans="1:7" x14ac:dyDescent="0.3">
      <c r="A42">
        <v>3</v>
      </c>
      <c r="B42" t="s">
        <v>4</v>
      </c>
      <c r="C42" t="s">
        <v>20</v>
      </c>
      <c r="D42">
        <v>154.19999999999999</v>
      </c>
      <c r="E42" s="2">
        <f>AVERAGE(D41:D42)</f>
        <v>149.1</v>
      </c>
      <c r="F42" s="2">
        <f>_xlfn.STDEV.P(D41:D42)</f>
        <v>5.0999999999999943</v>
      </c>
      <c r="G42" s="2">
        <f>F42*100/E42</f>
        <v>3.4205231388329942</v>
      </c>
    </row>
    <row r="43" spans="1:7" x14ac:dyDescent="0.3">
      <c r="A43">
        <v>3</v>
      </c>
      <c r="B43" t="s">
        <v>3</v>
      </c>
      <c r="C43" t="s">
        <v>25</v>
      </c>
      <c r="D43">
        <v>144.5</v>
      </c>
    </row>
    <row r="44" spans="1:7" x14ac:dyDescent="0.3">
      <c r="A44">
        <v>3</v>
      </c>
      <c r="B44" t="s">
        <v>4</v>
      </c>
      <c r="C44" t="s">
        <v>25</v>
      </c>
      <c r="D44">
        <v>143.80000000000001</v>
      </c>
      <c r="E44" s="2">
        <f>AVERAGE(D43:D45)</f>
        <v>145.4</v>
      </c>
      <c r="F44" s="2">
        <f>_xlfn.STDEV.P(D43:D45)</f>
        <v>1.790716802475105</v>
      </c>
      <c r="G44" s="2">
        <f>F44*100/E44</f>
        <v>1.2315796440681601</v>
      </c>
    </row>
    <row r="45" spans="1:7" x14ac:dyDescent="0.3">
      <c r="A45">
        <v>3</v>
      </c>
      <c r="B45" t="s">
        <v>5</v>
      </c>
      <c r="C45" t="s">
        <v>25</v>
      </c>
      <c r="D45">
        <v>147.9</v>
      </c>
    </row>
    <row r="46" spans="1:7" x14ac:dyDescent="0.3">
      <c r="A46">
        <v>3</v>
      </c>
      <c r="B46" t="s">
        <v>3</v>
      </c>
      <c r="C46" t="s">
        <v>36</v>
      </c>
      <c r="D46">
        <v>157.9</v>
      </c>
    </row>
    <row r="47" spans="1:7" x14ac:dyDescent="0.3">
      <c r="A47">
        <v>3</v>
      </c>
      <c r="B47" t="s">
        <v>4</v>
      </c>
      <c r="C47" t="s">
        <v>36</v>
      </c>
      <c r="D47">
        <v>143.5</v>
      </c>
    </row>
    <row r="48" spans="1:7" x14ac:dyDescent="0.3">
      <c r="A48">
        <v>3</v>
      </c>
      <c r="B48" t="s">
        <v>5</v>
      </c>
      <c r="C48" t="s">
        <v>36</v>
      </c>
      <c r="D48">
        <v>149.80000000000001</v>
      </c>
    </row>
    <row r="49" spans="1:7" x14ac:dyDescent="0.3">
      <c r="A49">
        <v>3</v>
      </c>
      <c r="B49" t="s">
        <v>37</v>
      </c>
      <c r="C49" t="s">
        <v>36</v>
      </c>
      <c r="D49">
        <v>109.5</v>
      </c>
      <c r="E49" s="2">
        <f>AVERAGE(D46:D51)</f>
        <v>139.66666666666666</v>
      </c>
      <c r="F49" s="2">
        <f>_xlfn.STDEV.P(D46:D51)</f>
        <v>15.096209973220274</v>
      </c>
      <c r="G49" s="2">
        <f>F49*100/E49</f>
        <v>10.808742224262728</v>
      </c>
    </row>
    <row r="50" spans="1:7" x14ac:dyDescent="0.3">
      <c r="A50">
        <v>3</v>
      </c>
      <c r="B50" t="s">
        <v>38</v>
      </c>
      <c r="C50" t="s">
        <v>36</v>
      </c>
      <c r="D50">
        <v>137</v>
      </c>
    </row>
    <row r="51" spans="1:7" x14ac:dyDescent="0.3">
      <c r="A51">
        <v>3</v>
      </c>
      <c r="B51" t="s">
        <v>39</v>
      </c>
      <c r="C51" t="s">
        <v>36</v>
      </c>
      <c r="D51">
        <v>140.30000000000001</v>
      </c>
    </row>
    <row r="52" spans="1:7" x14ac:dyDescent="0.3">
      <c r="A52" s="4">
        <v>3.5</v>
      </c>
      <c r="B52" s="4" t="s">
        <v>3</v>
      </c>
      <c r="C52" s="4" t="s">
        <v>20</v>
      </c>
      <c r="D52" s="4">
        <v>252.3</v>
      </c>
      <c r="E52" s="4"/>
      <c r="F52" s="4"/>
      <c r="G52" s="4"/>
    </row>
    <row r="53" spans="1:7" x14ac:dyDescent="0.3">
      <c r="A53" s="4">
        <v>3.5</v>
      </c>
      <c r="B53" s="4" t="s">
        <v>4</v>
      </c>
      <c r="C53" s="4" t="s">
        <v>20</v>
      </c>
      <c r="D53" s="4">
        <v>268.3</v>
      </c>
      <c r="E53" s="10">
        <f>AVERAGE(D52:D53)</f>
        <v>260.3</v>
      </c>
      <c r="F53" s="10">
        <f>_xlfn.STDEV.P(D52:D53)</f>
        <v>8</v>
      </c>
      <c r="G53" s="10">
        <f>F53*100/E53</f>
        <v>3.0733768728390318</v>
      </c>
    </row>
    <row r="54" spans="1:7" x14ac:dyDescent="0.3">
      <c r="A54">
        <v>4</v>
      </c>
      <c r="B54" t="s">
        <v>3</v>
      </c>
      <c r="C54" t="s">
        <v>20</v>
      </c>
      <c r="D54">
        <v>515.5</v>
      </c>
    </row>
    <row r="55" spans="1:7" x14ac:dyDescent="0.3">
      <c r="A55">
        <v>4</v>
      </c>
      <c r="B55" t="s">
        <v>4</v>
      </c>
      <c r="C55" t="s">
        <v>20</v>
      </c>
      <c r="D55">
        <v>482.4</v>
      </c>
      <c r="E55" s="2">
        <f>AVERAGE(D54:D55)</f>
        <v>498.95</v>
      </c>
      <c r="F55" s="2">
        <f>_xlfn.STDEV.P(D54:D55)</f>
        <v>16.550000000000011</v>
      </c>
      <c r="G55" s="2">
        <f>F55*100/E55</f>
        <v>3.316965627818421</v>
      </c>
    </row>
    <row r="56" spans="1:7" x14ac:dyDescent="0.3">
      <c r="A56">
        <v>4</v>
      </c>
      <c r="B56" t="s">
        <v>3</v>
      </c>
      <c r="C56" t="s">
        <v>27</v>
      </c>
      <c r="D56">
        <v>292.8</v>
      </c>
      <c r="E56" s="2"/>
      <c r="F56" s="2"/>
      <c r="G56" s="2"/>
    </row>
    <row r="57" spans="1:7" x14ac:dyDescent="0.3">
      <c r="A57">
        <v>4</v>
      </c>
      <c r="B57" t="s">
        <v>4</v>
      </c>
      <c r="C57" t="s">
        <v>27</v>
      </c>
      <c r="D57" s="23">
        <v>381.2</v>
      </c>
      <c r="E57" s="2">
        <f>AVERAGE(D56:D58)</f>
        <v>334.53333333333336</v>
      </c>
      <c r="F57" s="2">
        <f>_xlfn.STDEV.P(D56:D58)</f>
        <v>36.257351744929842</v>
      </c>
      <c r="G57" s="2">
        <f>F57*100/E57</f>
        <v>10.83818804651151</v>
      </c>
    </row>
    <row r="58" spans="1:7" x14ac:dyDescent="0.3">
      <c r="A58">
        <v>4</v>
      </c>
      <c r="B58" t="s">
        <v>5</v>
      </c>
      <c r="C58" t="s">
        <v>27</v>
      </c>
      <c r="D58">
        <v>329.6</v>
      </c>
      <c r="E58" s="2"/>
      <c r="F58" s="2"/>
      <c r="G58" s="2"/>
    </row>
    <row r="59" spans="1:7" x14ac:dyDescent="0.3">
      <c r="A59">
        <v>4</v>
      </c>
      <c r="B59" t="s">
        <v>3</v>
      </c>
      <c r="C59" t="s">
        <v>30</v>
      </c>
      <c r="D59">
        <v>358.3</v>
      </c>
    </row>
    <row r="60" spans="1:7" x14ac:dyDescent="0.3">
      <c r="A60">
        <v>4</v>
      </c>
      <c r="B60" t="s">
        <v>4</v>
      </c>
      <c r="C60" t="s">
        <v>30</v>
      </c>
      <c r="D60">
        <v>385.6</v>
      </c>
      <c r="E60" s="2">
        <f>AVERAGE(D59:D60)</f>
        <v>371.95000000000005</v>
      </c>
      <c r="F60" s="2">
        <f>_xlfn.STDEV.P(D59:D60)</f>
        <v>13.650000000000006</v>
      </c>
      <c r="G60" s="2">
        <f>F60*100/E60</f>
        <v>3.6698480978626167</v>
      </c>
    </row>
    <row r="61" spans="1:7" x14ac:dyDescent="0.3">
      <c r="A61">
        <v>4</v>
      </c>
      <c r="B61" t="s">
        <v>3</v>
      </c>
      <c r="C61" t="s">
        <v>36</v>
      </c>
      <c r="D61">
        <v>485.6</v>
      </c>
    </row>
    <row r="62" spans="1:7" x14ac:dyDescent="0.3">
      <c r="A62">
        <v>4</v>
      </c>
      <c r="B62" t="s">
        <v>4</v>
      </c>
      <c r="C62" t="s">
        <v>36</v>
      </c>
      <c r="D62">
        <v>452</v>
      </c>
    </row>
    <row r="63" spans="1:7" x14ac:dyDescent="0.3">
      <c r="A63">
        <v>4</v>
      </c>
      <c r="B63" t="s">
        <v>5</v>
      </c>
      <c r="C63" t="s">
        <v>36</v>
      </c>
      <c r="D63">
        <v>484.3</v>
      </c>
    </row>
    <row r="64" spans="1:7" x14ac:dyDescent="0.3">
      <c r="A64">
        <v>4</v>
      </c>
      <c r="B64" t="s">
        <v>37</v>
      </c>
      <c r="C64" t="s">
        <v>36</v>
      </c>
      <c r="D64">
        <v>414</v>
      </c>
      <c r="E64" s="2">
        <f>AVERAGE(D61:D66)</f>
        <v>455.81666666666666</v>
      </c>
      <c r="F64" s="2">
        <f>_xlfn.STDEV.P(D61:D66)</f>
        <v>25.185473105652708</v>
      </c>
      <c r="G64" s="2">
        <f>F64*100/E64</f>
        <v>5.5253515168348475</v>
      </c>
    </row>
    <row r="65" spans="1:7" x14ac:dyDescent="0.3">
      <c r="A65">
        <v>4</v>
      </c>
      <c r="B65" t="s">
        <v>38</v>
      </c>
      <c r="C65" t="s">
        <v>36</v>
      </c>
      <c r="D65">
        <v>461</v>
      </c>
    </row>
    <row r="66" spans="1:7" x14ac:dyDescent="0.3">
      <c r="A66">
        <v>4</v>
      </c>
      <c r="B66" t="s">
        <v>39</v>
      </c>
      <c r="C66" t="s">
        <v>36</v>
      </c>
      <c r="D66">
        <v>438</v>
      </c>
      <c r="E66" s="2"/>
      <c r="F66" s="2"/>
      <c r="G66" s="2"/>
    </row>
    <row r="67" spans="1:7" x14ac:dyDescent="0.3">
      <c r="A67" s="4">
        <v>4.5</v>
      </c>
      <c r="B67" s="4" t="s">
        <v>3</v>
      </c>
      <c r="C67" s="4" t="s">
        <v>20</v>
      </c>
      <c r="D67" s="4">
        <v>631.79999999999995</v>
      </c>
      <c r="E67" s="4"/>
      <c r="F67" s="4"/>
      <c r="G67" s="4"/>
    </row>
    <row r="68" spans="1:7" x14ac:dyDescent="0.3">
      <c r="A68" s="4">
        <v>4.5</v>
      </c>
      <c r="B68" s="4" t="s">
        <v>4</v>
      </c>
      <c r="C68" s="4" t="s">
        <v>20</v>
      </c>
      <c r="D68" s="4">
        <v>587.70000000000005</v>
      </c>
      <c r="E68" s="10">
        <f>AVERAGE(D67:D68)</f>
        <v>609.75</v>
      </c>
      <c r="F68" s="10">
        <f>_xlfn.STDEV.P(D67:D68)</f>
        <v>22.049999999999955</v>
      </c>
      <c r="G68" s="10">
        <f>F68*100/E68</f>
        <v>3.6162361623616164</v>
      </c>
    </row>
    <row r="69" spans="1:7" x14ac:dyDescent="0.3">
      <c r="A69">
        <v>5</v>
      </c>
      <c r="B69" t="s">
        <v>3</v>
      </c>
      <c r="C69" t="s">
        <v>14</v>
      </c>
      <c r="D69">
        <v>829.1</v>
      </c>
    </row>
    <row r="70" spans="1:7" x14ac:dyDescent="0.3">
      <c r="A70">
        <v>5</v>
      </c>
      <c r="B70" t="s">
        <v>4</v>
      </c>
      <c r="C70" t="s">
        <v>14</v>
      </c>
      <c r="D70">
        <v>747</v>
      </c>
      <c r="E70" s="2">
        <f>AVERAGE(D69:D71)</f>
        <v>777.9</v>
      </c>
      <c r="F70" s="2">
        <f>_xlfn.STDEV.P(D69:D71)</f>
        <v>36.461577950860374</v>
      </c>
      <c r="G70" s="2">
        <f>F70*100/E70</f>
        <v>4.6871806081579095</v>
      </c>
    </row>
    <row r="71" spans="1:7" x14ac:dyDescent="0.3">
      <c r="A71">
        <v>5</v>
      </c>
      <c r="B71" t="s">
        <v>5</v>
      </c>
      <c r="C71" t="s">
        <v>14</v>
      </c>
      <c r="D71">
        <v>757.6</v>
      </c>
    </row>
    <row r="72" spans="1:7" x14ac:dyDescent="0.3">
      <c r="A72">
        <v>5</v>
      </c>
      <c r="B72" t="s">
        <v>3</v>
      </c>
      <c r="C72" t="s">
        <v>15</v>
      </c>
      <c r="D72">
        <v>896.7</v>
      </c>
    </row>
    <row r="73" spans="1:7" x14ac:dyDescent="0.3">
      <c r="A73">
        <v>5</v>
      </c>
      <c r="B73" t="s">
        <v>4</v>
      </c>
      <c r="C73" t="s">
        <v>15</v>
      </c>
      <c r="D73">
        <v>886</v>
      </c>
      <c r="E73" s="2">
        <f>AVERAGE(D72:D74)</f>
        <v>896.76666666666677</v>
      </c>
      <c r="F73" s="2">
        <f>_xlfn.STDEV.P(D72:D74)</f>
        <v>8.8182890756780239</v>
      </c>
      <c r="G73" s="2">
        <f>F73*100/E73</f>
        <v>0.98334264680645533</v>
      </c>
    </row>
    <row r="74" spans="1:7" x14ac:dyDescent="0.3">
      <c r="A74">
        <v>5</v>
      </c>
      <c r="B74" t="s">
        <v>5</v>
      </c>
      <c r="C74" t="s">
        <v>15</v>
      </c>
      <c r="D74">
        <v>907.6</v>
      </c>
    </row>
    <row r="75" spans="1:7" x14ac:dyDescent="0.3">
      <c r="A75">
        <v>5</v>
      </c>
      <c r="B75" t="s">
        <v>3</v>
      </c>
      <c r="C75" t="s">
        <v>19</v>
      </c>
      <c r="D75">
        <v>901.3</v>
      </c>
    </row>
    <row r="76" spans="1:7" x14ac:dyDescent="0.3">
      <c r="A76">
        <v>5</v>
      </c>
      <c r="B76" t="s">
        <v>4</v>
      </c>
      <c r="C76" t="s">
        <v>19</v>
      </c>
      <c r="D76">
        <v>903.5</v>
      </c>
      <c r="E76" s="2">
        <f>AVERAGE(D75:D77)</f>
        <v>915.80000000000007</v>
      </c>
      <c r="F76" s="2">
        <f>_xlfn.STDEV.P(D75:D77)</f>
        <v>18.971733359571221</v>
      </c>
      <c r="G76" s="2">
        <f>F76*100/E76</f>
        <v>2.0716022449848461</v>
      </c>
    </row>
    <row r="77" spans="1:7" x14ac:dyDescent="0.3">
      <c r="A77">
        <v>5</v>
      </c>
      <c r="B77" t="s">
        <v>5</v>
      </c>
      <c r="C77" t="s">
        <v>19</v>
      </c>
      <c r="D77">
        <v>942.6</v>
      </c>
    </row>
    <row r="78" spans="1:7" x14ac:dyDescent="0.3">
      <c r="A78">
        <v>5</v>
      </c>
      <c r="B78" t="s">
        <v>3</v>
      </c>
      <c r="C78" t="s">
        <v>20</v>
      </c>
      <c r="D78">
        <v>900.2</v>
      </c>
    </row>
    <row r="79" spans="1:7" x14ac:dyDescent="0.3">
      <c r="A79">
        <v>5</v>
      </c>
      <c r="B79" t="s">
        <v>4</v>
      </c>
      <c r="C79" t="s">
        <v>20</v>
      </c>
      <c r="D79">
        <v>829.3</v>
      </c>
      <c r="E79" s="2">
        <f>AVERAGE(D78:D79)</f>
        <v>864.75</v>
      </c>
      <c r="F79" s="2">
        <f>_xlfn.STDEV.P(D78:D79)</f>
        <v>35.450000000000045</v>
      </c>
      <c r="G79" s="2">
        <f>F79*100/E79</f>
        <v>4.0994507082972014</v>
      </c>
    </row>
    <row r="80" spans="1:7" x14ac:dyDescent="0.3">
      <c r="A80">
        <v>5</v>
      </c>
      <c r="B80" t="s">
        <v>3</v>
      </c>
      <c r="C80" t="s">
        <v>36</v>
      </c>
      <c r="D80">
        <v>942.6</v>
      </c>
    </row>
    <row r="81" spans="1:7" x14ac:dyDescent="0.3">
      <c r="A81">
        <v>5</v>
      </c>
      <c r="B81" t="s">
        <v>4</v>
      </c>
      <c r="C81" t="s">
        <v>36</v>
      </c>
      <c r="D81">
        <v>926.5</v>
      </c>
    </row>
    <row r="82" spans="1:7" x14ac:dyDescent="0.3">
      <c r="A82">
        <v>5</v>
      </c>
      <c r="B82" t="s">
        <v>5</v>
      </c>
      <c r="C82" t="s">
        <v>36</v>
      </c>
      <c r="D82">
        <v>938.7</v>
      </c>
    </row>
    <row r="83" spans="1:7" x14ac:dyDescent="0.3">
      <c r="A83">
        <v>5</v>
      </c>
      <c r="B83" t="s">
        <v>37</v>
      </c>
      <c r="C83" t="s">
        <v>36</v>
      </c>
      <c r="D83">
        <v>905.9</v>
      </c>
      <c r="E83" s="2">
        <f>AVERAGE(D80:D85)</f>
        <v>922.23333333333346</v>
      </c>
      <c r="F83" s="2">
        <f>_xlfn.STDEV.P(D80:D85)</f>
        <v>19.594528714811069</v>
      </c>
      <c r="G83" s="2">
        <f>F83*100/E83</f>
        <v>2.1246823343489791</v>
      </c>
    </row>
    <row r="84" spans="1:7" x14ac:dyDescent="0.3">
      <c r="A84">
        <v>5</v>
      </c>
      <c r="B84" t="s">
        <v>38</v>
      </c>
      <c r="C84" t="s">
        <v>36</v>
      </c>
      <c r="D84">
        <v>887.2</v>
      </c>
    </row>
    <row r="85" spans="1:7" x14ac:dyDescent="0.3">
      <c r="A85">
        <v>5</v>
      </c>
      <c r="B85" t="s">
        <v>39</v>
      </c>
      <c r="C85" t="s">
        <v>36</v>
      </c>
      <c r="D85">
        <v>932.5</v>
      </c>
      <c r="E85" s="2"/>
      <c r="F85" s="2"/>
      <c r="G85" s="2"/>
    </row>
    <row r="86" spans="1:7" x14ac:dyDescent="0.3">
      <c r="A86" s="4">
        <v>6</v>
      </c>
      <c r="B86" s="4" t="s">
        <v>3</v>
      </c>
      <c r="C86" s="4" t="s">
        <v>19</v>
      </c>
      <c r="D86" s="4">
        <v>925.3</v>
      </c>
      <c r="E86" s="4"/>
      <c r="F86" s="4"/>
      <c r="G86" s="4"/>
    </row>
    <row r="87" spans="1:7" x14ac:dyDescent="0.3">
      <c r="A87" s="4">
        <v>6</v>
      </c>
      <c r="B87" s="4" t="s">
        <v>4</v>
      </c>
      <c r="C87" s="4" t="s">
        <v>19</v>
      </c>
      <c r="D87" s="4">
        <v>931.4</v>
      </c>
      <c r="E87" s="10">
        <f>AVERAGE(D86:D88)</f>
        <v>930.56666666666661</v>
      </c>
      <c r="F87" s="10">
        <f>_xlfn.STDEV.P(D86:D88)</f>
        <v>4.0036094825655812</v>
      </c>
      <c r="G87" s="10">
        <f>F87*100/E87</f>
        <v>0.43023349384592702</v>
      </c>
    </row>
    <row r="88" spans="1:7" x14ac:dyDescent="0.3">
      <c r="A88" s="4">
        <v>6</v>
      </c>
      <c r="B88" s="4" t="s">
        <v>5</v>
      </c>
      <c r="C88" s="4" t="s">
        <v>19</v>
      </c>
      <c r="D88" s="4">
        <v>935</v>
      </c>
      <c r="E88" s="4"/>
      <c r="F88" s="4"/>
      <c r="G88" s="4"/>
    </row>
    <row r="89" spans="1:7" x14ac:dyDescent="0.3">
      <c r="A89" s="4">
        <v>6</v>
      </c>
      <c r="B89" s="22" t="s">
        <v>3</v>
      </c>
      <c r="C89" s="4" t="s">
        <v>20</v>
      </c>
      <c r="D89" s="22">
        <v>957</v>
      </c>
      <c r="E89" s="4"/>
      <c r="F89" s="4"/>
      <c r="G89" s="4"/>
    </row>
    <row r="90" spans="1:7" x14ac:dyDescent="0.3">
      <c r="A90" s="4">
        <v>6</v>
      </c>
      <c r="B90" s="4" t="s">
        <v>4</v>
      </c>
      <c r="C90" s="4" t="s">
        <v>20</v>
      </c>
      <c r="D90" s="4">
        <v>939.1</v>
      </c>
      <c r="E90" s="10">
        <f>AVERAGE(D89:D90)</f>
        <v>948.05</v>
      </c>
      <c r="F90" s="10">
        <f>_xlfn.STDEV.P(D89:D90)</f>
        <v>8.9499999999999886</v>
      </c>
      <c r="G90" s="10">
        <f>F90*100/E90</f>
        <v>0.9440430357048667</v>
      </c>
    </row>
    <row r="91" spans="1:7" x14ac:dyDescent="0.3">
      <c r="A91" s="4">
        <v>6</v>
      </c>
      <c r="B91" s="4" t="s">
        <v>3</v>
      </c>
      <c r="C91" s="4" t="s">
        <v>27</v>
      </c>
      <c r="D91" s="4">
        <v>859.8</v>
      </c>
      <c r="E91" s="10"/>
      <c r="F91" s="10"/>
      <c r="G91" s="10"/>
    </row>
    <row r="92" spans="1:7" x14ac:dyDescent="0.3">
      <c r="A92" s="4">
        <v>6</v>
      </c>
      <c r="B92" s="4" t="s">
        <v>4</v>
      </c>
      <c r="C92" s="4" t="s">
        <v>27</v>
      </c>
      <c r="D92" s="4">
        <v>885.4</v>
      </c>
      <c r="E92" s="10">
        <f>AVERAGE(D91:D93)</f>
        <v>879.76666666666654</v>
      </c>
      <c r="F92" s="10">
        <f>_xlfn.STDEV.P(D91:D93)</f>
        <v>14.558464509998629</v>
      </c>
      <c r="G92" s="10">
        <f>F92*100/E92</f>
        <v>1.6548097423557722</v>
      </c>
    </row>
    <row r="93" spans="1:7" x14ac:dyDescent="0.3">
      <c r="A93" s="4">
        <v>6</v>
      </c>
      <c r="B93" s="4" t="s">
        <v>5</v>
      </c>
      <c r="C93" s="4" t="s">
        <v>27</v>
      </c>
      <c r="D93" s="4">
        <v>894.1</v>
      </c>
      <c r="E93" s="10"/>
      <c r="F93" s="10"/>
      <c r="G93" s="10"/>
    </row>
    <row r="94" spans="1:7" x14ac:dyDescent="0.3">
      <c r="A94" s="4">
        <v>6</v>
      </c>
      <c r="B94" s="4" t="s">
        <v>3</v>
      </c>
      <c r="C94" s="4" t="s">
        <v>30</v>
      </c>
      <c r="D94" s="4">
        <v>964.1</v>
      </c>
      <c r="E94" s="4"/>
      <c r="F94" s="4"/>
      <c r="G94" s="4"/>
    </row>
    <row r="95" spans="1:7" x14ac:dyDescent="0.3">
      <c r="A95" s="4">
        <v>6</v>
      </c>
      <c r="B95" s="4" t="s">
        <v>4</v>
      </c>
      <c r="C95" s="4" t="s">
        <v>30</v>
      </c>
      <c r="D95" s="4">
        <v>979.7</v>
      </c>
      <c r="E95" s="10">
        <f>AVERAGE(D94:D95)</f>
        <v>971.90000000000009</v>
      </c>
      <c r="F95" s="10">
        <f>_xlfn.STDEV.P(D94:D95)</f>
        <v>7.8000000000000114</v>
      </c>
      <c r="G95" s="10">
        <f>F95*100/E95</f>
        <v>0.80255170285008859</v>
      </c>
    </row>
    <row r="96" spans="1:7" x14ac:dyDescent="0.3">
      <c r="A96">
        <v>6.75</v>
      </c>
      <c r="B96" t="s">
        <v>3</v>
      </c>
      <c r="C96" t="s">
        <v>25</v>
      </c>
      <c r="D96">
        <v>1052</v>
      </c>
    </row>
    <row r="97" spans="1:7" x14ac:dyDescent="0.3">
      <c r="A97">
        <v>6.75</v>
      </c>
      <c r="B97" t="s">
        <v>4</v>
      </c>
      <c r="C97" t="s">
        <v>25</v>
      </c>
      <c r="D97">
        <v>1052</v>
      </c>
      <c r="E97" s="2">
        <f>AVERAGE(D96:D98)</f>
        <v>1054</v>
      </c>
      <c r="F97" s="2">
        <f>_xlfn.STDEV.P(D96:D98)</f>
        <v>2.8284271247461903</v>
      </c>
      <c r="G97" s="2">
        <f>F97*100/E97</f>
        <v>0.26835171961538806</v>
      </c>
    </row>
    <row r="98" spans="1:7" x14ac:dyDescent="0.3">
      <c r="A98">
        <v>6.75</v>
      </c>
      <c r="B98" t="s">
        <v>5</v>
      </c>
      <c r="C98" t="s">
        <v>25</v>
      </c>
      <c r="D98">
        <v>1058</v>
      </c>
    </row>
    <row r="99" spans="1:7" x14ac:dyDescent="0.3">
      <c r="A99" s="4">
        <v>7</v>
      </c>
      <c r="B99" s="4" t="s">
        <v>3</v>
      </c>
      <c r="C99" s="4" t="s">
        <v>14</v>
      </c>
      <c r="D99" s="4">
        <v>920.6</v>
      </c>
      <c r="E99" s="4"/>
      <c r="F99" s="4"/>
      <c r="G99" s="4"/>
    </row>
    <row r="100" spans="1:7" x14ac:dyDescent="0.3">
      <c r="A100" s="4">
        <v>7</v>
      </c>
      <c r="B100" s="4" t="s">
        <v>4</v>
      </c>
      <c r="C100" s="4" t="s">
        <v>14</v>
      </c>
      <c r="D100" s="4">
        <v>917.2</v>
      </c>
      <c r="E100" s="10">
        <f>AVERAGE(D99:D101)</f>
        <v>918.86666666666679</v>
      </c>
      <c r="F100" s="10">
        <f>_xlfn.STDEV.P(D99:D101)</f>
        <v>1.3888444437333025</v>
      </c>
      <c r="G100" s="10">
        <f>F100*100/E100</f>
        <v>0.15114754883551865</v>
      </c>
    </row>
    <row r="101" spans="1:7" x14ac:dyDescent="0.3">
      <c r="A101" s="4">
        <v>7</v>
      </c>
      <c r="B101" s="4" t="s">
        <v>5</v>
      </c>
      <c r="C101" s="4" t="s">
        <v>14</v>
      </c>
      <c r="D101" s="4">
        <v>918.8</v>
      </c>
      <c r="E101" s="4"/>
      <c r="F101" s="4"/>
      <c r="G101" s="4"/>
    </row>
    <row r="102" spans="1:7" x14ac:dyDescent="0.3">
      <c r="A102" s="4">
        <v>7</v>
      </c>
      <c r="B102" s="4" t="s">
        <v>3</v>
      </c>
      <c r="C102" s="4" t="s">
        <v>15</v>
      </c>
      <c r="D102" s="4">
        <v>997.8</v>
      </c>
      <c r="E102" s="4"/>
      <c r="F102" s="4"/>
      <c r="G102" s="4"/>
    </row>
    <row r="103" spans="1:7" x14ac:dyDescent="0.3">
      <c r="A103" s="4">
        <v>7</v>
      </c>
      <c r="B103" s="4" t="s">
        <v>4</v>
      </c>
      <c r="C103" s="4" t="s">
        <v>15</v>
      </c>
      <c r="D103" s="4">
        <v>997</v>
      </c>
      <c r="E103" s="10">
        <f>AVERAGE(D102:D104)</f>
        <v>992.69999999999993</v>
      </c>
      <c r="F103" s="10">
        <f>_xlfn.STDEV.P(D102:D104)</f>
        <v>6.6548228125673488</v>
      </c>
      <c r="G103" s="10">
        <f>F103*100/E103</f>
        <v>0.6703760262483478</v>
      </c>
    </row>
    <row r="104" spans="1:7" x14ac:dyDescent="0.3">
      <c r="A104" s="4">
        <v>7</v>
      </c>
      <c r="B104" s="4" t="s">
        <v>5</v>
      </c>
      <c r="C104" s="4" t="s">
        <v>15</v>
      </c>
      <c r="D104" s="4">
        <v>983.3</v>
      </c>
      <c r="E104" s="4"/>
      <c r="F104" s="4"/>
      <c r="G104" s="4"/>
    </row>
    <row r="105" spans="1:7" x14ac:dyDescent="0.3">
      <c r="A105" s="4">
        <v>7</v>
      </c>
      <c r="B105" s="4" t="s">
        <v>3</v>
      </c>
      <c r="C105" s="4" t="s">
        <v>27</v>
      </c>
      <c r="D105" s="4">
        <v>968.7</v>
      </c>
      <c r="E105" s="10"/>
      <c r="F105" s="10"/>
      <c r="G105" s="10"/>
    </row>
    <row r="106" spans="1:7" x14ac:dyDescent="0.3">
      <c r="A106" s="4">
        <v>7</v>
      </c>
      <c r="B106" s="4" t="s">
        <v>4</v>
      </c>
      <c r="C106" s="4" t="s">
        <v>27</v>
      </c>
      <c r="D106" s="4">
        <v>984.7</v>
      </c>
      <c r="E106" s="10">
        <f>AVERAGE(D105:D107)</f>
        <v>973.53333333333342</v>
      </c>
      <c r="F106" s="10">
        <f>_xlfn.STDEV.P(D105:D107)</f>
        <v>7.9197362470111488</v>
      </c>
      <c r="G106" s="10">
        <f>F106*100/E106</f>
        <v>0.81350437379420137</v>
      </c>
    </row>
    <row r="107" spans="1:7" x14ac:dyDescent="0.3">
      <c r="A107" s="4">
        <v>7</v>
      </c>
      <c r="B107" s="4" t="s">
        <v>5</v>
      </c>
      <c r="C107" s="4" t="s">
        <v>27</v>
      </c>
      <c r="D107" s="4">
        <v>967.2</v>
      </c>
      <c r="E107" s="10"/>
      <c r="F107" s="10"/>
      <c r="G107" s="10"/>
    </row>
    <row r="108" spans="1:7" x14ac:dyDescent="0.3">
      <c r="A108" s="4">
        <v>7</v>
      </c>
      <c r="B108" s="4" t="s">
        <v>3</v>
      </c>
      <c r="C108" s="4" t="s">
        <v>30</v>
      </c>
      <c r="D108" s="22">
        <v>1027</v>
      </c>
      <c r="E108" s="4"/>
      <c r="F108" s="4"/>
      <c r="G108" s="4"/>
    </row>
    <row r="109" spans="1:7" x14ac:dyDescent="0.3">
      <c r="A109" s="4">
        <v>7</v>
      </c>
      <c r="B109" s="4" t="s">
        <v>4</v>
      </c>
      <c r="C109" s="4" t="s">
        <v>30</v>
      </c>
      <c r="D109" s="4">
        <v>1019</v>
      </c>
      <c r="E109" s="10">
        <f>AVERAGE(D108:D109)</f>
        <v>1023</v>
      </c>
      <c r="F109" s="10">
        <f>_xlfn.STDEV.P(D108:D109)</f>
        <v>4</v>
      </c>
      <c r="G109" s="10">
        <f>F109*100/E109</f>
        <v>0.39100684261974583</v>
      </c>
    </row>
    <row r="110" spans="1:7" x14ac:dyDescent="0.3">
      <c r="A110">
        <v>7.5</v>
      </c>
      <c r="B110" t="s">
        <v>3</v>
      </c>
      <c r="C110" t="s">
        <v>14</v>
      </c>
      <c r="D110">
        <v>931</v>
      </c>
    </row>
    <row r="111" spans="1:7" x14ac:dyDescent="0.3">
      <c r="A111">
        <v>7.5</v>
      </c>
      <c r="B111" t="s">
        <v>4</v>
      </c>
      <c r="C111" t="s">
        <v>14</v>
      </c>
      <c r="D111">
        <v>924.1</v>
      </c>
      <c r="E111" s="2">
        <f>AVERAGE(D110:D112)</f>
        <v>923.56666666666661</v>
      </c>
      <c r="F111" s="2">
        <f>_xlfn.STDEV.P(D110:D112)</f>
        <v>6.2983242921342795</v>
      </c>
      <c r="G111" s="2">
        <f>F111*100/E111</f>
        <v>0.68195664909238973</v>
      </c>
    </row>
    <row r="112" spans="1:7" x14ac:dyDescent="0.3">
      <c r="A112">
        <v>7.5</v>
      </c>
      <c r="B112" t="s">
        <v>5</v>
      </c>
      <c r="C112" t="s">
        <v>14</v>
      </c>
      <c r="D112">
        <v>915.6</v>
      </c>
    </row>
    <row r="113" spans="1:7" x14ac:dyDescent="0.3">
      <c r="A113" s="4">
        <v>9</v>
      </c>
      <c r="B113" s="4" t="s">
        <v>3</v>
      </c>
      <c r="C113" s="4" t="s">
        <v>14</v>
      </c>
      <c r="D113" s="4">
        <v>921</v>
      </c>
      <c r="E113" s="4"/>
      <c r="F113" s="4"/>
      <c r="G113" s="4"/>
    </row>
    <row r="114" spans="1:7" x14ac:dyDescent="0.3">
      <c r="A114" s="4">
        <v>9</v>
      </c>
      <c r="B114" s="4" t="s">
        <v>4</v>
      </c>
      <c r="C114" s="4" t="s">
        <v>14</v>
      </c>
      <c r="D114" s="4">
        <v>968.8</v>
      </c>
      <c r="E114" s="10">
        <f>AVERAGE(D113:D115)</f>
        <v>937.30000000000007</v>
      </c>
      <c r="F114" s="10">
        <f>_xlfn.STDEV.P(D113:D115)</f>
        <v>22.278390127355824</v>
      </c>
      <c r="G114" s="10">
        <f>F114*100/E114</f>
        <v>2.3768686789027869</v>
      </c>
    </row>
    <row r="115" spans="1:7" x14ac:dyDescent="0.3">
      <c r="A115" s="4">
        <v>9</v>
      </c>
      <c r="B115" s="4" t="s">
        <v>5</v>
      </c>
      <c r="C115" s="4" t="s">
        <v>14</v>
      </c>
      <c r="D115" s="4">
        <v>922.1</v>
      </c>
      <c r="E115" s="4"/>
      <c r="F115" s="4"/>
      <c r="G115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B9EC4-6AE2-4524-9E62-0122DB28333F}">
  <dimension ref="A1:S85"/>
  <sheetViews>
    <sheetView tabSelected="1" topLeftCell="A42" workbookViewId="0">
      <selection activeCell="N55" sqref="N55:O60"/>
    </sheetView>
  </sheetViews>
  <sheetFormatPr defaultRowHeight="14.4" x14ac:dyDescent="0.3"/>
  <cols>
    <col min="1" max="1" width="14.6640625" customWidth="1"/>
    <col min="2" max="2" width="14.77734375" customWidth="1"/>
    <col min="3" max="3" width="12.6640625" customWidth="1"/>
    <col min="4" max="4" width="11.88671875" customWidth="1"/>
    <col min="5" max="5" width="15.33203125" customWidth="1"/>
    <col min="11" max="11" width="16.5546875" customWidth="1"/>
    <col min="12" max="12" width="14" customWidth="1"/>
    <col min="14" max="14" width="13.44140625" customWidth="1"/>
    <col min="15" max="15" width="13.88671875" customWidth="1"/>
  </cols>
  <sheetData>
    <row r="1" spans="1:19" x14ac:dyDescent="0.3">
      <c r="A1" s="3"/>
      <c r="B1" s="3" t="s">
        <v>31</v>
      </c>
      <c r="C1" s="3" t="s">
        <v>1</v>
      </c>
      <c r="D1" s="3" t="s">
        <v>11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12</v>
      </c>
    </row>
    <row r="2" spans="1:19" ht="14.4" customHeight="1" x14ac:dyDescent="0.3">
      <c r="A2" s="29" t="s">
        <v>35</v>
      </c>
      <c r="B2" s="7">
        <v>7</v>
      </c>
      <c r="C2" t="s">
        <v>3</v>
      </c>
      <c r="D2" t="s">
        <v>14</v>
      </c>
      <c r="E2" s="17">
        <v>6.2050000000000001</v>
      </c>
      <c r="F2" s="17"/>
      <c r="G2" s="17"/>
      <c r="H2" s="17"/>
      <c r="I2" s="7" t="s">
        <v>13</v>
      </c>
    </row>
    <row r="3" spans="1:19" x14ac:dyDescent="0.3">
      <c r="A3" s="29"/>
      <c r="B3" s="7">
        <v>7</v>
      </c>
      <c r="C3" t="s">
        <v>4</v>
      </c>
      <c r="D3" t="s">
        <v>14</v>
      </c>
      <c r="E3">
        <v>5.3120000000000003</v>
      </c>
      <c r="F3" s="2">
        <f>AVERAGE(E2:E3)</f>
        <v>5.7584999999999997</v>
      </c>
      <c r="G3" s="2">
        <f>_xlfn.STDEV.P(E2:E3)</f>
        <v>0.4464999999999999</v>
      </c>
      <c r="H3" s="2">
        <f>G3*100/F3</f>
        <v>7.753755318225231</v>
      </c>
      <c r="I3" s="7" t="s">
        <v>13</v>
      </c>
    </row>
    <row r="4" spans="1:19" x14ac:dyDescent="0.3">
      <c r="A4" s="29"/>
      <c r="B4" s="7">
        <v>22</v>
      </c>
      <c r="C4" t="s">
        <v>3</v>
      </c>
      <c r="D4" t="s">
        <v>14</v>
      </c>
      <c r="E4" s="17">
        <v>55.56</v>
      </c>
      <c r="F4" s="17"/>
      <c r="G4" s="17"/>
      <c r="H4" s="17"/>
      <c r="I4" s="7" t="s">
        <v>13</v>
      </c>
    </row>
    <row r="5" spans="1:19" x14ac:dyDescent="0.3">
      <c r="A5" s="29"/>
      <c r="B5" s="7">
        <v>22</v>
      </c>
      <c r="C5" t="s">
        <v>4</v>
      </c>
      <c r="D5" t="s">
        <v>14</v>
      </c>
      <c r="E5">
        <v>55.75</v>
      </c>
      <c r="F5" s="2">
        <f>AVERAGE(E4:E5)</f>
        <v>55.655000000000001</v>
      </c>
      <c r="G5" s="2">
        <f>_xlfn.STDEV.P(E4:E5)</f>
        <v>9.4999999999998863E-2</v>
      </c>
      <c r="H5" s="2">
        <f>G5*100/F5</f>
        <v>0.17069445692210738</v>
      </c>
      <c r="I5" s="7" t="s">
        <v>13</v>
      </c>
    </row>
    <row r="6" spans="1:19" x14ac:dyDescent="0.3">
      <c r="A6" s="29"/>
      <c r="B6" s="7">
        <v>31</v>
      </c>
      <c r="C6" t="s">
        <v>3</v>
      </c>
      <c r="D6" t="s">
        <v>14</v>
      </c>
      <c r="E6" s="17">
        <v>103.4</v>
      </c>
      <c r="F6" s="17"/>
      <c r="G6" s="17"/>
      <c r="H6" s="17"/>
      <c r="I6" s="7" t="s">
        <v>13</v>
      </c>
    </row>
    <row r="7" spans="1:19" x14ac:dyDescent="0.3">
      <c r="A7" s="29"/>
      <c r="B7" s="7">
        <v>31</v>
      </c>
      <c r="C7" t="s">
        <v>4</v>
      </c>
      <c r="D7" t="s">
        <v>14</v>
      </c>
      <c r="E7">
        <v>104.8</v>
      </c>
      <c r="F7" s="2">
        <f>AVERAGE(E6:E7)</f>
        <v>104.1</v>
      </c>
      <c r="G7" s="2">
        <f>_xlfn.STDEV.P(E6:E7)</f>
        <v>0.69999999999999574</v>
      </c>
      <c r="H7" s="2">
        <f>G7*100/F7</f>
        <v>0.67243035542746954</v>
      </c>
      <c r="I7" s="7" t="s">
        <v>13</v>
      </c>
    </row>
    <row r="8" spans="1:19" x14ac:dyDescent="0.3">
      <c r="A8" s="29"/>
      <c r="B8" s="7">
        <v>48</v>
      </c>
      <c r="C8" t="s">
        <v>3</v>
      </c>
      <c r="D8" t="s">
        <v>14</v>
      </c>
      <c r="E8" s="17">
        <v>291.89999999999998</v>
      </c>
      <c r="F8" s="17"/>
      <c r="G8" s="17"/>
      <c r="H8" s="17"/>
      <c r="I8" s="18" t="s">
        <v>32</v>
      </c>
    </row>
    <row r="9" spans="1:19" x14ac:dyDescent="0.3">
      <c r="A9" s="29"/>
      <c r="B9" s="7">
        <v>48</v>
      </c>
      <c r="C9" t="s">
        <v>4</v>
      </c>
      <c r="D9" t="s">
        <v>14</v>
      </c>
      <c r="E9">
        <v>315.60000000000002</v>
      </c>
      <c r="F9" s="2">
        <f>AVERAGE(E8:E9)</f>
        <v>303.75</v>
      </c>
      <c r="G9" s="2">
        <f>_xlfn.STDEV.P(E8:E9)</f>
        <v>11.850000000000023</v>
      </c>
      <c r="H9" s="2">
        <f>G9*100/F9</f>
        <v>3.9012345679012421</v>
      </c>
      <c r="I9" s="18" t="s">
        <v>32</v>
      </c>
    </row>
    <row r="10" spans="1:19" x14ac:dyDescent="0.3">
      <c r="A10" s="29"/>
      <c r="B10" s="7">
        <v>54</v>
      </c>
      <c r="C10" t="s">
        <v>3</v>
      </c>
      <c r="D10" t="s">
        <v>14</v>
      </c>
      <c r="E10" s="17">
        <v>403.1</v>
      </c>
      <c r="I10" s="18" t="s">
        <v>32</v>
      </c>
    </row>
    <row r="11" spans="1:19" x14ac:dyDescent="0.3">
      <c r="A11" s="29"/>
      <c r="B11" s="7">
        <v>54</v>
      </c>
      <c r="C11" t="s">
        <v>4</v>
      </c>
      <c r="D11" t="s">
        <v>14</v>
      </c>
      <c r="E11">
        <v>372.7</v>
      </c>
      <c r="F11" s="2">
        <f>AVERAGE(E10:E11)</f>
        <v>387.9</v>
      </c>
      <c r="G11" s="2">
        <f>_xlfn.STDEV.P(E10:E11)</f>
        <v>15.200000000000017</v>
      </c>
      <c r="H11" s="2">
        <f>G11*100/F11</f>
        <v>3.9185357050786336</v>
      </c>
      <c r="I11" s="18" t="s">
        <v>32</v>
      </c>
    </row>
    <row r="12" spans="1:19" x14ac:dyDescent="0.3">
      <c r="A12" s="29"/>
      <c r="B12" s="7">
        <v>72</v>
      </c>
      <c r="C12" t="s">
        <v>3</v>
      </c>
      <c r="D12" t="s">
        <v>14</v>
      </c>
      <c r="E12" s="17">
        <v>818.6</v>
      </c>
      <c r="F12" s="17"/>
      <c r="G12" s="17"/>
      <c r="H12" s="17"/>
      <c r="I12" s="18" t="s">
        <v>32</v>
      </c>
    </row>
    <row r="13" spans="1:19" x14ac:dyDescent="0.3">
      <c r="A13" s="29"/>
      <c r="B13" s="7">
        <v>72</v>
      </c>
      <c r="C13" t="s">
        <v>4</v>
      </c>
      <c r="D13" t="s">
        <v>14</v>
      </c>
      <c r="E13">
        <v>676.9</v>
      </c>
      <c r="F13" s="2">
        <f>AVERAGE(E12:E13)</f>
        <v>747.75</v>
      </c>
      <c r="G13" s="2">
        <f>_xlfn.STDEV.P(E12:E13)</f>
        <v>70.850000000000023</v>
      </c>
      <c r="H13" s="2">
        <f>G13*100/F13</f>
        <v>9.4750919424941511</v>
      </c>
      <c r="I13" s="18" t="s">
        <v>32</v>
      </c>
    </row>
    <row r="14" spans="1:19" x14ac:dyDescent="0.3">
      <c r="A14" s="29"/>
      <c r="B14" s="7">
        <v>78</v>
      </c>
      <c r="C14" t="s">
        <v>3</v>
      </c>
      <c r="D14" t="s">
        <v>14</v>
      </c>
      <c r="E14">
        <f>(1019+936.4)/2</f>
        <v>977.7</v>
      </c>
      <c r="I14" s="18" t="s">
        <v>32</v>
      </c>
    </row>
    <row r="15" spans="1:19" x14ac:dyDescent="0.3">
      <c r="A15" s="29"/>
      <c r="B15" s="7">
        <v>78</v>
      </c>
      <c r="C15" t="s">
        <v>4</v>
      </c>
      <c r="D15" t="s">
        <v>14</v>
      </c>
      <c r="E15" s="19">
        <f>(805.9+881)/2</f>
        <v>843.45</v>
      </c>
      <c r="F15" s="2">
        <f>AVERAGE(E14:E15)</f>
        <v>910.57500000000005</v>
      </c>
      <c r="G15" s="2">
        <f>_xlfn.STDEV.P(E14:E15)</f>
        <v>67.125</v>
      </c>
      <c r="H15" s="2">
        <f>G15*100/F15</f>
        <v>7.3717156741619299</v>
      </c>
      <c r="I15" s="18" t="s">
        <v>32</v>
      </c>
    </row>
    <row r="16" spans="1:19" x14ac:dyDescent="0.3">
      <c r="A16" s="28" t="s">
        <v>33</v>
      </c>
      <c r="B16" s="9">
        <v>26</v>
      </c>
      <c r="C16" s="4" t="s">
        <v>3</v>
      </c>
      <c r="D16" s="4" t="s">
        <v>15</v>
      </c>
      <c r="E16" s="5">
        <v>18.62</v>
      </c>
      <c r="F16" s="5"/>
      <c r="G16" s="5"/>
      <c r="H16" s="5"/>
      <c r="I16" s="9" t="s">
        <v>13</v>
      </c>
      <c r="K16" s="25"/>
      <c r="L16" s="7"/>
      <c r="O16" s="17"/>
      <c r="P16" s="17"/>
      <c r="Q16" s="17"/>
      <c r="R16" s="17"/>
      <c r="S16" s="7"/>
    </row>
    <row r="17" spans="1:19" x14ac:dyDescent="0.3">
      <c r="A17" s="28"/>
      <c r="B17" s="9">
        <v>26</v>
      </c>
      <c r="C17" s="4" t="s">
        <v>4</v>
      </c>
      <c r="D17" s="4" t="s">
        <v>15</v>
      </c>
      <c r="E17" s="4">
        <v>23.37</v>
      </c>
      <c r="F17" s="10">
        <f>AVERAGE(E16:E17)</f>
        <v>20.995000000000001</v>
      </c>
      <c r="G17" s="10">
        <f>_xlfn.STDEV.P(E16:E17)</f>
        <v>2.375</v>
      </c>
      <c r="H17" s="10">
        <f>G17*100/F17</f>
        <v>11.312217194570135</v>
      </c>
      <c r="I17" s="9" t="s">
        <v>13</v>
      </c>
      <c r="K17" s="25"/>
      <c r="L17" s="7"/>
      <c r="P17" s="2"/>
      <c r="Q17" s="2"/>
      <c r="R17" s="2"/>
      <c r="S17" s="7"/>
    </row>
    <row r="18" spans="1:19" x14ac:dyDescent="0.3">
      <c r="A18" s="28"/>
      <c r="B18" s="9">
        <v>39</v>
      </c>
      <c r="C18" s="4" t="s">
        <v>3</v>
      </c>
      <c r="D18" s="4" t="s">
        <v>15</v>
      </c>
      <c r="E18" s="5">
        <v>36.020000000000003</v>
      </c>
      <c r="F18" s="5"/>
      <c r="G18" s="5"/>
      <c r="H18" s="5"/>
      <c r="I18" s="9" t="s">
        <v>13</v>
      </c>
      <c r="K18" s="25"/>
      <c r="L18" s="7"/>
      <c r="O18" s="17"/>
      <c r="P18" s="17"/>
      <c r="Q18" s="17"/>
      <c r="R18" s="17"/>
      <c r="S18" s="7"/>
    </row>
    <row r="19" spans="1:19" x14ac:dyDescent="0.3">
      <c r="A19" s="28"/>
      <c r="B19" s="9">
        <v>39</v>
      </c>
      <c r="C19" s="4" t="s">
        <v>4</v>
      </c>
      <c r="D19" s="4" t="s">
        <v>15</v>
      </c>
      <c r="E19" s="4">
        <v>41.45</v>
      </c>
      <c r="F19" s="10">
        <f>AVERAGE(E18:E19)</f>
        <v>38.734999999999999</v>
      </c>
      <c r="G19" s="10">
        <f>_xlfn.STDEV.P(E18:E19)</f>
        <v>2.7149999999999999</v>
      </c>
      <c r="H19" s="10">
        <f>G19*100/F19</f>
        <v>7.0091648380018077</v>
      </c>
      <c r="I19" s="9" t="s">
        <v>13</v>
      </c>
      <c r="K19" s="25"/>
      <c r="L19" s="7"/>
      <c r="P19" s="2"/>
      <c r="Q19" s="2"/>
      <c r="R19" s="2"/>
      <c r="S19" s="7"/>
    </row>
    <row r="20" spans="1:19" x14ac:dyDescent="0.3">
      <c r="A20" s="28"/>
      <c r="B20" s="9">
        <v>74</v>
      </c>
      <c r="C20" s="4" t="s">
        <v>3</v>
      </c>
      <c r="D20" s="4" t="s">
        <v>15</v>
      </c>
      <c r="E20" s="5">
        <v>187.3</v>
      </c>
      <c r="F20" s="5"/>
      <c r="G20" s="5"/>
      <c r="H20" s="5"/>
      <c r="I20" s="9" t="s">
        <v>13</v>
      </c>
      <c r="K20" s="25"/>
      <c r="L20" s="7"/>
      <c r="O20" s="17"/>
      <c r="P20" s="17"/>
      <c r="Q20" s="17"/>
      <c r="R20" s="17"/>
      <c r="S20" s="7"/>
    </row>
    <row r="21" spans="1:19" x14ac:dyDescent="0.3">
      <c r="A21" s="28"/>
      <c r="B21" s="9">
        <v>74</v>
      </c>
      <c r="C21" s="4" t="s">
        <v>4</v>
      </c>
      <c r="D21" s="4" t="s">
        <v>15</v>
      </c>
      <c r="E21" s="4">
        <v>196.5</v>
      </c>
      <c r="F21" s="10">
        <f>AVERAGE(E20:E21)</f>
        <v>191.9</v>
      </c>
      <c r="G21" s="10">
        <f>_xlfn.STDEV.P(E20:E21)</f>
        <v>4.5999999999999943</v>
      </c>
      <c r="H21" s="10">
        <f>G21*100/F21</f>
        <v>2.3970818134444993</v>
      </c>
      <c r="I21" s="9" t="s">
        <v>13</v>
      </c>
      <c r="K21" s="25"/>
      <c r="L21" s="7"/>
      <c r="P21" s="2"/>
      <c r="Q21" s="2"/>
      <c r="R21" s="2"/>
      <c r="S21" s="7"/>
    </row>
    <row r="22" spans="1:19" x14ac:dyDescent="0.3">
      <c r="A22" s="28"/>
      <c r="B22" s="9">
        <v>86</v>
      </c>
      <c r="C22" s="4" t="s">
        <v>3</v>
      </c>
      <c r="D22" s="4" t="s">
        <v>15</v>
      </c>
      <c r="E22" s="5">
        <v>432.2</v>
      </c>
      <c r="F22" s="5"/>
      <c r="G22" s="5"/>
      <c r="H22" s="5"/>
      <c r="I22" s="20" t="s">
        <v>32</v>
      </c>
      <c r="K22" s="25"/>
      <c r="L22" s="7"/>
      <c r="O22" s="17"/>
      <c r="P22" s="17"/>
      <c r="Q22" s="17"/>
      <c r="R22" s="17"/>
      <c r="S22" s="18"/>
    </row>
    <row r="23" spans="1:19" x14ac:dyDescent="0.3">
      <c r="A23" s="28"/>
      <c r="B23" s="9">
        <v>86</v>
      </c>
      <c r="C23" s="4" t="s">
        <v>4</v>
      </c>
      <c r="D23" s="4" t="s">
        <v>15</v>
      </c>
      <c r="E23" s="4">
        <v>426.6</v>
      </c>
      <c r="F23" s="10">
        <f>AVERAGE(E22:E23)</f>
        <v>429.4</v>
      </c>
      <c r="G23" s="10">
        <f>_xlfn.STDEV.P(E22:E23)</f>
        <v>2.7999999999999829</v>
      </c>
      <c r="H23" s="10">
        <f>G23*100/F23</f>
        <v>0.65207265952491456</v>
      </c>
      <c r="I23" s="20" t="s">
        <v>32</v>
      </c>
      <c r="K23" s="25"/>
      <c r="L23" s="7"/>
      <c r="P23" s="2"/>
      <c r="Q23" s="2"/>
      <c r="R23" s="2"/>
      <c r="S23" s="18"/>
    </row>
    <row r="24" spans="1:19" x14ac:dyDescent="0.3">
      <c r="A24" s="28"/>
      <c r="B24" s="9">
        <v>144</v>
      </c>
      <c r="C24" s="4" t="s">
        <v>3</v>
      </c>
      <c r="D24" s="4" t="s">
        <v>15</v>
      </c>
      <c r="E24" s="5">
        <v>1066</v>
      </c>
      <c r="F24" s="4"/>
      <c r="G24" s="4"/>
      <c r="H24" s="4"/>
      <c r="I24" s="20" t="s">
        <v>32</v>
      </c>
      <c r="K24" s="25"/>
      <c r="L24" s="7"/>
      <c r="O24" s="17"/>
      <c r="S24" s="18"/>
    </row>
    <row r="25" spans="1:19" x14ac:dyDescent="0.3">
      <c r="A25" s="28"/>
      <c r="B25" s="9">
        <v>144</v>
      </c>
      <c r="C25" s="4" t="s">
        <v>4</v>
      </c>
      <c r="D25" s="4" t="s">
        <v>15</v>
      </c>
      <c r="E25" s="4">
        <v>1038</v>
      </c>
      <c r="F25" s="10">
        <f>AVERAGE(E24:E25)</f>
        <v>1052</v>
      </c>
      <c r="G25" s="10">
        <f>_xlfn.STDEV.P(E24:E25)</f>
        <v>14</v>
      </c>
      <c r="H25" s="10">
        <f>G25*100/F25</f>
        <v>1.3307984790874525</v>
      </c>
      <c r="I25" s="20" t="s">
        <v>32</v>
      </c>
      <c r="K25" s="25"/>
      <c r="L25" s="7"/>
      <c r="P25" s="2"/>
      <c r="Q25" s="2"/>
      <c r="R25" s="2"/>
      <c r="S25" s="18"/>
    </row>
    <row r="27" spans="1:19" x14ac:dyDescent="0.3">
      <c r="A27" s="3"/>
      <c r="B27" s="3" t="s">
        <v>31</v>
      </c>
      <c r="C27" s="3" t="s">
        <v>1</v>
      </c>
      <c r="D27" s="3" t="s">
        <v>11</v>
      </c>
      <c r="E27" s="3" t="s">
        <v>2</v>
      </c>
      <c r="F27" s="3" t="s">
        <v>6</v>
      </c>
      <c r="G27" s="3" t="s">
        <v>7</v>
      </c>
      <c r="H27" s="3" t="s">
        <v>8</v>
      </c>
      <c r="I27" s="3" t="s">
        <v>12</v>
      </c>
    </row>
    <row r="28" spans="1:19" x14ac:dyDescent="0.3">
      <c r="A28" s="29" t="s">
        <v>40</v>
      </c>
      <c r="B28" s="7">
        <v>19</v>
      </c>
      <c r="C28" t="s">
        <v>3</v>
      </c>
      <c r="D28" t="s">
        <v>14</v>
      </c>
      <c r="E28" s="17">
        <v>341.4</v>
      </c>
      <c r="F28" s="17"/>
      <c r="G28" s="17"/>
      <c r="H28" s="17"/>
      <c r="I28" s="18" t="s">
        <v>32</v>
      </c>
    </row>
    <row r="29" spans="1:19" x14ac:dyDescent="0.3">
      <c r="A29" s="29"/>
      <c r="B29" s="7">
        <v>19</v>
      </c>
      <c r="C29" t="s">
        <v>4</v>
      </c>
      <c r="D29" t="s">
        <v>14</v>
      </c>
      <c r="E29">
        <v>318.10000000000002</v>
      </c>
      <c r="F29" s="2">
        <f>AVERAGE(E28:E29)</f>
        <v>329.75</v>
      </c>
      <c r="G29" s="2">
        <f>_xlfn.STDEV.P(E28:E29)</f>
        <v>11.649999999999977</v>
      </c>
      <c r="H29" s="2">
        <f>G29*100/F29</f>
        <v>3.5329795299469224</v>
      </c>
      <c r="I29" s="18" t="s">
        <v>32</v>
      </c>
    </row>
    <row r="30" spans="1:19" x14ac:dyDescent="0.3">
      <c r="A30" s="29"/>
      <c r="B30" s="7">
        <v>36</v>
      </c>
      <c r="C30" t="s">
        <v>3</v>
      </c>
      <c r="D30" t="s">
        <v>14</v>
      </c>
      <c r="E30" s="17">
        <v>1063</v>
      </c>
      <c r="F30" s="17"/>
      <c r="G30" s="17"/>
      <c r="H30" s="17"/>
      <c r="I30" s="18" t="s">
        <v>32</v>
      </c>
    </row>
    <row r="31" spans="1:19" x14ac:dyDescent="0.3">
      <c r="A31" s="29"/>
      <c r="B31" s="7">
        <v>36</v>
      </c>
      <c r="C31" t="s">
        <v>4</v>
      </c>
      <c r="D31" t="s">
        <v>14</v>
      </c>
      <c r="E31">
        <v>1024</v>
      </c>
      <c r="F31" s="2">
        <f>AVERAGE(E30:E31)</f>
        <v>1043.5</v>
      </c>
      <c r="G31" s="2">
        <f>_xlfn.STDEV.P(E30:E31)</f>
        <v>19.5</v>
      </c>
      <c r="H31" s="2">
        <f>G31*100/F31</f>
        <v>1.8687110685194059</v>
      </c>
      <c r="I31" s="18" t="s">
        <v>32</v>
      </c>
    </row>
    <row r="32" spans="1:19" x14ac:dyDescent="0.3">
      <c r="A32" s="29"/>
      <c r="B32" s="7"/>
      <c r="C32" t="s">
        <v>3</v>
      </c>
      <c r="D32" t="s">
        <v>14</v>
      </c>
      <c r="E32" s="17"/>
      <c r="F32" s="17"/>
      <c r="G32" s="17"/>
      <c r="H32" s="17"/>
      <c r="I32" s="18"/>
    </row>
    <row r="33" spans="1:19" x14ac:dyDescent="0.3">
      <c r="A33" s="29"/>
      <c r="B33" s="7"/>
      <c r="C33" t="s">
        <v>4</v>
      </c>
      <c r="D33" t="s">
        <v>14</v>
      </c>
      <c r="F33" s="2"/>
      <c r="G33" s="2"/>
      <c r="H33" s="2"/>
      <c r="I33" s="18"/>
    </row>
    <row r="34" spans="1:19" x14ac:dyDescent="0.3">
      <c r="A34" s="29"/>
      <c r="B34" s="7"/>
      <c r="C34" t="s">
        <v>3</v>
      </c>
      <c r="D34" t="s">
        <v>14</v>
      </c>
      <c r="E34" s="17"/>
      <c r="F34" s="17"/>
      <c r="G34" s="17"/>
      <c r="H34" s="17"/>
      <c r="I34" s="18"/>
    </row>
    <row r="35" spans="1:19" x14ac:dyDescent="0.3">
      <c r="A35" s="29"/>
      <c r="B35" s="7"/>
      <c r="C35" t="s">
        <v>4</v>
      </c>
      <c r="D35" t="s">
        <v>14</v>
      </c>
      <c r="F35" s="2"/>
      <c r="G35" s="2"/>
      <c r="H35" s="2"/>
      <c r="I35" s="18"/>
    </row>
    <row r="36" spans="1:19" x14ac:dyDescent="0.3">
      <c r="A36" s="28" t="s">
        <v>42</v>
      </c>
      <c r="B36" s="9">
        <v>24</v>
      </c>
      <c r="C36" s="4" t="s">
        <v>3</v>
      </c>
      <c r="D36" s="4" t="s">
        <v>15</v>
      </c>
      <c r="E36" s="5">
        <v>113.8</v>
      </c>
      <c r="F36" s="5"/>
      <c r="G36" s="5"/>
      <c r="H36" s="5"/>
      <c r="I36" s="20" t="s">
        <v>13</v>
      </c>
    </row>
    <row r="37" spans="1:19" x14ac:dyDescent="0.3">
      <c r="A37" s="28"/>
      <c r="B37" s="9">
        <v>24</v>
      </c>
      <c r="C37" s="4" t="s">
        <v>4</v>
      </c>
      <c r="D37" s="4" t="s">
        <v>15</v>
      </c>
      <c r="E37" s="4">
        <v>143.5</v>
      </c>
      <c r="F37" s="10">
        <f>AVERAGE(E36:E37)</f>
        <v>128.65</v>
      </c>
      <c r="G37" s="10">
        <f>_xlfn.STDEV.P(E36:E37)</f>
        <v>14.849999999999971</v>
      </c>
      <c r="H37" s="10">
        <f>G37*100/F37</f>
        <v>11.542945977458196</v>
      </c>
      <c r="I37" s="20" t="s">
        <v>13</v>
      </c>
    </row>
    <row r="38" spans="1:19" x14ac:dyDescent="0.3">
      <c r="A38" s="28"/>
      <c r="B38" s="9">
        <v>48</v>
      </c>
      <c r="C38" s="4" t="s">
        <v>3</v>
      </c>
      <c r="D38" s="4" t="s">
        <v>15</v>
      </c>
      <c r="E38" s="5">
        <v>405.7</v>
      </c>
      <c r="F38" s="5"/>
      <c r="G38" s="5"/>
      <c r="H38" s="5"/>
      <c r="I38" s="20" t="s">
        <v>32</v>
      </c>
    </row>
    <row r="39" spans="1:19" x14ac:dyDescent="0.3">
      <c r="A39" s="28"/>
      <c r="B39" s="9">
        <v>48</v>
      </c>
      <c r="C39" s="4" t="s">
        <v>4</v>
      </c>
      <c r="D39" s="4" t="s">
        <v>15</v>
      </c>
      <c r="E39" s="4">
        <v>366.7</v>
      </c>
      <c r="F39" s="10">
        <f>AVERAGE(E38:E39)</f>
        <v>386.2</v>
      </c>
      <c r="G39" s="10">
        <f>_xlfn.STDEV.P(E38:E39)</f>
        <v>19.5</v>
      </c>
      <c r="H39" s="10">
        <f>G39*100/F39</f>
        <v>5.0491973070947695</v>
      </c>
      <c r="I39" s="20" t="s">
        <v>32</v>
      </c>
    </row>
    <row r="40" spans="1:19" x14ac:dyDescent="0.3">
      <c r="A40" s="28"/>
      <c r="B40" s="9">
        <v>72</v>
      </c>
      <c r="C40" s="4" t="s">
        <v>3</v>
      </c>
      <c r="D40" s="4" t="s">
        <v>15</v>
      </c>
      <c r="E40" s="5">
        <v>1057</v>
      </c>
      <c r="F40" s="5"/>
      <c r="G40" s="5"/>
      <c r="H40" s="5"/>
      <c r="I40" s="20" t="s">
        <v>32</v>
      </c>
    </row>
    <row r="41" spans="1:19" x14ac:dyDescent="0.3">
      <c r="A41" s="28"/>
      <c r="B41" s="9">
        <v>72</v>
      </c>
      <c r="C41" s="4" t="s">
        <v>4</v>
      </c>
      <c r="D41" s="4" t="s">
        <v>15</v>
      </c>
      <c r="E41" s="4">
        <v>951.5</v>
      </c>
      <c r="F41" s="10">
        <f>AVERAGE(E40:E41)</f>
        <v>1004.25</v>
      </c>
      <c r="G41" s="10">
        <f>_xlfn.STDEV.P(E40:E41)</f>
        <v>52.75</v>
      </c>
      <c r="H41" s="10">
        <f>G41*100/F41</f>
        <v>5.2526761264625339</v>
      </c>
      <c r="I41" s="20" t="s">
        <v>32</v>
      </c>
    </row>
    <row r="42" spans="1:19" x14ac:dyDescent="0.3">
      <c r="A42" s="28"/>
      <c r="B42" s="9"/>
      <c r="C42" s="4" t="s">
        <v>3</v>
      </c>
      <c r="D42" s="4" t="s">
        <v>15</v>
      </c>
      <c r="E42" s="5"/>
      <c r="F42" s="5"/>
      <c r="G42" s="5"/>
      <c r="H42" s="5"/>
      <c r="I42" s="20"/>
    </row>
    <row r="43" spans="1:19" x14ac:dyDescent="0.3">
      <c r="A43" s="28"/>
      <c r="B43" s="9"/>
      <c r="C43" s="4" t="s">
        <v>4</v>
      </c>
      <c r="D43" s="4" t="s">
        <v>15</v>
      </c>
      <c r="E43" s="4"/>
      <c r="F43" s="10"/>
      <c r="G43" s="10"/>
      <c r="H43" s="10"/>
      <c r="I43" s="20"/>
      <c r="K43" s="3"/>
      <c r="L43" s="3" t="s">
        <v>31</v>
      </c>
      <c r="M43" s="3" t="s">
        <v>1</v>
      </c>
      <c r="N43" s="3" t="s">
        <v>11</v>
      </c>
      <c r="O43" s="3" t="s">
        <v>2</v>
      </c>
      <c r="P43" s="3" t="s">
        <v>6</v>
      </c>
      <c r="Q43" s="3" t="s">
        <v>7</v>
      </c>
      <c r="R43" s="3" t="s">
        <v>8</v>
      </c>
      <c r="S43" s="3" t="s">
        <v>12</v>
      </c>
    </row>
    <row r="44" spans="1:19" x14ac:dyDescent="0.3">
      <c r="A44" s="29" t="s">
        <v>43</v>
      </c>
      <c r="B44" s="7">
        <v>38</v>
      </c>
      <c r="C44" t="s">
        <v>3</v>
      </c>
      <c r="D44" t="s">
        <v>19</v>
      </c>
      <c r="E44" s="17">
        <v>302</v>
      </c>
      <c r="F44" s="17"/>
      <c r="G44" s="17"/>
      <c r="H44" s="17"/>
      <c r="I44" s="18" t="s">
        <v>32</v>
      </c>
      <c r="K44" s="29" t="s">
        <v>48</v>
      </c>
      <c r="L44" s="7">
        <v>120</v>
      </c>
      <c r="M44" t="s">
        <v>3</v>
      </c>
      <c r="N44" t="s">
        <v>19</v>
      </c>
      <c r="O44" s="17">
        <v>2420</v>
      </c>
      <c r="P44" s="17"/>
      <c r="Q44" s="17"/>
      <c r="R44" s="17"/>
      <c r="S44" s="18" t="s">
        <v>32</v>
      </c>
    </row>
    <row r="45" spans="1:19" x14ac:dyDescent="0.3">
      <c r="A45" s="29"/>
      <c r="B45" s="7">
        <v>38</v>
      </c>
      <c r="C45" t="s">
        <v>4</v>
      </c>
      <c r="D45" t="s">
        <v>19</v>
      </c>
      <c r="E45">
        <v>324.3</v>
      </c>
      <c r="F45" s="2">
        <f>AVERAGE(E44:E45)</f>
        <v>313.14999999999998</v>
      </c>
      <c r="G45" s="2">
        <f>_xlfn.STDEV.P(E44:E45)</f>
        <v>11.150000000000006</v>
      </c>
      <c r="H45" s="2">
        <f>G45*100/F45</f>
        <v>3.5605939645537301</v>
      </c>
      <c r="I45" s="18" t="s">
        <v>32</v>
      </c>
      <c r="K45" s="29"/>
      <c r="L45" s="7">
        <v>120</v>
      </c>
      <c r="M45" t="s">
        <v>4</v>
      </c>
      <c r="N45" t="s">
        <v>19</v>
      </c>
      <c r="O45">
        <v>2520</v>
      </c>
      <c r="P45" s="2">
        <f>AVERAGE(O44:O45)</f>
        <v>2470</v>
      </c>
      <c r="Q45" s="2">
        <f>_xlfn.STDEV.P(O44:O45)</f>
        <v>50</v>
      </c>
      <c r="R45" s="2">
        <f>Q45*100/P45</f>
        <v>2.0242914979757085</v>
      </c>
      <c r="S45" s="18" t="s">
        <v>32</v>
      </c>
    </row>
    <row r="46" spans="1:19" x14ac:dyDescent="0.3">
      <c r="A46" s="29"/>
      <c r="B46" s="7">
        <v>48</v>
      </c>
      <c r="C46" t="s">
        <v>3</v>
      </c>
      <c r="D46" t="s">
        <v>19</v>
      </c>
      <c r="E46" s="17">
        <v>502.5</v>
      </c>
      <c r="F46" s="17"/>
      <c r="G46" s="17"/>
      <c r="H46" s="17"/>
      <c r="I46" s="18" t="s">
        <v>32</v>
      </c>
      <c r="K46" s="29"/>
      <c r="L46" s="7">
        <v>132</v>
      </c>
      <c r="M46" t="s">
        <v>3</v>
      </c>
      <c r="N46" t="s">
        <v>19</v>
      </c>
      <c r="O46" s="17">
        <v>2720</v>
      </c>
      <c r="P46" s="17"/>
      <c r="Q46" s="17"/>
      <c r="R46" s="17"/>
      <c r="S46" s="18" t="s">
        <v>32</v>
      </c>
    </row>
    <row r="47" spans="1:19" x14ac:dyDescent="0.3">
      <c r="A47" s="29"/>
      <c r="B47" s="7">
        <v>48</v>
      </c>
      <c r="C47" t="s">
        <v>4</v>
      </c>
      <c r="D47" t="s">
        <v>19</v>
      </c>
      <c r="E47">
        <v>450.5</v>
      </c>
      <c r="F47" s="2">
        <f>AVERAGE(E46:E47)</f>
        <v>476.5</v>
      </c>
      <c r="G47" s="2">
        <f>_xlfn.STDEV.P(E46:E47)</f>
        <v>26</v>
      </c>
      <c r="H47" s="2">
        <f>G47*100/F47</f>
        <v>5.4564533053515216</v>
      </c>
      <c r="I47" s="18" t="s">
        <v>32</v>
      </c>
      <c r="K47" s="29"/>
      <c r="L47" s="7">
        <v>132</v>
      </c>
      <c r="M47" t="s">
        <v>4</v>
      </c>
      <c r="N47" t="s">
        <v>19</v>
      </c>
      <c r="O47">
        <v>2679</v>
      </c>
      <c r="P47" s="2">
        <f>AVERAGE(O46:O47)</f>
        <v>2699.5</v>
      </c>
      <c r="Q47" s="2">
        <f>_xlfn.STDEV.P(O46:O47)</f>
        <v>20.5</v>
      </c>
      <c r="R47" s="2">
        <f>Q47*100/P47</f>
        <v>0.75939988886830889</v>
      </c>
      <c r="S47" s="18" t="s">
        <v>32</v>
      </c>
    </row>
    <row r="48" spans="1:19" x14ac:dyDescent="0.3">
      <c r="A48" s="29"/>
      <c r="B48" s="7">
        <v>64</v>
      </c>
      <c r="C48" t="s">
        <v>3</v>
      </c>
      <c r="D48" t="s">
        <v>19</v>
      </c>
      <c r="E48" s="17">
        <v>978.2</v>
      </c>
      <c r="F48" s="17"/>
      <c r="G48" s="17"/>
      <c r="H48" s="17"/>
      <c r="I48" s="18" t="s">
        <v>32</v>
      </c>
      <c r="K48" s="29"/>
      <c r="L48" s="7"/>
      <c r="M48" t="s">
        <v>3</v>
      </c>
      <c r="N48" t="s">
        <v>19</v>
      </c>
      <c r="O48" s="17"/>
      <c r="P48" s="17"/>
      <c r="Q48" s="17"/>
      <c r="R48" s="17"/>
      <c r="S48" s="18" t="s">
        <v>32</v>
      </c>
    </row>
    <row r="49" spans="1:19" x14ac:dyDescent="0.3">
      <c r="A49" s="29"/>
      <c r="B49" s="7">
        <v>64</v>
      </c>
      <c r="C49" t="s">
        <v>4</v>
      </c>
      <c r="D49" t="s">
        <v>19</v>
      </c>
      <c r="E49">
        <v>895.4</v>
      </c>
      <c r="F49" s="2">
        <f>AVERAGE(E48:E49)</f>
        <v>936.8</v>
      </c>
      <c r="G49" s="2">
        <f>_xlfn.STDEV.P(E48:E49)</f>
        <v>41.400000000000034</v>
      </c>
      <c r="H49" s="2">
        <f>G49*100/F49</f>
        <v>4.4192997438087147</v>
      </c>
      <c r="I49" s="18" t="s">
        <v>32</v>
      </c>
      <c r="K49" s="29"/>
      <c r="L49" s="7"/>
      <c r="M49" t="s">
        <v>4</v>
      </c>
      <c r="N49" t="s">
        <v>19</v>
      </c>
      <c r="P49" s="2" t="e">
        <f>AVERAGE(O48:O49)</f>
        <v>#DIV/0!</v>
      </c>
      <c r="Q49" s="2" t="e">
        <f>_xlfn.STDEV.P(O48:O49)</f>
        <v>#DIV/0!</v>
      </c>
      <c r="R49" s="2" t="e">
        <f>Q49*100/P49</f>
        <v>#DIV/0!</v>
      </c>
      <c r="S49" s="18" t="s">
        <v>32</v>
      </c>
    </row>
    <row r="50" spans="1:19" x14ac:dyDescent="0.3">
      <c r="A50" s="29"/>
      <c r="B50" s="7"/>
      <c r="C50" t="s">
        <v>3</v>
      </c>
      <c r="D50" t="s">
        <v>19</v>
      </c>
      <c r="E50" s="17"/>
      <c r="F50" s="17"/>
      <c r="G50" s="17"/>
      <c r="H50" s="17"/>
      <c r="I50" s="18"/>
      <c r="K50" s="29"/>
      <c r="L50" s="7"/>
      <c r="M50" t="s">
        <v>3</v>
      </c>
      <c r="N50" t="s">
        <v>19</v>
      </c>
      <c r="O50" s="17"/>
      <c r="P50" s="17"/>
      <c r="Q50" s="17"/>
      <c r="R50" s="17"/>
      <c r="S50" s="18"/>
    </row>
    <row r="51" spans="1:19" x14ac:dyDescent="0.3">
      <c r="A51" s="29"/>
      <c r="B51" s="7"/>
      <c r="C51" t="s">
        <v>4</v>
      </c>
      <c r="D51" t="s">
        <v>19</v>
      </c>
      <c r="F51" s="2"/>
      <c r="G51" s="2"/>
      <c r="H51" s="2"/>
      <c r="I51" s="18"/>
      <c r="K51" s="29"/>
      <c r="L51" s="7"/>
      <c r="M51" t="s">
        <v>4</v>
      </c>
      <c r="N51" t="s">
        <v>19</v>
      </c>
      <c r="P51" s="2"/>
      <c r="Q51" s="2"/>
      <c r="R51" s="2"/>
      <c r="S51" s="18"/>
    </row>
    <row r="52" spans="1:19" x14ac:dyDescent="0.3">
      <c r="A52" s="28" t="s">
        <v>53</v>
      </c>
      <c r="B52" s="9"/>
      <c r="C52" s="4" t="s">
        <v>3</v>
      </c>
      <c r="D52" s="4" t="s">
        <v>19</v>
      </c>
      <c r="E52" s="5"/>
      <c r="F52" s="5"/>
      <c r="G52" s="5"/>
      <c r="H52" s="5"/>
      <c r="I52" s="20" t="s">
        <v>32</v>
      </c>
      <c r="K52" s="24"/>
      <c r="L52" s="7"/>
      <c r="P52" s="2"/>
      <c r="Q52" s="2"/>
      <c r="R52" s="2"/>
      <c r="S52" s="18"/>
    </row>
    <row r="53" spans="1:19" x14ac:dyDescent="0.3">
      <c r="A53" s="28"/>
      <c r="B53" s="9"/>
      <c r="C53" s="4" t="s">
        <v>4</v>
      </c>
      <c r="D53" s="4" t="s">
        <v>19</v>
      </c>
      <c r="E53" s="4"/>
      <c r="F53" s="10" t="e">
        <f>AVERAGE(E52:E53)</f>
        <v>#DIV/0!</v>
      </c>
      <c r="G53" s="10" t="e">
        <f>_xlfn.STDEV.P(E52:E53)</f>
        <v>#DIV/0!</v>
      </c>
      <c r="H53" s="10" t="e">
        <f>G53*100/F53</f>
        <v>#DIV/0!</v>
      </c>
      <c r="I53" s="20" t="s">
        <v>32</v>
      </c>
      <c r="K53" s="24"/>
      <c r="L53" s="7"/>
      <c r="P53" s="2"/>
      <c r="Q53" s="2"/>
      <c r="R53" s="2"/>
      <c r="S53" s="18"/>
    </row>
    <row r="54" spans="1:19" x14ac:dyDescent="0.3">
      <c r="A54" s="28"/>
      <c r="B54" s="9"/>
      <c r="C54" s="4" t="s">
        <v>3</v>
      </c>
      <c r="D54" s="4" t="s">
        <v>19</v>
      </c>
      <c r="E54" s="5"/>
      <c r="F54" s="5"/>
      <c r="G54" s="5"/>
      <c r="H54" s="5"/>
      <c r="I54" s="20" t="s">
        <v>32</v>
      </c>
      <c r="K54" s="24"/>
      <c r="L54" s="7"/>
      <c r="P54" s="2"/>
      <c r="Q54" s="2"/>
      <c r="R54" s="2"/>
      <c r="S54" s="18"/>
    </row>
    <row r="55" spans="1:19" x14ac:dyDescent="0.3">
      <c r="A55" s="28"/>
      <c r="B55" s="9"/>
      <c r="C55" s="4" t="s">
        <v>4</v>
      </c>
      <c r="D55" s="4" t="s">
        <v>19</v>
      </c>
      <c r="E55" s="4"/>
      <c r="F55" s="10" t="e">
        <f>AVERAGE(E54:E55)</f>
        <v>#DIV/0!</v>
      </c>
      <c r="G55" s="10" t="e">
        <f>_xlfn.STDEV.P(E54:E55)</f>
        <v>#DIV/0!</v>
      </c>
      <c r="H55" s="10" t="e">
        <f>G55*100/F55</f>
        <v>#DIV/0!</v>
      </c>
      <c r="I55" s="20" t="s">
        <v>32</v>
      </c>
      <c r="K55" s="24"/>
      <c r="L55" s="7"/>
      <c r="P55" s="2"/>
      <c r="Q55" s="2"/>
      <c r="R55" s="2"/>
      <c r="S55" s="18"/>
    </row>
    <row r="56" spans="1:19" x14ac:dyDescent="0.3">
      <c r="A56" s="28"/>
      <c r="B56" s="9"/>
      <c r="C56" s="4" t="s">
        <v>3</v>
      </c>
      <c r="D56" s="4" t="s">
        <v>19</v>
      </c>
      <c r="E56" s="5"/>
      <c r="F56" s="5"/>
      <c r="G56" s="5"/>
      <c r="H56" s="5"/>
      <c r="I56" s="20" t="s">
        <v>32</v>
      </c>
      <c r="K56" s="24"/>
      <c r="L56" s="7"/>
      <c r="P56" s="2"/>
      <c r="Q56" s="2"/>
      <c r="R56" s="2"/>
      <c r="S56" s="18"/>
    </row>
    <row r="57" spans="1:19" x14ac:dyDescent="0.3">
      <c r="A57" s="28"/>
      <c r="B57" s="9"/>
      <c r="C57" s="4" t="s">
        <v>4</v>
      </c>
      <c r="D57" s="4" t="s">
        <v>19</v>
      </c>
      <c r="E57" s="4"/>
      <c r="F57" s="10" t="e">
        <f>AVERAGE(E56:E57)</f>
        <v>#DIV/0!</v>
      </c>
      <c r="G57" s="10" t="e">
        <f>_xlfn.STDEV.P(E56:E57)</f>
        <v>#DIV/0!</v>
      </c>
      <c r="H57" s="10" t="e">
        <f>G57*100/F57</f>
        <v>#DIV/0!</v>
      </c>
      <c r="I57" s="20" t="s">
        <v>32</v>
      </c>
      <c r="K57" s="24"/>
      <c r="L57" s="7"/>
      <c r="P57" s="2"/>
      <c r="Q57" s="2"/>
      <c r="R57" s="2"/>
      <c r="S57" s="18"/>
    </row>
    <row r="58" spans="1:19" x14ac:dyDescent="0.3">
      <c r="A58" s="28"/>
      <c r="B58" s="9"/>
      <c r="C58" s="4" t="s">
        <v>3</v>
      </c>
      <c r="D58" s="4" t="s">
        <v>19</v>
      </c>
      <c r="E58" s="5"/>
      <c r="F58" s="5"/>
      <c r="G58" s="5"/>
      <c r="H58" s="5"/>
      <c r="I58" s="20"/>
      <c r="K58" s="24"/>
      <c r="L58" s="7"/>
      <c r="P58" s="2"/>
      <c r="Q58" s="2"/>
      <c r="R58" s="2"/>
      <c r="S58" s="18"/>
    </row>
    <row r="59" spans="1:19" x14ac:dyDescent="0.3">
      <c r="A59" s="28"/>
      <c r="B59" s="9"/>
      <c r="C59" s="4" t="s">
        <v>4</v>
      </c>
      <c r="D59" s="4" t="s">
        <v>19</v>
      </c>
      <c r="E59" s="4"/>
      <c r="F59" s="10"/>
      <c r="G59" s="10"/>
      <c r="H59" s="10"/>
      <c r="I59" s="20"/>
      <c r="K59" s="24"/>
      <c r="L59" s="7"/>
      <c r="P59" s="2"/>
      <c r="Q59" s="2"/>
      <c r="R59" s="2"/>
      <c r="S59" s="18"/>
    </row>
    <row r="61" spans="1:19" x14ac:dyDescent="0.3">
      <c r="A61" s="3"/>
      <c r="B61" s="3" t="s">
        <v>31</v>
      </c>
      <c r="C61" s="3" t="s">
        <v>1</v>
      </c>
      <c r="D61" s="3" t="s">
        <v>11</v>
      </c>
      <c r="E61" s="3" t="s">
        <v>2</v>
      </c>
      <c r="F61" s="3" t="s">
        <v>6</v>
      </c>
      <c r="G61" s="3" t="s">
        <v>7</v>
      </c>
      <c r="H61" s="3" t="s">
        <v>8</v>
      </c>
      <c r="I61" s="3" t="s">
        <v>12</v>
      </c>
      <c r="K61" s="3"/>
      <c r="L61" s="3" t="s">
        <v>31</v>
      </c>
      <c r="M61" s="3" t="s">
        <v>1</v>
      </c>
      <c r="N61" s="3" t="s">
        <v>11</v>
      </c>
      <c r="O61" s="3" t="s">
        <v>2</v>
      </c>
      <c r="P61" s="3" t="s">
        <v>6</v>
      </c>
      <c r="Q61" s="3" t="s">
        <v>7</v>
      </c>
      <c r="R61" s="3" t="s">
        <v>8</v>
      </c>
      <c r="S61" s="3" t="s">
        <v>12</v>
      </c>
    </row>
    <row r="62" spans="1:19" ht="14.4" customHeight="1" x14ac:dyDescent="0.3">
      <c r="A62" s="29" t="s">
        <v>47</v>
      </c>
      <c r="B62" s="7">
        <v>38</v>
      </c>
      <c r="C62" t="s">
        <v>50</v>
      </c>
      <c r="E62" s="17">
        <v>705.3</v>
      </c>
      <c r="F62" s="17"/>
      <c r="G62" s="17"/>
      <c r="H62" s="17"/>
      <c r="I62" s="18"/>
      <c r="K62" s="29" t="s">
        <v>46</v>
      </c>
      <c r="L62" s="7">
        <v>38</v>
      </c>
      <c r="M62" t="s">
        <v>50</v>
      </c>
      <c r="O62" s="17">
        <v>514.29999999999995</v>
      </c>
      <c r="P62" s="17"/>
      <c r="Q62" s="17"/>
      <c r="R62" s="17"/>
      <c r="S62" s="18"/>
    </row>
    <row r="63" spans="1:19" x14ac:dyDescent="0.3">
      <c r="A63" s="29"/>
      <c r="B63" s="7">
        <v>38</v>
      </c>
      <c r="C63" t="s">
        <v>51</v>
      </c>
      <c r="E63">
        <v>641.9</v>
      </c>
      <c r="F63" s="2">
        <f>AVERAGE(E62:E64)</f>
        <v>698.36666666666667</v>
      </c>
      <c r="G63" s="2">
        <f>_xlfn.STDEV.P(E62:E64)</f>
        <v>43.551144901394068</v>
      </c>
      <c r="H63" s="2">
        <f>G63*100/F63</f>
        <v>6.2361431294058605</v>
      </c>
      <c r="I63" s="18"/>
      <c r="K63" s="29"/>
      <c r="L63" s="7">
        <v>38</v>
      </c>
      <c r="M63" t="s">
        <v>51</v>
      </c>
      <c r="O63">
        <v>393.8</v>
      </c>
      <c r="P63" s="2">
        <f>AVERAGE(O62:O64)</f>
        <v>504.13333333333327</v>
      </c>
      <c r="Q63" s="2">
        <f>_xlfn.STDEV.P(O62:O64)</f>
        <v>86.23643210512725</v>
      </c>
      <c r="R63" s="2">
        <f>Q63*100/P63</f>
        <v>17.105877830956214</v>
      </c>
      <c r="S63" s="18"/>
    </row>
    <row r="64" spans="1:19" x14ac:dyDescent="0.3">
      <c r="A64" s="29"/>
      <c r="B64" s="7">
        <v>38</v>
      </c>
      <c r="C64" t="s">
        <v>52</v>
      </c>
      <c r="E64" s="17">
        <v>747.9</v>
      </c>
      <c r="F64" s="17"/>
      <c r="G64" s="17"/>
      <c r="H64" s="17"/>
      <c r="I64" s="18"/>
      <c r="K64" s="29"/>
      <c r="L64" s="7">
        <v>38</v>
      </c>
      <c r="M64" t="s">
        <v>52</v>
      </c>
      <c r="O64" s="17">
        <v>604.29999999999995</v>
      </c>
      <c r="P64" s="17"/>
      <c r="Q64" s="17"/>
      <c r="R64" s="17"/>
      <c r="S64" s="18"/>
    </row>
    <row r="65" spans="1:19" x14ac:dyDescent="0.3">
      <c r="A65" s="29"/>
      <c r="B65" s="7">
        <v>48</v>
      </c>
      <c r="C65" t="s">
        <v>50</v>
      </c>
      <c r="E65">
        <v>940.4</v>
      </c>
      <c r="F65" s="2"/>
      <c r="G65" s="2"/>
      <c r="H65" s="2"/>
      <c r="I65" s="18"/>
      <c r="K65" s="29"/>
      <c r="L65" s="7">
        <v>48</v>
      </c>
      <c r="M65" t="s">
        <v>50</v>
      </c>
      <c r="O65">
        <v>761.4</v>
      </c>
      <c r="P65" s="2"/>
      <c r="Q65" s="2"/>
      <c r="R65" s="2"/>
      <c r="S65" s="18"/>
    </row>
    <row r="66" spans="1:19" x14ac:dyDescent="0.3">
      <c r="A66" s="29"/>
      <c r="B66" s="7">
        <v>48</v>
      </c>
      <c r="C66" t="s">
        <v>51</v>
      </c>
      <c r="E66" s="17">
        <v>882.7</v>
      </c>
      <c r="F66" s="2">
        <f>AVERAGE(E65:E67)</f>
        <v>929.86666666666667</v>
      </c>
      <c r="G66" s="2">
        <f>_xlfn.STDEV.P(E65:E67)</f>
        <v>35.01260090627688</v>
      </c>
      <c r="H66" s="2">
        <f>G66*100/F66</f>
        <v>3.7653356294390106</v>
      </c>
      <c r="I66" s="18"/>
      <c r="K66" s="29"/>
      <c r="L66" s="7">
        <v>48</v>
      </c>
      <c r="M66" t="s">
        <v>51</v>
      </c>
      <c r="O66" s="17">
        <v>643.79999999999995</v>
      </c>
      <c r="P66" s="2">
        <f>AVERAGE(O65:O67)</f>
        <v>765.43333333333328</v>
      </c>
      <c r="Q66" s="2">
        <f>_xlfn.STDEV.P(O65:O67)</f>
        <v>101.00007700767225</v>
      </c>
      <c r="R66" s="2">
        <f>Q66*100/P66</f>
        <v>13.195150068502231</v>
      </c>
      <c r="S66" s="18"/>
    </row>
    <row r="67" spans="1:19" x14ac:dyDescent="0.3">
      <c r="A67" s="29"/>
      <c r="B67" s="7">
        <v>48</v>
      </c>
      <c r="C67" t="s">
        <v>52</v>
      </c>
      <c r="E67">
        <v>966.5</v>
      </c>
      <c r="F67" s="2"/>
      <c r="G67" s="2"/>
      <c r="H67" s="2"/>
      <c r="I67" s="18"/>
      <c r="K67" s="29"/>
      <c r="L67" s="7">
        <v>48</v>
      </c>
      <c r="M67" t="s">
        <v>52</v>
      </c>
      <c r="O67">
        <v>891.1</v>
      </c>
      <c r="P67" s="2"/>
      <c r="Q67" s="2"/>
      <c r="R67" s="2"/>
      <c r="S67" s="18"/>
    </row>
    <row r="68" spans="1:19" x14ac:dyDescent="0.3">
      <c r="A68" s="29"/>
      <c r="B68" s="7">
        <v>64</v>
      </c>
      <c r="C68" t="s">
        <v>50</v>
      </c>
      <c r="E68" s="17">
        <v>1013</v>
      </c>
      <c r="F68" s="17"/>
      <c r="G68" s="17"/>
      <c r="H68" s="17"/>
      <c r="I68" s="18"/>
      <c r="K68" s="29"/>
      <c r="L68" s="7"/>
      <c r="M68" t="s">
        <v>50</v>
      </c>
      <c r="O68" s="17"/>
      <c r="P68" s="17"/>
      <c r="Q68" s="17"/>
      <c r="R68" s="17"/>
      <c r="S68" s="18"/>
    </row>
    <row r="69" spans="1:19" x14ac:dyDescent="0.3">
      <c r="A69" s="29"/>
      <c r="B69" s="7">
        <v>64</v>
      </c>
      <c r="C69" t="s">
        <v>51</v>
      </c>
      <c r="E69">
        <v>1008</v>
      </c>
      <c r="F69" s="2">
        <f>AVERAGE(E68:E70)</f>
        <v>1005.0666666666666</v>
      </c>
      <c r="G69" s="2">
        <f>_xlfn.STDEV.P(E68:E70)</f>
        <v>7.9504018067572257</v>
      </c>
      <c r="H69" s="2">
        <f>G69*100/F69</f>
        <v>0.79103228377128143</v>
      </c>
      <c r="I69" s="18"/>
      <c r="K69" s="29"/>
      <c r="L69" s="7"/>
      <c r="M69" t="s">
        <v>51</v>
      </c>
      <c r="P69" s="2"/>
      <c r="Q69" s="2"/>
      <c r="R69" s="2"/>
      <c r="S69" s="18"/>
    </row>
    <row r="70" spans="1:19" x14ac:dyDescent="0.3">
      <c r="A70" s="29"/>
      <c r="B70" s="7">
        <v>64</v>
      </c>
      <c r="C70" t="s">
        <v>52</v>
      </c>
      <c r="E70" s="17">
        <v>994.2</v>
      </c>
      <c r="K70" s="29"/>
      <c r="M70" t="s">
        <v>52</v>
      </c>
    </row>
    <row r="71" spans="1:19" x14ac:dyDescent="0.3">
      <c r="A71" s="36"/>
      <c r="B71" s="31"/>
      <c r="C71" s="32"/>
      <c r="D71" s="32"/>
      <c r="E71" s="33"/>
      <c r="F71" s="33"/>
      <c r="G71" s="33"/>
      <c r="H71" s="33"/>
      <c r="I71" s="34"/>
      <c r="J71" s="32"/>
    </row>
    <row r="72" spans="1:19" x14ac:dyDescent="0.3">
      <c r="A72" s="36"/>
      <c r="B72" s="31"/>
      <c r="C72" s="32"/>
      <c r="D72" s="32"/>
      <c r="E72" s="32"/>
      <c r="F72" s="35"/>
      <c r="G72" s="35"/>
      <c r="H72" s="35"/>
      <c r="I72" s="34"/>
      <c r="J72" s="32"/>
    </row>
    <row r="73" spans="1:19" x14ac:dyDescent="0.3">
      <c r="A73" s="36"/>
      <c r="B73" s="31"/>
      <c r="C73" s="32"/>
      <c r="D73" s="32"/>
      <c r="E73" s="33"/>
      <c r="F73" s="33"/>
      <c r="G73" s="33"/>
      <c r="H73" s="33"/>
      <c r="I73" s="34"/>
      <c r="J73" s="32"/>
    </row>
    <row r="74" spans="1:19" x14ac:dyDescent="0.3">
      <c r="A74" s="36"/>
      <c r="B74" s="31"/>
      <c r="C74" s="32"/>
      <c r="D74" s="32"/>
      <c r="E74" s="32"/>
      <c r="F74" s="35"/>
      <c r="G74" s="35"/>
      <c r="H74" s="35"/>
      <c r="I74" s="34"/>
      <c r="J74" s="32"/>
    </row>
    <row r="75" spans="1:19" x14ac:dyDescent="0.3">
      <c r="A75" s="36"/>
      <c r="B75" s="31"/>
      <c r="C75" s="32"/>
      <c r="D75" s="32"/>
      <c r="E75" s="33"/>
      <c r="F75" s="35"/>
      <c r="G75" s="35"/>
      <c r="H75" s="35"/>
      <c r="I75" s="34"/>
      <c r="J75" s="32"/>
    </row>
    <row r="76" spans="1:19" x14ac:dyDescent="0.3">
      <c r="A76" s="36"/>
      <c r="B76" s="31"/>
      <c r="C76" s="32"/>
      <c r="D76" s="32"/>
      <c r="E76" s="32"/>
      <c r="F76" s="35"/>
      <c r="G76" s="35"/>
      <c r="H76" s="35"/>
      <c r="I76" s="34"/>
      <c r="J76" s="32"/>
    </row>
    <row r="77" spans="1:19" x14ac:dyDescent="0.3">
      <c r="A77" s="36"/>
      <c r="B77" s="31"/>
      <c r="C77" s="32"/>
      <c r="D77" s="32"/>
      <c r="E77" s="33"/>
      <c r="F77" s="33"/>
      <c r="G77" s="33"/>
      <c r="H77" s="33"/>
      <c r="I77" s="34"/>
      <c r="J77" s="32"/>
    </row>
    <row r="78" spans="1:19" x14ac:dyDescent="0.3">
      <c r="A78" s="36"/>
      <c r="B78" s="31"/>
      <c r="C78" s="32"/>
      <c r="D78" s="32"/>
      <c r="E78" s="32"/>
      <c r="F78" s="35"/>
      <c r="G78" s="35"/>
      <c r="H78" s="35"/>
      <c r="I78" s="34"/>
      <c r="J78" s="32"/>
    </row>
    <row r="79" spans="1:19" x14ac:dyDescent="0.3">
      <c r="A79" s="36"/>
      <c r="B79" s="32"/>
      <c r="C79" s="32"/>
      <c r="D79" s="32"/>
      <c r="E79" s="32"/>
      <c r="F79" s="32"/>
      <c r="G79" s="32"/>
      <c r="H79" s="32"/>
      <c r="I79" s="32"/>
      <c r="J79" s="32"/>
    </row>
    <row r="80" spans="1:19" x14ac:dyDescent="0.3">
      <c r="A80" s="25"/>
      <c r="B80" s="7"/>
      <c r="E80" s="17"/>
      <c r="F80" s="17"/>
      <c r="G80" s="17"/>
      <c r="H80" s="17"/>
      <c r="I80" s="18"/>
    </row>
    <row r="81" spans="1:9" x14ac:dyDescent="0.3">
      <c r="A81" s="25"/>
      <c r="B81" s="7"/>
      <c r="F81" s="2"/>
      <c r="G81" s="2"/>
      <c r="H81" s="2"/>
      <c r="I81" s="18"/>
    </row>
    <row r="82" spans="1:9" x14ac:dyDescent="0.3">
      <c r="A82" s="25"/>
      <c r="B82" s="7"/>
      <c r="E82" s="17"/>
      <c r="F82" s="17"/>
      <c r="G82" s="17"/>
      <c r="H82" s="17"/>
      <c r="I82" s="18"/>
    </row>
    <row r="83" spans="1:9" x14ac:dyDescent="0.3">
      <c r="A83" s="25"/>
      <c r="B83" s="7"/>
      <c r="F83" s="2"/>
      <c r="G83" s="2"/>
      <c r="H83" s="2"/>
      <c r="I83" s="18"/>
    </row>
    <row r="84" spans="1:9" x14ac:dyDescent="0.3">
      <c r="A84" s="25"/>
      <c r="B84" s="7"/>
      <c r="E84" s="17"/>
      <c r="F84" s="17"/>
      <c r="G84" s="17"/>
      <c r="H84" s="17"/>
      <c r="I84" s="18"/>
    </row>
    <row r="85" spans="1:9" x14ac:dyDescent="0.3">
      <c r="A85" s="25"/>
      <c r="B85" s="7"/>
      <c r="F85" s="2"/>
      <c r="G85" s="2"/>
      <c r="H85" s="2"/>
      <c r="I85" s="18"/>
    </row>
  </sheetData>
  <mergeCells count="9">
    <mergeCell ref="A2:A15"/>
    <mergeCell ref="A16:A25"/>
    <mergeCell ref="A28:A35"/>
    <mergeCell ref="A36:A43"/>
    <mergeCell ref="K44:K51"/>
    <mergeCell ref="A52:A59"/>
    <mergeCell ref="A62:A70"/>
    <mergeCell ref="K62:K70"/>
    <mergeCell ref="A44:A5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2714-6112-4727-ADFD-02DB4109A2AD}">
  <dimension ref="A1:J22"/>
  <sheetViews>
    <sheetView workbookViewId="0">
      <selection activeCell="E17" sqref="E17"/>
    </sheetView>
  </sheetViews>
  <sheetFormatPr defaultRowHeight="14.4" x14ac:dyDescent="0.3"/>
  <cols>
    <col min="1" max="1" width="21.5546875" customWidth="1"/>
    <col min="2" max="2" width="15.109375" customWidth="1"/>
    <col min="4" max="4" width="12.33203125" customWidth="1"/>
    <col min="5" max="5" width="14.33203125" customWidth="1"/>
    <col min="9" max="9" width="8.88671875" style="7"/>
    <col min="10" max="10" width="12.6640625" customWidth="1"/>
  </cols>
  <sheetData>
    <row r="1" spans="1:10" x14ac:dyDescent="0.3">
      <c r="A1" s="3"/>
      <c r="B1" s="3" t="s">
        <v>0</v>
      </c>
      <c r="C1" s="3" t="s">
        <v>1</v>
      </c>
      <c r="D1" s="3" t="s">
        <v>17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12</v>
      </c>
    </row>
    <row r="2" spans="1:10" x14ac:dyDescent="0.3">
      <c r="A2" s="27" t="s">
        <v>16</v>
      </c>
      <c r="B2">
        <v>2</v>
      </c>
      <c r="C2" t="s">
        <v>3</v>
      </c>
      <c r="D2" t="s">
        <v>14</v>
      </c>
      <c r="E2">
        <v>67.64</v>
      </c>
      <c r="I2" s="6" t="s">
        <v>13</v>
      </c>
      <c r="J2" s="30" t="s">
        <v>18</v>
      </c>
    </row>
    <row r="3" spans="1:10" x14ac:dyDescent="0.3">
      <c r="A3" s="27"/>
      <c r="B3">
        <v>2</v>
      </c>
      <c r="C3" t="s">
        <v>4</v>
      </c>
      <c r="D3" t="s">
        <v>14</v>
      </c>
      <c r="E3">
        <v>61.75</v>
      </c>
      <c r="F3" s="2">
        <f>AVERAGE(E2:E4)</f>
        <v>63.739999999999988</v>
      </c>
      <c r="G3" s="2">
        <f>_xlfn.STDEV.P(E2:E4)</f>
        <v>2.7579098365731012</v>
      </c>
      <c r="H3" s="2">
        <f>G3*100/F3</f>
        <v>4.326811792552717</v>
      </c>
      <c r="I3" s="7" t="s">
        <v>13</v>
      </c>
      <c r="J3" s="30"/>
    </row>
    <row r="4" spans="1:10" x14ac:dyDescent="0.3">
      <c r="A4" s="27"/>
      <c r="B4">
        <v>2</v>
      </c>
      <c r="C4" t="s">
        <v>5</v>
      </c>
      <c r="D4" t="s">
        <v>14</v>
      </c>
      <c r="E4">
        <v>61.83</v>
      </c>
      <c r="I4" s="7" t="s">
        <v>13</v>
      </c>
      <c r="J4" s="30"/>
    </row>
    <row r="5" spans="1:10" x14ac:dyDescent="0.3">
      <c r="A5" s="27"/>
      <c r="B5">
        <v>5</v>
      </c>
      <c r="C5" t="s">
        <v>3</v>
      </c>
      <c r="D5" t="s">
        <v>14</v>
      </c>
      <c r="E5" s="13">
        <v>75.069999999999993</v>
      </c>
      <c r="F5" s="13"/>
      <c r="G5" s="13"/>
      <c r="H5" s="13"/>
      <c r="I5" s="14">
        <v>4.8611111111111112E-2</v>
      </c>
      <c r="J5" s="30" t="s">
        <v>18</v>
      </c>
    </row>
    <row r="6" spans="1:10" x14ac:dyDescent="0.3">
      <c r="A6" s="27"/>
      <c r="B6">
        <v>5</v>
      </c>
      <c r="C6" t="s">
        <v>4</v>
      </c>
      <c r="D6" t="s">
        <v>14</v>
      </c>
      <c r="E6" s="13">
        <v>93.82</v>
      </c>
      <c r="F6" s="15">
        <f>AVERAGE(E5:E7)</f>
        <v>84.444999999999993</v>
      </c>
      <c r="G6" s="15">
        <f>_xlfn.STDEV.P(E5:E7)</f>
        <v>9.374999999999952</v>
      </c>
      <c r="H6" s="15">
        <f>G6*100/F6</f>
        <v>11.101900645390435</v>
      </c>
      <c r="I6" s="14">
        <v>4.8611111111111112E-2</v>
      </c>
      <c r="J6" s="30"/>
    </row>
    <row r="7" spans="1:10" x14ac:dyDescent="0.3">
      <c r="A7" s="27"/>
      <c r="B7">
        <v>5</v>
      </c>
      <c r="C7" t="s">
        <v>5</v>
      </c>
      <c r="D7" t="s">
        <v>14</v>
      </c>
      <c r="E7" s="13"/>
      <c r="F7" s="13"/>
      <c r="G7" s="13"/>
      <c r="H7" s="13"/>
      <c r="I7" s="14">
        <v>4.8611111111111112E-2</v>
      </c>
      <c r="J7" s="30"/>
    </row>
    <row r="8" spans="1:10" x14ac:dyDescent="0.3">
      <c r="A8" s="27"/>
      <c r="B8">
        <v>7</v>
      </c>
      <c r="C8" t="s">
        <v>3</v>
      </c>
      <c r="D8" t="s">
        <v>14</v>
      </c>
      <c r="I8" s="8"/>
    </row>
    <row r="9" spans="1:10" x14ac:dyDescent="0.3">
      <c r="A9" s="27"/>
      <c r="B9">
        <v>7</v>
      </c>
      <c r="C9" t="s">
        <v>4</v>
      </c>
      <c r="D9" t="s">
        <v>14</v>
      </c>
      <c r="F9" s="2"/>
      <c r="G9" s="2"/>
      <c r="H9" s="2"/>
      <c r="I9" s="8"/>
    </row>
    <row r="10" spans="1:10" x14ac:dyDescent="0.3">
      <c r="A10" s="27"/>
      <c r="B10">
        <v>7</v>
      </c>
      <c r="C10" t="s">
        <v>5</v>
      </c>
      <c r="D10" t="s">
        <v>14</v>
      </c>
      <c r="I10" s="8"/>
    </row>
    <row r="11" spans="1:10" x14ac:dyDescent="0.3">
      <c r="A11" s="26" t="s">
        <v>21</v>
      </c>
      <c r="B11" s="4">
        <v>4</v>
      </c>
      <c r="C11" s="4" t="s">
        <v>3</v>
      </c>
      <c r="D11" s="4" t="s">
        <v>15</v>
      </c>
      <c r="E11" s="4">
        <v>177.7</v>
      </c>
      <c r="F11" s="4"/>
      <c r="G11" s="4"/>
      <c r="H11" s="4"/>
      <c r="I11" s="11" t="s">
        <v>13</v>
      </c>
      <c r="J11" s="30" t="s">
        <v>18</v>
      </c>
    </row>
    <row r="12" spans="1:10" x14ac:dyDescent="0.3">
      <c r="A12" s="26"/>
      <c r="B12" s="4">
        <v>4</v>
      </c>
      <c r="C12" s="4" t="s">
        <v>4</v>
      </c>
      <c r="D12" s="4" t="s">
        <v>15</v>
      </c>
      <c r="E12" s="4">
        <v>191.5</v>
      </c>
      <c r="F12" s="10">
        <f>AVERAGE(E11:E13)</f>
        <v>184.6</v>
      </c>
      <c r="G12" s="10">
        <f>_xlfn.STDEV.P(E11:E13)</f>
        <v>6.9000000000000057</v>
      </c>
      <c r="H12" s="10">
        <f>G12*100/F12</f>
        <v>3.7378114842903609</v>
      </c>
      <c r="I12" s="11" t="s">
        <v>13</v>
      </c>
      <c r="J12" s="30"/>
    </row>
    <row r="13" spans="1:10" x14ac:dyDescent="0.3">
      <c r="A13" s="26"/>
      <c r="B13" s="4">
        <v>4</v>
      </c>
      <c r="C13" s="4" t="s">
        <v>5</v>
      </c>
      <c r="D13" s="4" t="s">
        <v>15</v>
      </c>
      <c r="E13" s="4"/>
      <c r="F13" s="4"/>
      <c r="G13" s="4"/>
      <c r="H13" s="4"/>
      <c r="I13" s="11"/>
      <c r="J13" s="30"/>
    </row>
    <row r="14" spans="1:10" x14ac:dyDescent="0.3">
      <c r="A14" s="27" t="s">
        <v>28</v>
      </c>
      <c r="B14">
        <v>7</v>
      </c>
      <c r="C14" t="s">
        <v>3</v>
      </c>
      <c r="D14" t="s">
        <v>19</v>
      </c>
      <c r="E14">
        <v>318.3</v>
      </c>
      <c r="I14" s="8" t="s">
        <v>13</v>
      </c>
      <c r="J14" s="30" t="s">
        <v>29</v>
      </c>
    </row>
    <row r="15" spans="1:10" x14ac:dyDescent="0.3">
      <c r="A15" s="27"/>
      <c r="B15">
        <v>7</v>
      </c>
      <c r="C15" t="s">
        <v>4</v>
      </c>
      <c r="D15" t="s">
        <v>19</v>
      </c>
      <c r="E15">
        <v>291</v>
      </c>
      <c r="F15" s="2">
        <f>AVERAGE(E14:E16)</f>
        <v>307.8</v>
      </c>
      <c r="G15" s="2">
        <f>_xlfn.STDEV.P(E14:E16)</f>
        <v>12.00249973963758</v>
      </c>
      <c r="H15" s="2">
        <f>G15*100/F15</f>
        <v>3.8994476087191621</v>
      </c>
      <c r="I15" s="8" t="s">
        <v>13</v>
      </c>
      <c r="J15" s="30"/>
    </row>
    <row r="16" spans="1:10" x14ac:dyDescent="0.3">
      <c r="A16" s="27"/>
      <c r="B16">
        <v>7</v>
      </c>
      <c r="C16" t="s">
        <v>5</v>
      </c>
      <c r="D16" t="s">
        <v>19</v>
      </c>
      <c r="E16">
        <v>314.10000000000002</v>
      </c>
      <c r="I16" s="8"/>
      <c r="J16" s="30"/>
    </row>
    <row r="17" spans="1:10" ht="14.4" customHeight="1" x14ac:dyDescent="0.3">
      <c r="A17" s="26" t="s">
        <v>34</v>
      </c>
      <c r="B17" s="4">
        <v>7</v>
      </c>
      <c r="C17" s="4" t="s">
        <v>3</v>
      </c>
      <c r="D17" s="4" t="s">
        <v>20</v>
      </c>
      <c r="E17" s="4"/>
      <c r="F17" s="4"/>
      <c r="G17" s="4"/>
      <c r="H17" s="4"/>
      <c r="I17" s="11">
        <v>4.8611111111111112E-2</v>
      </c>
      <c r="J17" s="30"/>
    </row>
    <row r="18" spans="1:10" x14ac:dyDescent="0.3">
      <c r="A18" s="26"/>
      <c r="B18" s="4">
        <v>7</v>
      </c>
      <c r="C18" s="4" t="s">
        <v>4</v>
      </c>
      <c r="D18" s="4" t="s">
        <v>20</v>
      </c>
      <c r="E18" s="4"/>
      <c r="F18" s="10" t="e">
        <f>AVERAGE(E17:E19)</f>
        <v>#DIV/0!</v>
      </c>
      <c r="G18" s="10" t="e">
        <f>_xlfn.STDEV.P(E17:E19)</f>
        <v>#DIV/0!</v>
      </c>
      <c r="H18" s="10" t="e">
        <f>G18*100/F18</f>
        <v>#DIV/0!</v>
      </c>
      <c r="I18" s="11">
        <v>4.8611111111111112E-2</v>
      </c>
      <c r="J18" s="30"/>
    </row>
    <row r="19" spans="1:10" ht="15" customHeight="1" x14ac:dyDescent="0.3">
      <c r="A19" s="26"/>
      <c r="B19" s="4">
        <v>7</v>
      </c>
      <c r="C19" s="4" t="s">
        <v>5</v>
      </c>
      <c r="D19" s="4" t="s">
        <v>20</v>
      </c>
      <c r="E19" s="4"/>
      <c r="F19" s="4"/>
      <c r="G19" s="4"/>
      <c r="H19" s="4"/>
      <c r="I19" s="11">
        <v>4.8611111111111112E-2</v>
      </c>
      <c r="J19" s="30"/>
    </row>
    <row r="20" spans="1:10" x14ac:dyDescent="0.3">
      <c r="A20" s="26"/>
      <c r="B20" s="4"/>
      <c r="C20" s="4"/>
      <c r="D20" s="4"/>
      <c r="E20" s="4"/>
      <c r="F20" s="4"/>
      <c r="G20" s="4"/>
      <c r="H20" s="4"/>
      <c r="I20" s="9"/>
    </row>
    <row r="21" spans="1:10" x14ac:dyDescent="0.3">
      <c r="A21" s="26"/>
      <c r="B21" s="4"/>
      <c r="C21" s="4"/>
      <c r="D21" s="4"/>
      <c r="E21" s="4"/>
      <c r="F21" s="4"/>
      <c r="G21" s="4"/>
      <c r="H21" s="4"/>
      <c r="I21" s="9"/>
    </row>
    <row r="22" spans="1:10" x14ac:dyDescent="0.3">
      <c r="A22" s="26"/>
      <c r="B22" s="4"/>
      <c r="C22" s="4"/>
      <c r="D22" s="4"/>
      <c r="E22" s="4"/>
      <c r="F22" s="4"/>
      <c r="G22" s="4"/>
      <c r="H22" s="4"/>
      <c r="I22" s="9"/>
    </row>
  </sheetData>
  <mergeCells count="9">
    <mergeCell ref="J17:J19"/>
    <mergeCell ref="A14:A16"/>
    <mergeCell ref="J14:J16"/>
    <mergeCell ref="A2:A10"/>
    <mergeCell ref="A11:A13"/>
    <mergeCell ref="J5:J7"/>
    <mergeCell ref="J2:J4"/>
    <mergeCell ref="J11:J13"/>
    <mergeCell ref="A17:A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Routine Cultures</vt:lpstr>
      <vt:lpstr>Routine Cultures merged</vt:lpstr>
      <vt:lpstr>Concentrated Routine Cultures</vt:lpstr>
      <vt:lpstr>Polystyrene 96-well 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2023-04-18T13:40:12Z</dcterms:modified>
</cp:coreProperties>
</file>