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" i="1" l="1"/>
  <c r="H2" i="1"/>
  <c r="I2" i="1"/>
  <c r="J2" i="1"/>
  <c r="K2" i="1"/>
  <c r="L2" i="1" s="1"/>
  <c r="F3" i="1"/>
  <c r="H3" i="1"/>
  <c r="I3" i="1"/>
  <c r="J3" i="1"/>
  <c r="K3" i="1"/>
  <c r="S3" i="1" s="1"/>
  <c r="L3" i="1"/>
  <c r="F4" i="1"/>
  <c r="H4" i="1"/>
  <c r="I4" i="1"/>
  <c r="K4" i="1" s="1"/>
  <c r="J4" i="1"/>
  <c r="F5" i="1"/>
  <c r="H5" i="1"/>
  <c r="I5" i="1"/>
  <c r="K5" i="1" s="1"/>
  <c r="J5" i="1"/>
  <c r="F6" i="1"/>
  <c r="H6" i="1"/>
  <c r="I6" i="1"/>
  <c r="J6" i="1"/>
  <c r="K6" i="1"/>
  <c r="L6" i="1" s="1"/>
  <c r="F7" i="1"/>
  <c r="H7" i="1"/>
  <c r="I7" i="1"/>
  <c r="J7" i="1"/>
  <c r="K7" i="1"/>
  <c r="S7" i="1" s="1"/>
  <c r="L7" i="1"/>
  <c r="F8" i="1"/>
  <c r="H8" i="1"/>
  <c r="I8" i="1"/>
  <c r="K8" i="1" s="1"/>
  <c r="J8" i="1"/>
  <c r="F9" i="1"/>
  <c r="H9" i="1"/>
  <c r="I9" i="1"/>
  <c r="K9" i="1" s="1"/>
  <c r="J9" i="1"/>
  <c r="L8" i="1" l="1"/>
  <c r="S8" i="1"/>
  <c r="L9" i="1"/>
  <c r="S9" i="1"/>
  <c r="L5" i="1"/>
  <c r="S5" i="1"/>
  <c r="L4" i="1"/>
  <c r="S4" i="1"/>
  <c r="S6" i="1"/>
  <c r="S2" i="1"/>
</calcChain>
</file>

<file path=xl/comments1.xml><?xml version="1.0" encoding="utf-8"?>
<comments xmlns="http://schemas.openxmlformats.org/spreadsheetml/2006/main">
  <authors>
    <author>PC</author>
  </authors>
  <commentList>
    <comment ref="H1" authorId="0">
      <text>
        <r>
          <rPr>
            <sz val="9"/>
            <rFont val="宋体"/>
            <family val="2"/>
            <charset val="134"/>
            <scheme val="minor"/>
          </rPr>
          <t>PC:
绝对值越小越好</t>
        </r>
      </text>
    </comment>
    <comment ref="S1" authorId="0">
      <text>
        <r>
          <rPr>
            <sz val="9"/>
            <rFont val="宋体"/>
            <family val="2"/>
            <charset val="134"/>
            <scheme val="minor"/>
          </rPr>
          <t>PC:
绝对值越大越好</t>
        </r>
      </text>
    </comment>
  </commentList>
</comments>
</file>

<file path=xl/sharedStrings.xml><?xml version="1.0" encoding="utf-8"?>
<sst xmlns="http://schemas.openxmlformats.org/spreadsheetml/2006/main" count="31" uniqueCount="31">
  <si>
    <t>信号名称</t>
  </si>
  <si>
    <t>账号</t>
  </si>
  <si>
    <t>余额回撤</t>
  </si>
  <si>
    <t>净值回撤</t>
  </si>
  <si>
    <t>回撤余额</t>
  </si>
  <si>
    <t>回撤%</t>
  </si>
  <si>
    <t>标准差</t>
  </si>
  <si>
    <t>方差倍数</t>
  </si>
  <si>
    <t>总赢利</t>
  </si>
  <si>
    <t>运行月数</t>
  </si>
  <si>
    <t>预期回报</t>
  </si>
  <si>
    <t>月回报%</t>
  </si>
  <si>
    <t>余额</t>
  </si>
  <si>
    <t>起始资金</t>
  </si>
  <si>
    <t>出金</t>
  </si>
  <si>
    <t>最小手数</t>
  </si>
  <si>
    <t>测试倍数</t>
  </si>
  <si>
    <t>最大手数</t>
  </si>
  <si>
    <t>夏普率</t>
  </si>
  <si>
    <t>检查日期</t>
  </si>
  <si>
    <t>运行开始</t>
  </si>
  <si>
    <t>CJM622</t>
  </si>
  <si>
    <t>CJM815</t>
  </si>
  <si>
    <t>CJM995</t>
  </si>
  <si>
    <t>DEMOZ</t>
  </si>
  <si>
    <t>-</t>
  </si>
  <si>
    <t>DM0066</t>
  </si>
  <si>
    <t>DM8034</t>
  </si>
  <si>
    <t>LYP</t>
  </si>
  <si>
    <t>USG</t>
  </si>
  <si>
    <t>200034478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</si>
</sst>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0" formatCode="#,##0.00_);[Red]\(#,##0.00\)"/>
    <numFmt numFmtId="181" formatCode="#,##0_);[Red]\(#,##0\)"/>
    <numFmt numFmtId="182" formatCode="#,##0.0_);[Red]\(#,##0.0\)"/>
    <numFmt numFmtId="183" formatCode="_ * #,##0_ ;_ * \-#,##0_ ;_ * &quot;-&quot;??_ ;_ @_ "/>
    <numFmt numFmtId="184" formatCode="0.0%"/>
  </numFmts>
  <fonts count="5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NumberFormat="1" applyFont="1" applyFill="1" applyAlignment="1" applyProtection="1">
      <alignment horizontal="center" vertical="center"/>
    </xf>
    <xf numFmtId="180" fontId="3" fillId="0" borderId="0" xfId="0" applyNumberFormat="1" applyFont="1" applyFill="1" applyAlignment="1" applyProtection="1">
      <alignment horizontal="center" vertical="center"/>
    </xf>
    <xf numFmtId="181" fontId="2" fillId="0" borderId="0" xfId="0" applyNumberFormat="1" applyFont="1" applyFill="1" applyAlignment="1" applyProtection="1">
      <alignment horizontal="center" vertical="center"/>
    </xf>
    <xf numFmtId="180" fontId="2" fillId="0" borderId="0" xfId="0" applyNumberFormat="1" applyFont="1" applyFill="1" applyAlignment="1" applyProtection="1">
      <alignment horizontal="center" vertical="center"/>
    </xf>
    <xf numFmtId="182" fontId="2" fillId="0" borderId="0" xfId="0" applyNumberFormat="1" applyFont="1" applyFill="1" applyAlignment="1" applyProtection="1">
      <alignment horizontal="center" vertical="center"/>
    </xf>
    <xf numFmtId="183" fontId="2" fillId="0" borderId="0" xfId="0" applyNumberFormat="1" applyFont="1" applyFill="1" applyAlignment="1" applyProtection="1">
      <alignment horizontal="center" vertical="center"/>
    </xf>
    <xf numFmtId="181" fontId="1" fillId="0" borderId="0" xfId="0" applyNumberFormat="1" applyFont="1" applyFill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vertical="center"/>
    </xf>
    <xf numFmtId="181" fontId="1" fillId="0" borderId="0" xfId="0" applyNumberFormat="1" applyFont="1" applyFill="1" applyAlignment="1" applyProtection="1">
      <alignment horizontal="right" vertical="center"/>
    </xf>
    <xf numFmtId="184" fontId="1" fillId="0" borderId="0" xfId="0" applyNumberFormat="1" applyFont="1" applyFill="1" applyAlignment="1" applyProtection="1">
      <alignment horizontal="right" vertical="center"/>
    </xf>
    <xf numFmtId="180" fontId="1" fillId="0" borderId="0" xfId="0" applyNumberFormat="1" applyFont="1" applyFill="1" applyAlignment="1" applyProtection="1">
      <alignment horizontal="right" vertical="center"/>
    </xf>
    <xf numFmtId="182" fontId="1" fillId="0" borderId="0" xfId="0" applyNumberFormat="1" applyFont="1" applyFill="1" applyAlignment="1" applyProtection="1">
      <alignment horizontal="right" vertical="center"/>
    </xf>
    <xf numFmtId="183" fontId="1" fillId="0" borderId="0" xfId="0" applyNumberFormat="1" applyFont="1" applyFill="1" applyAlignment="1" applyProtection="1">
      <alignment horizontal="right" vertical="center"/>
    </xf>
    <xf numFmtId="0" fontId="1" fillId="0" borderId="0" xfId="0" applyNumberFormat="1" applyFont="1" applyFill="1" applyAlignment="1" applyProtection="1">
      <alignment horizontal="right" vertical="center"/>
    </xf>
    <xf numFmtId="14" fontId="1" fillId="0" borderId="0" xfId="0" applyNumberFormat="1" applyFont="1" applyFill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"/>
  <sheetViews>
    <sheetView tabSelected="1" workbookViewId="0">
      <selection sqref="A1:U9"/>
    </sheetView>
  </sheetViews>
  <sheetFormatPr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3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7" t="s">
        <v>21</v>
      </c>
      <c r="B2" s="8">
        <v>24053622</v>
      </c>
      <c r="C2" s="9">
        <v>-1850.34</v>
      </c>
      <c r="D2" s="9">
        <v>-6124</v>
      </c>
      <c r="E2" s="9">
        <v>13159</v>
      </c>
      <c r="F2" s="10">
        <f>D2/N2</f>
        <v>-0.61240000000000006</v>
      </c>
      <c r="G2" s="11">
        <v>1764.4568836666001</v>
      </c>
      <c r="H2" s="11">
        <f>D2/G2</f>
        <v>-3.4707563878093324</v>
      </c>
      <c r="I2" s="9">
        <f>M2+O2-N2</f>
        <v>4703.7900000000009</v>
      </c>
      <c r="J2" s="11">
        <f>(T2-U2)/30</f>
        <v>2.3333333333333335</v>
      </c>
      <c r="K2" s="12">
        <f>I2/J2</f>
        <v>2015.9100000000003</v>
      </c>
      <c r="L2" s="10">
        <f>K2/N2</f>
        <v>0.20159100000000002</v>
      </c>
      <c r="M2" s="9">
        <v>12703.79</v>
      </c>
      <c r="N2" s="13">
        <v>10000</v>
      </c>
      <c r="O2" s="13">
        <v>2000</v>
      </c>
      <c r="P2" s="14">
        <v>0.1</v>
      </c>
      <c r="Q2" s="14">
        <v>1</v>
      </c>
      <c r="R2" s="14">
        <v>0</v>
      </c>
      <c r="S2" s="12">
        <f>(K2*12-M2*0.05)/G2</f>
        <v>13.350130976876246</v>
      </c>
      <c r="T2" s="15">
        <v>43525</v>
      </c>
      <c r="U2" s="15">
        <v>43455</v>
      </c>
    </row>
    <row r="3" spans="1:21">
      <c r="A3" s="7" t="s">
        <v>22</v>
      </c>
      <c r="B3" s="8">
        <v>894815</v>
      </c>
      <c r="C3" s="9">
        <v>-7264.15</v>
      </c>
      <c r="D3" s="9">
        <v>-13207</v>
      </c>
      <c r="E3" s="9">
        <v>24093</v>
      </c>
      <c r="F3" s="10">
        <f>D3/N3</f>
        <v>-0.80042424242424237</v>
      </c>
      <c r="G3" s="11">
        <v>3125.9093292815501</v>
      </c>
      <c r="H3" s="11">
        <f>D3/G3</f>
        <v>-4.225010583731633</v>
      </c>
      <c r="I3" s="9">
        <f>M3+O3-N3</f>
        <v>16243</v>
      </c>
      <c r="J3" s="11">
        <f>(T3-U3)/30</f>
        <v>30.2</v>
      </c>
      <c r="K3" s="12">
        <f>I3/J3</f>
        <v>537.84768211920527</v>
      </c>
      <c r="L3" s="10">
        <f>K3/N3</f>
        <v>3.2596829219345771E-2</v>
      </c>
      <c r="M3" s="9">
        <v>13936</v>
      </c>
      <c r="N3" s="13">
        <v>16500</v>
      </c>
      <c r="O3" s="13">
        <v>18807</v>
      </c>
      <c r="P3" s="14">
        <v>0.63</v>
      </c>
      <c r="Q3" s="14">
        <v>1</v>
      </c>
      <c r="R3" s="14">
        <v>2</v>
      </c>
      <c r="S3" s="12">
        <f>(K3*12-M3*0.05)/G3</f>
        <v>1.8418231557451223</v>
      </c>
      <c r="T3" s="15">
        <v>43525</v>
      </c>
      <c r="U3" s="15">
        <v>42619</v>
      </c>
    </row>
    <row r="4" spans="1:21">
      <c r="A4" s="7" t="s">
        <v>23</v>
      </c>
      <c r="B4" s="8">
        <v>24058995</v>
      </c>
      <c r="C4" s="9">
        <v>-248.62</v>
      </c>
      <c r="D4" s="9">
        <v>-248.62</v>
      </c>
      <c r="E4" s="9">
        <v>12362.81</v>
      </c>
      <c r="F4" s="10">
        <f>D4/N4</f>
        <v>-2.4862000000000002E-2</v>
      </c>
      <c r="G4" s="11">
        <v>32.064103389472599</v>
      </c>
      <c r="H4" s="11">
        <f>D4/G4</f>
        <v>-7.7538422634212125</v>
      </c>
      <c r="I4" s="9">
        <f>M4+O4-N4</f>
        <v>2141.2800000000007</v>
      </c>
      <c r="J4" s="11">
        <f>(T4-U4)/30</f>
        <v>1.1000000000000001</v>
      </c>
      <c r="K4" s="12">
        <f>I4/J4</f>
        <v>1946.6181818181822</v>
      </c>
      <c r="L4" s="10">
        <f>K4/N4</f>
        <v>0.19466181818181821</v>
      </c>
      <c r="M4" s="9">
        <v>12141.28</v>
      </c>
      <c r="N4" s="13">
        <v>10000</v>
      </c>
      <c r="O4" s="13">
        <v>0</v>
      </c>
      <c r="P4" s="14">
        <v>0.01</v>
      </c>
      <c r="Q4" s="14">
        <v>1</v>
      </c>
      <c r="R4" s="14">
        <v>0</v>
      </c>
      <c r="S4" s="12">
        <f>(K4*12-M4*0.05)/G4</f>
        <v>709.58959636115446</v>
      </c>
      <c r="T4" s="15">
        <v>43525</v>
      </c>
      <c r="U4" s="15">
        <v>43492</v>
      </c>
    </row>
    <row r="5" spans="1:21">
      <c r="A5" s="7" t="s">
        <v>24</v>
      </c>
      <c r="B5" s="8">
        <v>51509422</v>
      </c>
      <c r="C5" s="9" t="s">
        <v>25</v>
      </c>
      <c r="D5" s="9">
        <v>-7011.96</v>
      </c>
      <c r="E5" s="9">
        <v>13213.73</v>
      </c>
      <c r="F5" s="10">
        <f>D5/N5</f>
        <v>-0.70119600000000004</v>
      </c>
      <c r="G5" s="11">
        <v>1088.2824697155399</v>
      </c>
      <c r="H5" s="11">
        <f>D5/G5</f>
        <v>-6.4431433888968339</v>
      </c>
      <c r="I5" s="9">
        <f>M5+O5-N5</f>
        <v>2670.3500000000004</v>
      </c>
      <c r="J5" s="11">
        <f>(T5-U5)/30</f>
        <v>3.3666666666666667</v>
      </c>
      <c r="K5" s="12">
        <f>I5/J5</f>
        <v>793.1732673267328</v>
      </c>
      <c r="L5" s="10">
        <f>K5/N5</f>
        <v>7.9317326732673277E-2</v>
      </c>
      <c r="M5" s="9">
        <v>12670.35</v>
      </c>
      <c r="N5" s="13">
        <v>10000</v>
      </c>
      <c r="O5" s="13">
        <v>0</v>
      </c>
      <c r="P5" s="14">
        <v>0.1</v>
      </c>
      <c r="Q5" s="14">
        <v>1</v>
      </c>
      <c r="R5" s="14">
        <v>4</v>
      </c>
      <c r="S5" s="12">
        <f>(K5*12-M5*0.05)/G5</f>
        <v>8.1638379328512745</v>
      </c>
      <c r="T5" s="15">
        <v>43525</v>
      </c>
      <c r="U5" s="15">
        <v>43424</v>
      </c>
    </row>
    <row r="6" spans="1:21">
      <c r="A6" s="7" t="s">
        <v>26</v>
      </c>
      <c r="B6" s="8">
        <v>1412290066</v>
      </c>
      <c r="C6" s="9">
        <v>-10335.67</v>
      </c>
      <c r="D6" s="9">
        <v>-10335.67</v>
      </c>
      <c r="E6" s="9">
        <v>61565.47</v>
      </c>
      <c r="F6" s="10">
        <f>D6/N6</f>
        <v>-1.0335669999999999</v>
      </c>
      <c r="G6" s="11">
        <v>3087.8560531857502</v>
      </c>
      <c r="H6" s="11">
        <f>D6/G6</f>
        <v>-3.3471994231520794</v>
      </c>
      <c r="I6" s="9">
        <f>M6+O6-N6</f>
        <v>50429</v>
      </c>
      <c r="J6" s="11">
        <f>(T6-U6)/30</f>
        <v>9.3666666666666671</v>
      </c>
      <c r="K6" s="12">
        <f>I6/J6</f>
        <v>5383.879003558719</v>
      </c>
      <c r="L6" s="10">
        <f>K6/N6</f>
        <v>0.53838790035587192</v>
      </c>
      <c r="M6" s="9">
        <v>60429</v>
      </c>
      <c r="N6" s="13">
        <v>10000</v>
      </c>
      <c r="O6" s="13">
        <v>0</v>
      </c>
      <c r="P6" s="14">
        <v>0.5</v>
      </c>
      <c r="Q6" s="14">
        <v>1</v>
      </c>
      <c r="R6" s="14">
        <v>1</v>
      </c>
      <c r="S6" s="12">
        <f>(K6*12-M6*0.05)/G6</f>
        <v>19.94429046624991</v>
      </c>
      <c r="T6" s="15">
        <v>43525</v>
      </c>
      <c r="U6" s="15">
        <v>43244</v>
      </c>
    </row>
    <row r="7" spans="1:21">
      <c r="A7" s="7" t="s">
        <v>27</v>
      </c>
      <c r="B7" s="8">
        <v>1412288034</v>
      </c>
      <c r="C7" s="9">
        <v>-5539.45</v>
      </c>
      <c r="D7" s="9">
        <v>-5539.45</v>
      </c>
      <c r="E7" s="9">
        <v>14503</v>
      </c>
      <c r="F7" s="10">
        <f>D7/N7</f>
        <v>-0.55394500000000002</v>
      </c>
      <c r="G7" s="11">
        <v>273.93815753194201</v>
      </c>
      <c r="H7" s="11">
        <f>D7/G7</f>
        <v>-20.221534852639444</v>
      </c>
      <c r="I7" s="9">
        <f>M7+O7-N7</f>
        <v>6148</v>
      </c>
      <c r="J7" s="11">
        <f>(T7-U7)/30</f>
        <v>9.1666666666666661</v>
      </c>
      <c r="K7" s="12">
        <f>I7/J7</f>
        <v>670.69090909090914</v>
      </c>
      <c r="L7" s="10">
        <f>K7/N7</f>
        <v>6.7069090909090912E-2</v>
      </c>
      <c r="M7" s="9">
        <v>16148</v>
      </c>
      <c r="N7" s="13">
        <v>10000</v>
      </c>
      <c r="O7" s="13">
        <v>0</v>
      </c>
      <c r="P7" s="14">
        <v>0.05</v>
      </c>
      <c r="Q7" s="14">
        <v>1</v>
      </c>
      <c r="R7" s="14">
        <v>0</v>
      </c>
      <c r="S7" s="12">
        <f>(K7*12-M7*0.05)/G7</f>
        <v>26.432575053902813</v>
      </c>
      <c r="T7" s="15">
        <v>43525</v>
      </c>
      <c r="U7" s="15">
        <v>43250</v>
      </c>
    </row>
    <row r="8" spans="1:21">
      <c r="A8" s="7" t="s">
        <v>28</v>
      </c>
      <c r="B8" s="8">
        <v>5108765</v>
      </c>
      <c r="C8" s="9">
        <v>-10449.41</v>
      </c>
      <c r="D8" s="9">
        <v>-39243</v>
      </c>
      <c r="E8" s="9">
        <v>91682</v>
      </c>
      <c r="F8" s="10">
        <f>D8/N8</f>
        <v>-0.78486</v>
      </c>
      <c r="G8" s="11">
        <v>9810.1375957895998</v>
      </c>
      <c r="H8" s="11">
        <f>D8/G8</f>
        <v>-4.0002497025977144</v>
      </c>
      <c r="I8" s="9">
        <f>M8+O8-N8</f>
        <v>41650.86</v>
      </c>
      <c r="J8" s="11">
        <f>(T8-U8)/30</f>
        <v>20.8</v>
      </c>
      <c r="K8" s="12">
        <f>I8/J8</f>
        <v>2002.4451923076922</v>
      </c>
      <c r="L8" s="10">
        <f>K8/N8</f>
        <v>4.0048903846153845E-2</v>
      </c>
      <c r="M8" s="9">
        <v>91650.86</v>
      </c>
      <c r="N8" s="13">
        <v>50000</v>
      </c>
      <c r="O8" s="13">
        <v>0</v>
      </c>
      <c r="P8" s="14">
        <v>0.1</v>
      </c>
      <c r="Q8" s="14">
        <v>1</v>
      </c>
      <c r="R8" s="14">
        <v>3</v>
      </c>
      <c r="S8" s="12">
        <f>(K8*12-M8*0.05)/G8</f>
        <v>1.982316671688545</v>
      </c>
      <c r="T8" s="15">
        <v>43524</v>
      </c>
      <c r="U8" s="15">
        <v>42900</v>
      </c>
    </row>
    <row r="9" spans="1:21">
      <c r="A9" s="7" t="s">
        <v>29</v>
      </c>
      <c r="B9" s="8" t="s">
        <v>30</v>
      </c>
      <c r="C9" s="9">
        <v>0</v>
      </c>
      <c r="D9" s="9">
        <v>-0.72000000000002695</v>
      </c>
      <c r="E9" s="9">
        <v>1191.98</v>
      </c>
      <c r="F9" s="10">
        <f>D9/N9</f>
        <v>-6.2777091104907051E-6</v>
      </c>
      <c r="G9" s="11">
        <v>0</v>
      </c>
      <c r="H9" s="11" t="e">
        <f>D9/G9</f>
        <v>#DIV/0!</v>
      </c>
      <c r="I9" s="9">
        <f>M9+O9-N9</f>
        <v>9435.89</v>
      </c>
      <c r="J9" s="11">
        <f>(T9-U9)/30</f>
        <v>33.6</v>
      </c>
      <c r="K9" s="12">
        <f>I9/J9</f>
        <v>280.8300595238095</v>
      </c>
      <c r="L9" s="10">
        <f>K9/N9</f>
        <v>2.4485686432947221E-3</v>
      </c>
      <c r="M9" s="9">
        <v>56391.91</v>
      </c>
      <c r="N9" s="13">
        <v>114691.52</v>
      </c>
      <c r="O9" s="13">
        <v>67735.5</v>
      </c>
      <c r="P9" s="14">
        <v>0.02</v>
      </c>
      <c r="Q9" s="14">
        <v>1</v>
      </c>
      <c r="R9" s="14">
        <v>0</v>
      </c>
      <c r="S9" s="12" t="e">
        <f>(K9*12-M9*0.05)/G9</f>
        <v>#DIV/0!</v>
      </c>
      <c r="T9" s="15">
        <v>43523</v>
      </c>
      <c r="U9" s="15">
        <v>42515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2019-03-05T14:32:06Z</dcterms:created>
  <dcterms:modified xsi:type="dcterms:W3CDTF">2019-03-05T14:37:56Z</dcterms:modified>
</cp:coreProperties>
</file>