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document\skripsi\excel\"/>
    </mc:Choice>
  </mc:AlternateContent>
  <xr:revisionPtr revIDLastSave="0" documentId="13_ncr:1_{4F5F12C0-91B4-4C2C-8A20-E36C97E4680D}" xr6:coauthVersionLast="43" xr6:coauthVersionMax="43" xr10:uidLastSave="{00000000-0000-0000-0000-000000000000}"/>
  <bookViews>
    <workbookView xWindow="-120" yWindow="-120" windowWidth="20730" windowHeight="11160" xr2:uid="{C2868CE9-E2A4-43C3-90BE-747CC5DD5834}"/>
  </bookViews>
  <sheets>
    <sheet name="perhitungan" sheetId="5" r:id="rId1"/>
    <sheet name="Sheet3" sheetId="8" r:id="rId2"/>
    <sheet name="Sheet2" sheetId="7" r:id="rId3"/>
    <sheet name="Sheet1" sheetId="6" r:id="rId4"/>
    <sheet name="Sheet4" sheetId="9" r:id="rId5"/>
  </sheets>
  <externalReferences>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9" i="8" l="1"/>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E3" i="8"/>
  <c r="F3" i="8"/>
  <c r="H3" i="8"/>
  <c r="I3" i="8" s="1"/>
  <c r="H129" i="8"/>
  <c r="I129" i="8" s="1"/>
  <c r="F129" i="8"/>
  <c r="E129" i="8"/>
  <c r="H128" i="8"/>
  <c r="I128" i="8" s="1"/>
  <c r="F128" i="8"/>
  <c r="E128" i="8"/>
  <c r="H127" i="8"/>
  <c r="I127" i="8" s="1"/>
  <c r="F127" i="8"/>
  <c r="E127" i="8"/>
  <c r="H126" i="8"/>
  <c r="I126" i="8" s="1"/>
  <c r="F126" i="8"/>
  <c r="E126" i="8"/>
  <c r="H125" i="8"/>
  <c r="I125" i="8" s="1"/>
  <c r="F125" i="8"/>
  <c r="E125" i="8"/>
  <c r="H124" i="8"/>
  <c r="I124" i="8" s="1"/>
  <c r="F124" i="8"/>
  <c r="E124" i="8"/>
  <c r="H123" i="8"/>
  <c r="I123" i="8" s="1"/>
  <c r="F123" i="8"/>
  <c r="E123" i="8"/>
  <c r="H122" i="8"/>
  <c r="I122" i="8" s="1"/>
  <c r="F122" i="8"/>
  <c r="E122" i="8"/>
  <c r="H121" i="8"/>
  <c r="I121" i="8" s="1"/>
  <c r="F121" i="8"/>
  <c r="E121" i="8"/>
  <c r="H120" i="8"/>
  <c r="I120" i="8" s="1"/>
  <c r="F120" i="8"/>
  <c r="E120" i="8"/>
  <c r="I119" i="8"/>
  <c r="H119" i="8"/>
  <c r="F119" i="8"/>
  <c r="E119" i="8"/>
  <c r="H118" i="8"/>
  <c r="I118" i="8" s="1"/>
  <c r="F118" i="8"/>
  <c r="E118" i="8"/>
  <c r="H117" i="8"/>
  <c r="I117" i="8" s="1"/>
  <c r="F117" i="8"/>
  <c r="E117" i="8"/>
  <c r="H116" i="8"/>
  <c r="I116" i="8" s="1"/>
  <c r="F116" i="8"/>
  <c r="E116" i="8"/>
  <c r="H115" i="8"/>
  <c r="I115" i="8" s="1"/>
  <c r="F115" i="8"/>
  <c r="E115" i="8"/>
  <c r="H114" i="8"/>
  <c r="I114" i="8" s="1"/>
  <c r="F114" i="8"/>
  <c r="E114" i="8"/>
  <c r="H113" i="8"/>
  <c r="I113" i="8" s="1"/>
  <c r="F113" i="8"/>
  <c r="E113" i="8"/>
  <c r="H112" i="8"/>
  <c r="I112" i="8" s="1"/>
  <c r="F112" i="8"/>
  <c r="E112" i="8"/>
  <c r="H111" i="8"/>
  <c r="I111" i="8" s="1"/>
  <c r="F111" i="8"/>
  <c r="E111" i="8"/>
  <c r="H110" i="8"/>
  <c r="I110" i="8" s="1"/>
  <c r="F110" i="8"/>
  <c r="E110" i="8"/>
  <c r="H109" i="8"/>
  <c r="I109" i="8" s="1"/>
  <c r="F109" i="8"/>
  <c r="E109" i="8"/>
  <c r="H108" i="8"/>
  <c r="I108" i="8" s="1"/>
  <c r="F108" i="8"/>
  <c r="E108" i="8"/>
  <c r="H107" i="8"/>
  <c r="I107" i="8" s="1"/>
  <c r="F107" i="8"/>
  <c r="E107" i="8"/>
  <c r="H106" i="8"/>
  <c r="I106" i="8" s="1"/>
  <c r="F106" i="8"/>
  <c r="E106" i="8"/>
  <c r="H105" i="8"/>
  <c r="I105" i="8" s="1"/>
  <c r="F105" i="8"/>
  <c r="E105" i="8"/>
  <c r="H104" i="8"/>
  <c r="I104" i="8" s="1"/>
  <c r="F104" i="8"/>
  <c r="E104" i="8"/>
  <c r="H103" i="8"/>
  <c r="I103" i="8" s="1"/>
  <c r="F103" i="8"/>
  <c r="E103" i="8"/>
  <c r="I102" i="8"/>
  <c r="H102" i="8"/>
  <c r="F102" i="8"/>
  <c r="E102" i="8"/>
  <c r="H101" i="8"/>
  <c r="I101" i="8" s="1"/>
  <c r="F101" i="8"/>
  <c r="E101" i="8"/>
  <c r="H100" i="8"/>
  <c r="I100" i="8" s="1"/>
  <c r="F100" i="8"/>
  <c r="E100" i="8"/>
  <c r="H99" i="8"/>
  <c r="I99" i="8" s="1"/>
  <c r="F99" i="8"/>
  <c r="E99" i="8"/>
  <c r="H98" i="8"/>
  <c r="I98" i="8" s="1"/>
  <c r="F98" i="8"/>
  <c r="E98" i="8"/>
  <c r="H97" i="8"/>
  <c r="I97" i="8" s="1"/>
  <c r="F97" i="8"/>
  <c r="E97" i="8"/>
  <c r="H96" i="8"/>
  <c r="I96" i="8" s="1"/>
  <c r="F96" i="8"/>
  <c r="E96" i="8"/>
  <c r="H95" i="8"/>
  <c r="I95" i="8" s="1"/>
  <c r="F95" i="8"/>
  <c r="E95" i="8"/>
  <c r="H94" i="8"/>
  <c r="I94" i="8" s="1"/>
  <c r="F94" i="8"/>
  <c r="E94" i="8"/>
  <c r="H93" i="8"/>
  <c r="I93" i="8" s="1"/>
  <c r="F93" i="8"/>
  <c r="E93" i="8"/>
  <c r="H92" i="8"/>
  <c r="I92" i="8" s="1"/>
  <c r="F92" i="8"/>
  <c r="E92" i="8"/>
  <c r="H91" i="8"/>
  <c r="I91" i="8" s="1"/>
  <c r="F91" i="8"/>
  <c r="E91" i="8"/>
  <c r="H90" i="8"/>
  <c r="I90" i="8" s="1"/>
  <c r="F90" i="8"/>
  <c r="E90" i="8"/>
  <c r="I89" i="8"/>
  <c r="H89" i="8"/>
  <c r="F89" i="8"/>
  <c r="E89" i="8"/>
  <c r="H88" i="8"/>
  <c r="I88" i="8" s="1"/>
  <c r="F88" i="8"/>
  <c r="E88" i="8"/>
  <c r="H87" i="8"/>
  <c r="I87" i="8" s="1"/>
  <c r="F87" i="8"/>
  <c r="E87" i="8"/>
  <c r="H86" i="8"/>
  <c r="I86" i="8" s="1"/>
  <c r="F86" i="8"/>
  <c r="E86" i="8"/>
  <c r="H85" i="8"/>
  <c r="I85" i="8" s="1"/>
  <c r="F85" i="8"/>
  <c r="E85" i="8"/>
  <c r="H84" i="8"/>
  <c r="I84" i="8" s="1"/>
  <c r="F84" i="8"/>
  <c r="E84" i="8"/>
  <c r="H83" i="8"/>
  <c r="I83" i="8" s="1"/>
  <c r="F83" i="8"/>
  <c r="E83" i="8"/>
  <c r="H82" i="8"/>
  <c r="I82" i="8" s="1"/>
  <c r="F82" i="8"/>
  <c r="E82" i="8"/>
  <c r="H81" i="8"/>
  <c r="I81" i="8" s="1"/>
  <c r="F81" i="8"/>
  <c r="E81" i="8"/>
  <c r="H80" i="8"/>
  <c r="I80" i="8" s="1"/>
  <c r="F80" i="8"/>
  <c r="E80" i="8"/>
  <c r="H79" i="8"/>
  <c r="I79" i="8" s="1"/>
  <c r="F79" i="8"/>
  <c r="E79" i="8"/>
  <c r="H78" i="8"/>
  <c r="I78" i="8" s="1"/>
  <c r="F78" i="8"/>
  <c r="E78" i="8"/>
  <c r="H77" i="8"/>
  <c r="I77" i="8" s="1"/>
  <c r="F77" i="8"/>
  <c r="E77" i="8"/>
  <c r="H76" i="8"/>
  <c r="I76" i="8" s="1"/>
  <c r="F76" i="8"/>
  <c r="E76" i="8"/>
  <c r="H75" i="8"/>
  <c r="I75" i="8" s="1"/>
  <c r="F75" i="8"/>
  <c r="E75" i="8"/>
  <c r="H74" i="8"/>
  <c r="I74" i="8" s="1"/>
  <c r="F74" i="8"/>
  <c r="E74" i="8"/>
  <c r="H73" i="8"/>
  <c r="I73" i="8" s="1"/>
  <c r="F73" i="8"/>
  <c r="E73" i="8"/>
  <c r="H72" i="8"/>
  <c r="I72" i="8" s="1"/>
  <c r="F72" i="8"/>
  <c r="E72" i="8"/>
  <c r="H71" i="8"/>
  <c r="I71" i="8" s="1"/>
  <c r="F71" i="8"/>
  <c r="E71" i="8"/>
  <c r="H70" i="8"/>
  <c r="I70" i="8" s="1"/>
  <c r="F70" i="8"/>
  <c r="E70" i="8"/>
  <c r="H69" i="8"/>
  <c r="I69" i="8" s="1"/>
  <c r="F69" i="8"/>
  <c r="E69" i="8"/>
  <c r="H68" i="8"/>
  <c r="I68" i="8" s="1"/>
  <c r="F68" i="8"/>
  <c r="E68" i="8"/>
  <c r="I67" i="8"/>
  <c r="H67" i="8"/>
  <c r="F67" i="8"/>
  <c r="E67" i="8"/>
  <c r="H66" i="8"/>
  <c r="I66" i="8" s="1"/>
  <c r="F66" i="8"/>
  <c r="E66" i="8"/>
  <c r="H65" i="8"/>
  <c r="I65" i="8" s="1"/>
  <c r="F65" i="8"/>
  <c r="E65" i="8"/>
  <c r="H64" i="8"/>
  <c r="I64" i="8" s="1"/>
  <c r="F64" i="8"/>
  <c r="E64" i="8"/>
  <c r="H63" i="8"/>
  <c r="I63" i="8" s="1"/>
  <c r="F63" i="8"/>
  <c r="E63" i="8"/>
  <c r="H62" i="8"/>
  <c r="I62" i="8" s="1"/>
  <c r="F62" i="8"/>
  <c r="E62" i="8"/>
  <c r="H61" i="8"/>
  <c r="I61" i="8" s="1"/>
  <c r="F61" i="8"/>
  <c r="E61" i="8"/>
  <c r="H60" i="8"/>
  <c r="I60" i="8" s="1"/>
  <c r="F60" i="8"/>
  <c r="E60" i="8"/>
  <c r="H59" i="8"/>
  <c r="I59" i="8" s="1"/>
  <c r="F59" i="8"/>
  <c r="E59" i="8"/>
  <c r="H58" i="8"/>
  <c r="I58" i="8" s="1"/>
  <c r="F58" i="8"/>
  <c r="E58" i="8"/>
  <c r="H57" i="8"/>
  <c r="I57" i="8" s="1"/>
  <c r="F57" i="8"/>
  <c r="E57" i="8"/>
  <c r="H56" i="8"/>
  <c r="I56" i="8" s="1"/>
  <c r="F56" i="8"/>
  <c r="E56" i="8"/>
  <c r="H55" i="8"/>
  <c r="I55" i="8" s="1"/>
  <c r="F55" i="8"/>
  <c r="E55" i="8"/>
  <c r="I54" i="8"/>
  <c r="H54" i="8"/>
  <c r="F54" i="8"/>
  <c r="E54" i="8"/>
  <c r="H53" i="8"/>
  <c r="I53" i="8" s="1"/>
  <c r="F53" i="8"/>
  <c r="E53" i="8"/>
  <c r="H52" i="8"/>
  <c r="I52" i="8" s="1"/>
  <c r="F52" i="8"/>
  <c r="E52" i="8"/>
  <c r="H51" i="8"/>
  <c r="I51" i="8" s="1"/>
  <c r="F51" i="8"/>
  <c r="E51" i="8"/>
  <c r="H50" i="8"/>
  <c r="I50" i="8" s="1"/>
  <c r="F50" i="8"/>
  <c r="E50" i="8"/>
  <c r="H49" i="8"/>
  <c r="I49" i="8" s="1"/>
  <c r="F49" i="8"/>
  <c r="E49" i="8"/>
  <c r="H48" i="8"/>
  <c r="I48" i="8" s="1"/>
  <c r="F48" i="8"/>
  <c r="E48" i="8"/>
  <c r="H47" i="8"/>
  <c r="I47" i="8" s="1"/>
  <c r="F47" i="8"/>
  <c r="E47" i="8"/>
  <c r="H46" i="8"/>
  <c r="I46" i="8" s="1"/>
  <c r="F46" i="8"/>
  <c r="E46" i="8"/>
  <c r="H45" i="8"/>
  <c r="I45" i="8" s="1"/>
  <c r="F45" i="8"/>
  <c r="E45" i="8"/>
  <c r="H44" i="8"/>
  <c r="I44" i="8" s="1"/>
  <c r="F44" i="8"/>
  <c r="E44" i="8"/>
  <c r="H43" i="8"/>
  <c r="I43" i="8" s="1"/>
  <c r="F43" i="8"/>
  <c r="E43" i="8"/>
  <c r="H42" i="8"/>
  <c r="I42" i="8" s="1"/>
  <c r="F42" i="8"/>
  <c r="E42" i="8"/>
  <c r="I41" i="8"/>
  <c r="H41" i="8"/>
  <c r="F41" i="8"/>
  <c r="E41" i="8"/>
  <c r="H40" i="8"/>
  <c r="I40" i="8" s="1"/>
  <c r="F40" i="8"/>
  <c r="E40" i="8"/>
  <c r="H39" i="8"/>
  <c r="I39" i="8" s="1"/>
  <c r="F39" i="8"/>
  <c r="E39" i="8"/>
  <c r="H38" i="8"/>
  <c r="I38" i="8" s="1"/>
  <c r="F38" i="8"/>
  <c r="E38" i="8"/>
  <c r="H37" i="8"/>
  <c r="I37" i="8" s="1"/>
  <c r="F37" i="8"/>
  <c r="E37" i="8"/>
  <c r="H36" i="8"/>
  <c r="I36" i="8" s="1"/>
  <c r="F36" i="8"/>
  <c r="E36" i="8"/>
  <c r="H35" i="8"/>
  <c r="I35" i="8" s="1"/>
  <c r="F35" i="8"/>
  <c r="E35" i="8"/>
  <c r="H34" i="8"/>
  <c r="I34" i="8" s="1"/>
  <c r="F34" i="8"/>
  <c r="E34" i="8"/>
  <c r="I33" i="8"/>
  <c r="H33" i="8"/>
  <c r="F33" i="8"/>
  <c r="E33" i="8"/>
  <c r="H32" i="8"/>
  <c r="I32" i="8" s="1"/>
  <c r="F32" i="8"/>
  <c r="E32" i="8"/>
  <c r="H31" i="8"/>
  <c r="I31" i="8" s="1"/>
  <c r="F31" i="8"/>
  <c r="E31" i="8"/>
  <c r="H30" i="8"/>
  <c r="I30" i="8" s="1"/>
  <c r="F30" i="8"/>
  <c r="E30" i="8"/>
  <c r="H29" i="8"/>
  <c r="I29" i="8" s="1"/>
  <c r="F29" i="8"/>
  <c r="E29" i="8"/>
  <c r="H28" i="8"/>
  <c r="I28" i="8" s="1"/>
  <c r="F28" i="8"/>
  <c r="E28" i="8"/>
  <c r="H27" i="8"/>
  <c r="I27" i="8" s="1"/>
  <c r="F27" i="8"/>
  <c r="E27" i="8"/>
  <c r="H26" i="8"/>
  <c r="I26" i="8" s="1"/>
  <c r="F26" i="8"/>
  <c r="E26" i="8"/>
  <c r="H25" i="8"/>
  <c r="I25" i="8" s="1"/>
  <c r="F25" i="8"/>
  <c r="E25" i="8"/>
  <c r="H24" i="8"/>
  <c r="I24" i="8" s="1"/>
  <c r="F24" i="8"/>
  <c r="E24" i="8"/>
  <c r="H23" i="8"/>
  <c r="I23" i="8" s="1"/>
  <c r="F23" i="8"/>
  <c r="E23" i="8"/>
  <c r="H22" i="8"/>
  <c r="I22" i="8" s="1"/>
  <c r="F22" i="8"/>
  <c r="E22" i="8"/>
  <c r="H21" i="8"/>
  <c r="I21" i="8" s="1"/>
  <c r="F21" i="8"/>
  <c r="E21" i="8"/>
  <c r="H20" i="8"/>
  <c r="I20" i="8" s="1"/>
  <c r="F20" i="8"/>
  <c r="E20" i="8"/>
  <c r="H19" i="8"/>
  <c r="I19" i="8" s="1"/>
  <c r="F19" i="8"/>
  <c r="E19" i="8"/>
  <c r="H18" i="8"/>
  <c r="I18" i="8" s="1"/>
  <c r="F18" i="8"/>
  <c r="E18" i="8"/>
  <c r="H17" i="8"/>
  <c r="I17" i="8" s="1"/>
  <c r="F17" i="8"/>
  <c r="E17" i="8"/>
  <c r="H16" i="8"/>
  <c r="I16" i="8" s="1"/>
  <c r="F16" i="8"/>
  <c r="E16" i="8"/>
  <c r="H15" i="8"/>
  <c r="I15" i="8" s="1"/>
  <c r="F15" i="8"/>
  <c r="E15" i="8"/>
  <c r="H14" i="8"/>
  <c r="I14" i="8" s="1"/>
  <c r="F14" i="8"/>
  <c r="E14" i="8"/>
  <c r="H13" i="8"/>
  <c r="I13" i="8" s="1"/>
  <c r="F13" i="8"/>
  <c r="E13" i="8"/>
  <c r="H12" i="8"/>
  <c r="I12" i="8" s="1"/>
  <c r="F12" i="8"/>
  <c r="E12" i="8"/>
  <c r="H11" i="8"/>
  <c r="I11" i="8" s="1"/>
  <c r="F11" i="8"/>
  <c r="E11" i="8"/>
  <c r="H10" i="8"/>
  <c r="I10" i="8" s="1"/>
  <c r="F10" i="8"/>
  <c r="E10" i="8"/>
  <c r="H9" i="8"/>
  <c r="I9" i="8" s="1"/>
  <c r="F9" i="8"/>
  <c r="E9" i="8"/>
  <c r="H8" i="8"/>
  <c r="I8" i="8" s="1"/>
  <c r="F8" i="8"/>
  <c r="E8" i="8"/>
  <c r="I7" i="8"/>
  <c r="H7" i="8"/>
  <c r="F7" i="8"/>
  <c r="E7" i="8"/>
  <c r="H6" i="8"/>
  <c r="I6" i="8" s="1"/>
  <c r="F6" i="8"/>
  <c r="E6" i="8"/>
  <c r="H5" i="8"/>
  <c r="I5" i="8" s="1"/>
  <c r="F5" i="8"/>
  <c r="E5" i="8"/>
  <c r="H4" i="8"/>
  <c r="I4" i="8" s="1"/>
  <c r="F4" i="8"/>
  <c r="E4" i="8"/>
  <c r="H129" i="6"/>
  <c r="I129" i="6" s="1"/>
  <c r="F129" i="6"/>
  <c r="E129" i="6"/>
  <c r="D129" i="6"/>
  <c r="I128" i="6"/>
  <c r="H128" i="6"/>
  <c r="F128" i="6"/>
  <c r="E128" i="6"/>
  <c r="D128" i="6"/>
  <c r="H127" i="6"/>
  <c r="I127" i="6" s="1"/>
  <c r="F127" i="6"/>
  <c r="E127" i="6"/>
  <c r="D127" i="6"/>
  <c r="I126" i="6"/>
  <c r="H126" i="6"/>
  <c r="F126" i="6"/>
  <c r="E126" i="6"/>
  <c r="D126" i="6"/>
  <c r="H125" i="6"/>
  <c r="I125" i="6" s="1"/>
  <c r="F125" i="6"/>
  <c r="E125" i="6"/>
  <c r="D125" i="6"/>
  <c r="I124" i="6"/>
  <c r="H124" i="6"/>
  <c r="F124" i="6"/>
  <c r="E124" i="6"/>
  <c r="D124" i="6"/>
  <c r="H123" i="6"/>
  <c r="I123" i="6" s="1"/>
  <c r="F123" i="6"/>
  <c r="E123" i="6"/>
  <c r="D123" i="6"/>
  <c r="I122" i="6"/>
  <c r="H122" i="6"/>
  <c r="F122" i="6"/>
  <c r="E122" i="6"/>
  <c r="D122" i="6"/>
  <c r="H121" i="6"/>
  <c r="I121" i="6" s="1"/>
  <c r="F121" i="6"/>
  <c r="E121" i="6"/>
  <c r="D121" i="6"/>
  <c r="I120" i="6"/>
  <c r="H120" i="6"/>
  <c r="F120" i="6"/>
  <c r="E120" i="6"/>
  <c r="D120" i="6"/>
  <c r="H119" i="6"/>
  <c r="I119" i="6" s="1"/>
  <c r="F119" i="6"/>
  <c r="E119" i="6"/>
  <c r="D119" i="6"/>
  <c r="I118" i="6"/>
  <c r="H118" i="6"/>
  <c r="F118" i="6"/>
  <c r="E118" i="6"/>
  <c r="D118" i="6"/>
  <c r="H117" i="6"/>
  <c r="I117" i="6" s="1"/>
  <c r="F117" i="6"/>
  <c r="E117" i="6"/>
  <c r="D117" i="6"/>
  <c r="I116" i="6"/>
  <c r="H116" i="6"/>
  <c r="F116" i="6"/>
  <c r="E116" i="6"/>
  <c r="D116" i="6"/>
  <c r="H115" i="6"/>
  <c r="I115" i="6" s="1"/>
  <c r="F115" i="6"/>
  <c r="E115" i="6"/>
  <c r="D115" i="6"/>
  <c r="I114" i="6"/>
  <c r="H114" i="6"/>
  <c r="F114" i="6"/>
  <c r="E114" i="6"/>
  <c r="D114" i="6"/>
  <c r="H113" i="6"/>
  <c r="I113" i="6" s="1"/>
  <c r="F113" i="6"/>
  <c r="E113" i="6"/>
  <c r="D113" i="6"/>
  <c r="I112" i="6"/>
  <c r="H112" i="6"/>
  <c r="F112" i="6"/>
  <c r="E112" i="6"/>
  <c r="D112" i="6"/>
  <c r="H111" i="6"/>
  <c r="I111" i="6" s="1"/>
  <c r="F111" i="6"/>
  <c r="E111" i="6"/>
  <c r="D111" i="6"/>
  <c r="I110" i="6"/>
  <c r="H110" i="6"/>
  <c r="F110" i="6"/>
  <c r="E110" i="6"/>
  <c r="D110" i="6"/>
  <c r="H109" i="6"/>
  <c r="I109" i="6" s="1"/>
  <c r="F109" i="6"/>
  <c r="E109" i="6"/>
  <c r="D109" i="6"/>
  <c r="I108" i="6"/>
  <c r="H108" i="6"/>
  <c r="F108" i="6"/>
  <c r="E108" i="6"/>
  <c r="D108" i="6"/>
  <c r="H107" i="6"/>
  <c r="I107" i="6" s="1"/>
  <c r="F107" i="6"/>
  <c r="E107" i="6"/>
  <c r="D107" i="6"/>
  <c r="I106" i="6"/>
  <c r="H106" i="6"/>
  <c r="F106" i="6"/>
  <c r="E106" i="6"/>
  <c r="D106" i="6"/>
  <c r="H105" i="6"/>
  <c r="I105" i="6" s="1"/>
  <c r="F105" i="6"/>
  <c r="E105" i="6"/>
  <c r="D105" i="6"/>
  <c r="I104" i="6"/>
  <c r="H104" i="6"/>
  <c r="F104" i="6"/>
  <c r="E104" i="6"/>
  <c r="D104" i="6"/>
  <c r="H103" i="6"/>
  <c r="I103" i="6" s="1"/>
  <c r="F103" i="6"/>
  <c r="E103" i="6"/>
  <c r="D103" i="6"/>
  <c r="I102" i="6"/>
  <c r="H102" i="6"/>
  <c r="F102" i="6"/>
  <c r="E102" i="6"/>
  <c r="D102" i="6"/>
  <c r="H101" i="6"/>
  <c r="I101" i="6" s="1"/>
  <c r="F101" i="6"/>
  <c r="E101" i="6"/>
  <c r="D101" i="6"/>
  <c r="I100" i="6"/>
  <c r="H100" i="6"/>
  <c r="F100" i="6"/>
  <c r="E100" i="6"/>
  <c r="D100" i="6"/>
  <c r="H99" i="6"/>
  <c r="I99" i="6" s="1"/>
  <c r="F99" i="6"/>
  <c r="E99" i="6"/>
  <c r="D99" i="6"/>
  <c r="I98" i="6"/>
  <c r="H98" i="6"/>
  <c r="F98" i="6"/>
  <c r="E98" i="6"/>
  <c r="D98" i="6"/>
  <c r="H97" i="6"/>
  <c r="I97" i="6" s="1"/>
  <c r="F97" i="6"/>
  <c r="E97" i="6"/>
  <c r="D97" i="6"/>
  <c r="I96" i="6"/>
  <c r="H96" i="6"/>
  <c r="F96" i="6"/>
  <c r="E96" i="6"/>
  <c r="D96" i="6"/>
  <c r="H95" i="6"/>
  <c r="I95" i="6" s="1"/>
  <c r="F95" i="6"/>
  <c r="E95" i="6"/>
  <c r="D95" i="6"/>
  <c r="I94" i="6"/>
  <c r="H94" i="6"/>
  <c r="F94" i="6"/>
  <c r="E94" i="6"/>
  <c r="D94" i="6"/>
  <c r="H93" i="6"/>
  <c r="I93" i="6" s="1"/>
  <c r="F93" i="6"/>
  <c r="E93" i="6"/>
  <c r="D93" i="6"/>
  <c r="I92" i="6"/>
  <c r="H92" i="6"/>
  <c r="F92" i="6"/>
  <c r="E92" i="6"/>
  <c r="D92" i="6"/>
  <c r="H91" i="6"/>
  <c r="I91" i="6" s="1"/>
  <c r="F91" i="6"/>
  <c r="E91" i="6"/>
  <c r="D91" i="6"/>
  <c r="I90" i="6"/>
  <c r="H90" i="6"/>
  <c r="F90" i="6"/>
  <c r="E90" i="6"/>
  <c r="D90" i="6"/>
  <c r="H89" i="6"/>
  <c r="I89" i="6" s="1"/>
  <c r="F89" i="6"/>
  <c r="E89" i="6"/>
  <c r="D89" i="6"/>
  <c r="I88" i="6"/>
  <c r="H88" i="6"/>
  <c r="F88" i="6"/>
  <c r="E88" i="6"/>
  <c r="D88" i="6"/>
  <c r="H87" i="6"/>
  <c r="I87" i="6" s="1"/>
  <c r="F87" i="6"/>
  <c r="E87" i="6"/>
  <c r="D87" i="6"/>
  <c r="I86" i="6"/>
  <c r="H86" i="6"/>
  <c r="F86" i="6"/>
  <c r="E86" i="6"/>
  <c r="D86" i="6"/>
  <c r="H85" i="6"/>
  <c r="I85" i="6" s="1"/>
  <c r="F85" i="6"/>
  <c r="E85" i="6"/>
  <c r="D85" i="6"/>
  <c r="I84" i="6"/>
  <c r="H84" i="6"/>
  <c r="F84" i="6"/>
  <c r="E84" i="6"/>
  <c r="D84" i="6"/>
  <c r="H83" i="6"/>
  <c r="I83" i="6" s="1"/>
  <c r="F83" i="6"/>
  <c r="E83" i="6"/>
  <c r="D83" i="6"/>
  <c r="I82" i="6"/>
  <c r="H82" i="6"/>
  <c r="F82" i="6"/>
  <c r="E82" i="6"/>
  <c r="D82" i="6"/>
  <c r="H81" i="6"/>
  <c r="I81" i="6" s="1"/>
  <c r="F81" i="6"/>
  <c r="E81" i="6"/>
  <c r="D81" i="6"/>
  <c r="I80" i="6"/>
  <c r="H80" i="6"/>
  <c r="F80" i="6"/>
  <c r="E80" i="6"/>
  <c r="D80" i="6"/>
  <c r="H79" i="6"/>
  <c r="I79" i="6" s="1"/>
  <c r="F79" i="6"/>
  <c r="E79" i="6"/>
  <c r="D79" i="6"/>
  <c r="I78" i="6"/>
  <c r="H78" i="6"/>
  <c r="F78" i="6"/>
  <c r="E78" i="6"/>
  <c r="D78" i="6"/>
  <c r="H77" i="6"/>
  <c r="I77" i="6" s="1"/>
  <c r="F77" i="6"/>
  <c r="E77" i="6"/>
  <c r="D77" i="6"/>
  <c r="I76" i="6"/>
  <c r="H76" i="6"/>
  <c r="F76" i="6"/>
  <c r="E76" i="6"/>
  <c r="D76" i="6"/>
  <c r="H75" i="6"/>
  <c r="I75" i="6" s="1"/>
  <c r="F75" i="6"/>
  <c r="E75" i="6"/>
  <c r="D75" i="6"/>
  <c r="I74" i="6"/>
  <c r="H74" i="6"/>
  <c r="F74" i="6"/>
  <c r="E74" i="6"/>
  <c r="D74" i="6"/>
  <c r="H73" i="6"/>
  <c r="I73" i="6" s="1"/>
  <c r="F73" i="6"/>
  <c r="E73" i="6"/>
  <c r="D73" i="6"/>
  <c r="I72" i="6"/>
  <c r="H72" i="6"/>
  <c r="F72" i="6"/>
  <c r="E72" i="6"/>
  <c r="D72" i="6"/>
  <c r="H71" i="6"/>
  <c r="I71" i="6" s="1"/>
  <c r="F71" i="6"/>
  <c r="E71" i="6"/>
  <c r="D71" i="6"/>
  <c r="I70" i="6"/>
  <c r="H70" i="6"/>
  <c r="F70" i="6"/>
  <c r="E70" i="6"/>
  <c r="D70" i="6"/>
  <c r="H69" i="6"/>
  <c r="I69" i="6" s="1"/>
  <c r="F69" i="6"/>
  <c r="E69" i="6"/>
  <c r="D69" i="6"/>
  <c r="I68" i="6"/>
  <c r="H68" i="6"/>
  <c r="F68" i="6"/>
  <c r="E68" i="6"/>
  <c r="D68" i="6"/>
  <c r="H67" i="6"/>
  <c r="I67" i="6" s="1"/>
  <c r="F67" i="6"/>
  <c r="E67" i="6"/>
  <c r="D67" i="6"/>
  <c r="I66" i="6"/>
  <c r="H66" i="6"/>
  <c r="F66" i="6"/>
  <c r="E66" i="6"/>
  <c r="D66" i="6"/>
  <c r="H65" i="6"/>
  <c r="I65" i="6" s="1"/>
  <c r="F65" i="6"/>
  <c r="E65" i="6"/>
  <c r="D65" i="6"/>
  <c r="I64" i="6"/>
  <c r="H64" i="6"/>
  <c r="F64" i="6"/>
  <c r="E64" i="6"/>
  <c r="D64" i="6"/>
  <c r="H63" i="6"/>
  <c r="I63" i="6" s="1"/>
  <c r="F63" i="6"/>
  <c r="E63" i="6"/>
  <c r="D63" i="6"/>
  <c r="I62" i="6"/>
  <c r="H62" i="6"/>
  <c r="F62" i="6"/>
  <c r="E62" i="6"/>
  <c r="D62" i="6"/>
  <c r="H61" i="6"/>
  <c r="I61" i="6" s="1"/>
  <c r="F61" i="6"/>
  <c r="E61" i="6"/>
  <c r="D61" i="6"/>
  <c r="I60" i="6"/>
  <c r="H60" i="6"/>
  <c r="F60" i="6"/>
  <c r="E60" i="6"/>
  <c r="D60" i="6"/>
  <c r="H59" i="6"/>
  <c r="I59" i="6" s="1"/>
  <c r="F59" i="6"/>
  <c r="E59" i="6"/>
  <c r="D59" i="6"/>
  <c r="I58" i="6"/>
  <c r="H58" i="6"/>
  <c r="F58" i="6"/>
  <c r="E58" i="6"/>
  <c r="D58" i="6"/>
  <c r="H57" i="6"/>
  <c r="I57" i="6" s="1"/>
  <c r="F57" i="6"/>
  <c r="E57" i="6"/>
  <c r="D57" i="6"/>
  <c r="I56" i="6"/>
  <c r="H56" i="6"/>
  <c r="F56" i="6"/>
  <c r="E56" i="6"/>
  <c r="D56" i="6"/>
  <c r="H55" i="6"/>
  <c r="I55" i="6" s="1"/>
  <c r="F55" i="6"/>
  <c r="E55" i="6"/>
  <c r="D55" i="6"/>
  <c r="I54" i="6"/>
  <c r="H54" i="6"/>
  <c r="F54" i="6"/>
  <c r="E54" i="6"/>
  <c r="D54" i="6"/>
  <c r="H53" i="6"/>
  <c r="I53" i="6" s="1"/>
  <c r="F53" i="6"/>
  <c r="E53" i="6"/>
  <c r="D53" i="6"/>
  <c r="I52" i="6"/>
  <c r="H52" i="6"/>
  <c r="F52" i="6"/>
  <c r="E52" i="6"/>
  <c r="D52" i="6"/>
  <c r="H51" i="6"/>
  <c r="I51" i="6" s="1"/>
  <c r="F51" i="6"/>
  <c r="E51" i="6"/>
  <c r="D51" i="6"/>
  <c r="I50" i="6"/>
  <c r="H50" i="6"/>
  <c r="F50" i="6"/>
  <c r="E50" i="6"/>
  <c r="D50" i="6"/>
  <c r="H49" i="6"/>
  <c r="I49" i="6" s="1"/>
  <c r="F49" i="6"/>
  <c r="E49" i="6"/>
  <c r="D49" i="6"/>
  <c r="I48" i="6"/>
  <c r="H48" i="6"/>
  <c r="F48" i="6"/>
  <c r="E48" i="6"/>
  <c r="D48" i="6"/>
  <c r="H47" i="6"/>
  <c r="I47" i="6" s="1"/>
  <c r="F47" i="6"/>
  <c r="E47" i="6"/>
  <c r="D47" i="6"/>
  <c r="I46" i="6"/>
  <c r="H46" i="6"/>
  <c r="F46" i="6"/>
  <c r="E46" i="6"/>
  <c r="D46" i="6"/>
  <c r="H45" i="6"/>
  <c r="I45" i="6" s="1"/>
  <c r="F45" i="6"/>
  <c r="E45" i="6"/>
  <c r="D45" i="6"/>
  <c r="I44" i="6"/>
  <c r="H44" i="6"/>
  <c r="F44" i="6"/>
  <c r="E44" i="6"/>
  <c r="D44" i="6"/>
  <c r="H43" i="6"/>
  <c r="I43" i="6" s="1"/>
  <c r="F43" i="6"/>
  <c r="E43" i="6"/>
  <c r="D43" i="6"/>
  <c r="I42" i="6"/>
  <c r="H42" i="6"/>
  <c r="F42" i="6"/>
  <c r="E42" i="6"/>
  <c r="D42" i="6"/>
  <c r="H41" i="6"/>
  <c r="I41" i="6" s="1"/>
  <c r="F41" i="6"/>
  <c r="E41" i="6"/>
  <c r="D41" i="6"/>
  <c r="I40" i="6"/>
  <c r="H40" i="6"/>
  <c r="F40" i="6"/>
  <c r="E40" i="6"/>
  <c r="D40" i="6"/>
  <c r="H39" i="6"/>
  <c r="I39" i="6" s="1"/>
  <c r="F39" i="6"/>
  <c r="E39" i="6"/>
  <c r="D39" i="6"/>
  <c r="I38" i="6"/>
  <c r="H38" i="6"/>
  <c r="F38" i="6"/>
  <c r="E38" i="6"/>
  <c r="D38" i="6"/>
  <c r="H37" i="6"/>
  <c r="I37" i="6" s="1"/>
  <c r="F37" i="6"/>
  <c r="E37" i="6"/>
  <c r="D37" i="6"/>
  <c r="I36" i="6"/>
  <c r="H36" i="6"/>
  <c r="F36" i="6"/>
  <c r="E36" i="6"/>
  <c r="D36" i="6"/>
  <c r="H35" i="6"/>
  <c r="I35" i="6" s="1"/>
  <c r="F35" i="6"/>
  <c r="E35" i="6"/>
  <c r="D35" i="6"/>
  <c r="I34" i="6"/>
  <c r="H34" i="6"/>
  <c r="F34" i="6"/>
  <c r="E34" i="6"/>
  <c r="D34" i="6"/>
  <c r="H33" i="6"/>
  <c r="I33" i="6" s="1"/>
  <c r="F33" i="6"/>
  <c r="E33" i="6"/>
  <c r="D33" i="6"/>
  <c r="I32" i="6"/>
  <c r="H32" i="6"/>
  <c r="F32" i="6"/>
  <c r="E32" i="6"/>
  <c r="D32" i="6"/>
  <c r="H31" i="6"/>
  <c r="I31" i="6" s="1"/>
  <c r="F31" i="6"/>
  <c r="E31" i="6"/>
  <c r="D31" i="6"/>
  <c r="I30" i="6"/>
  <c r="H30" i="6"/>
  <c r="F30" i="6"/>
  <c r="E30" i="6"/>
  <c r="D30" i="6"/>
  <c r="H29" i="6"/>
  <c r="I29" i="6" s="1"/>
  <c r="F29" i="6"/>
  <c r="E29" i="6"/>
  <c r="D29" i="6"/>
  <c r="I28" i="6"/>
  <c r="H28" i="6"/>
  <c r="F28" i="6"/>
  <c r="E28" i="6"/>
  <c r="D28" i="6"/>
  <c r="H27" i="6"/>
  <c r="I27" i="6" s="1"/>
  <c r="F27" i="6"/>
  <c r="E27" i="6"/>
  <c r="D27" i="6"/>
  <c r="I26" i="6"/>
  <c r="H26" i="6"/>
  <c r="F26" i="6"/>
  <c r="E26" i="6"/>
  <c r="D26" i="6"/>
  <c r="H25" i="6"/>
  <c r="I25" i="6" s="1"/>
  <c r="F25" i="6"/>
  <c r="E25" i="6"/>
  <c r="D25" i="6"/>
  <c r="I24" i="6"/>
  <c r="H24" i="6"/>
  <c r="F24" i="6"/>
  <c r="E24" i="6"/>
  <c r="D24" i="6"/>
  <c r="H23" i="6"/>
  <c r="I23" i="6" s="1"/>
  <c r="F23" i="6"/>
  <c r="E23" i="6"/>
  <c r="D23" i="6"/>
  <c r="I22" i="6"/>
  <c r="H22" i="6"/>
  <c r="F22" i="6"/>
  <c r="E22" i="6"/>
  <c r="D22" i="6"/>
  <c r="H21" i="6"/>
  <c r="I21" i="6" s="1"/>
  <c r="F21" i="6"/>
  <c r="E21" i="6"/>
  <c r="D21" i="6"/>
  <c r="I20" i="6"/>
  <c r="H20" i="6"/>
  <c r="F20" i="6"/>
  <c r="E20" i="6"/>
  <c r="D20" i="6"/>
  <c r="H19" i="6"/>
  <c r="I19" i="6" s="1"/>
  <c r="F19" i="6"/>
  <c r="E19" i="6"/>
  <c r="D19" i="6"/>
  <c r="I18" i="6"/>
  <c r="H18" i="6"/>
  <c r="F18" i="6"/>
  <c r="E18" i="6"/>
  <c r="D18" i="6"/>
  <c r="H17" i="6"/>
  <c r="I17" i="6" s="1"/>
  <c r="F17" i="6"/>
  <c r="E17" i="6"/>
  <c r="D17" i="6"/>
  <c r="I16" i="6"/>
  <c r="H16" i="6"/>
  <c r="F16" i="6"/>
  <c r="E16" i="6"/>
  <c r="D16" i="6"/>
  <c r="H15" i="6"/>
  <c r="I15" i="6" s="1"/>
  <c r="F15" i="6"/>
  <c r="E15" i="6"/>
  <c r="D15" i="6"/>
  <c r="I14" i="6"/>
  <c r="H14" i="6"/>
  <c r="F14" i="6"/>
  <c r="E14" i="6"/>
  <c r="D14" i="6"/>
  <c r="H13" i="6"/>
  <c r="I13" i="6" s="1"/>
  <c r="F13" i="6"/>
  <c r="E13" i="6"/>
  <c r="D13" i="6"/>
  <c r="I12" i="6"/>
  <c r="H12" i="6"/>
  <c r="F12" i="6"/>
  <c r="E12" i="6"/>
  <c r="D12" i="6"/>
  <c r="H11" i="6"/>
  <c r="I11" i="6" s="1"/>
  <c r="F11" i="6"/>
  <c r="E11" i="6"/>
  <c r="D11" i="6"/>
  <c r="I10" i="6"/>
  <c r="H10" i="6"/>
  <c r="F10" i="6"/>
  <c r="E10" i="6"/>
  <c r="D10" i="6"/>
  <c r="H9" i="6"/>
  <c r="I9" i="6" s="1"/>
  <c r="F9" i="6"/>
  <c r="E9" i="6"/>
  <c r="D9" i="6"/>
  <c r="I8" i="6"/>
  <c r="H8" i="6"/>
  <c r="F8" i="6"/>
  <c r="E8" i="6"/>
  <c r="D8" i="6"/>
  <c r="H7" i="6"/>
  <c r="I7" i="6" s="1"/>
  <c r="F7" i="6"/>
  <c r="E7" i="6"/>
  <c r="D7" i="6"/>
  <c r="I6" i="6"/>
  <c r="H6" i="6"/>
  <c r="F6" i="6"/>
  <c r="E6" i="6"/>
  <c r="D6" i="6"/>
  <c r="H5" i="6"/>
  <c r="I5" i="6" s="1"/>
  <c r="F5" i="6"/>
  <c r="E5" i="6"/>
  <c r="D5" i="6"/>
  <c r="I4" i="6"/>
  <c r="H4" i="6"/>
  <c r="F4" i="6"/>
  <c r="E4" i="6"/>
  <c r="D4" i="6"/>
  <c r="H3" i="6"/>
  <c r="I3" i="6" s="1"/>
  <c r="F3" i="6"/>
  <c r="E3" i="6"/>
  <c r="D3" i="6"/>
  <c r="AL6" i="5"/>
  <c r="AL7" i="5"/>
  <c r="AL8" i="5"/>
  <c r="AL9" i="5"/>
  <c r="AL10" i="5"/>
  <c r="AL11" i="5"/>
  <c r="AL12" i="5"/>
  <c r="AL13" i="5"/>
  <c r="AL5" i="5"/>
  <c r="AC39" i="5"/>
  <c r="X45" i="5"/>
  <c r="AD21" i="5"/>
  <c r="X10" i="5"/>
  <c r="X11" i="5"/>
  <c r="X12" i="5"/>
  <c r="X13" i="5"/>
  <c r="X14" i="5"/>
  <c r="X15" i="5"/>
  <c r="X16" i="5"/>
  <c r="X17" i="5"/>
  <c r="X18" i="5"/>
  <c r="X19" i="5"/>
  <c r="X20" i="5"/>
  <c r="X21" i="5"/>
  <c r="X22" i="5"/>
  <c r="X23" i="5"/>
  <c r="X24" i="5"/>
  <c r="X25" i="5"/>
  <c r="X26" i="5"/>
  <c r="X27" i="5"/>
  <c r="X28" i="5"/>
  <c r="X29" i="5"/>
  <c r="X30" i="5"/>
  <c r="X31" i="5"/>
  <c r="X32" i="5"/>
  <c r="X33" i="5"/>
  <c r="X34" i="5"/>
  <c r="X35" i="5"/>
  <c r="X36" i="5"/>
  <c r="X9"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8" i="5"/>
  <c r="N37" i="5"/>
  <c r="N36" i="5"/>
  <c r="N35" i="5"/>
  <c r="N34" i="5"/>
  <c r="N33" i="5"/>
  <c r="N32" i="5"/>
  <c r="N31" i="5"/>
  <c r="N30" i="5"/>
  <c r="N29" i="5"/>
  <c r="N28" i="5"/>
  <c r="N10" i="5"/>
  <c r="N11" i="5"/>
  <c r="N12" i="5"/>
  <c r="N13" i="5"/>
  <c r="N14" i="5"/>
  <c r="N15" i="5"/>
  <c r="N16" i="5"/>
  <c r="N17" i="5"/>
  <c r="N18" i="5"/>
  <c r="N19" i="5"/>
  <c r="N20" i="5"/>
  <c r="N9" i="5"/>
  <c r="AD23" i="5" l="1"/>
  <c r="D142" i="6" l="1"/>
  <c r="E142" i="6"/>
  <c r="F142" i="6"/>
  <c r="D143" i="6"/>
  <c r="E143" i="6"/>
  <c r="F143" i="6"/>
  <c r="D144" i="6"/>
  <c r="E144" i="6"/>
  <c r="F144" i="6"/>
  <c r="D145" i="6"/>
  <c r="E145" i="6"/>
  <c r="F145" i="6"/>
  <c r="D146" i="6"/>
  <c r="E146" i="6"/>
  <c r="F146" i="6"/>
  <c r="D136" i="6"/>
  <c r="E136" i="6"/>
  <c r="F136" i="6"/>
  <c r="D137" i="6"/>
  <c r="E137" i="6"/>
  <c r="F137" i="6"/>
  <c r="D138" i="6"/>
  <c r="E138" i="6"/>
  <c r="F138" i="6"/>
  <c r="D139" i="6"/>
  <c r="E139" i="6"/>
  <c r="F139" i="6"/>
  <c r="D140" i="6"/>
  <c r="E140" i="6"/>
  <c r="F140" i="6"/>
  <c r="F151" i="6"/>
  <c r="E151" i="6"/>
  <c r="D151" i="6"/>
  <c r="F150" i="6"/>
  <c r="E150" i="6"/>
  <c r="D150" i="6"/>
  <c r="F149" i="6"/>
  <c r="E149" i="6"/>
  <c r="D149" i="6"/>
  <c r="F148" i="6"/>
  <c r="E148" i="6"/>
  <c r="D148" i="6"/>
  <c r="F147" i="6"/>
  <c r="E147" i="6"/>
  <c r="D147" i="6"/>
  <c r="F141" i="6"/>
  <c r="E141" i="6"/>
  <c r="D141" i="6"/>
  <c r="F135" i="6"/>
  <c r="E135" i="6"/>
  <c r="D135" i="6"/>
  <c r="F134" i="6"/>
  <c r="E134" i="6"/>
  <c r="D134" i="6"/>
  <c r="F133" i="6"/>
  <c r="E133" i="6"/>
  <c r="D133" i="6"/>
  <c r="F132" i="6"/>
  <c r="E132" i="6"/>
  <c r="D132" i="6"/>
  <c r="F131" i="6"/>
  <c r="E131" i="6"/>
  <c r="D131" i="6"/>
  <c r="F130" i="6"/>
  <c r="E130" i="6"/>
  <c r="D130" i="6"/>
  <c r="AM13" i="5" l="1"/>
  <c r="AM12" i="5"/>
  <c r="AM11" i="5"/>
  <c r="AM10" i="5"/>
  <c r="AM9" i="5"/>
  <c r="AM8" i="5"/>
  <c r="AM7" i="5"/>
  <c r="AM6" i="5"/>
  <c r="AM5" i="5"/>
  <c r="AD24" i="5"/>
  <c r="AD22" i="5"/>
  <c r="AC23" i="5"/>
  <c r="AC24" i="5"/>
  <c r="AC22" i="5"/>
  <c r="AD19" i="5"/>
  <c r="AD17" i="5"/>
  <c r="AD15" i="5"/>
  <c r="AD13" i="5"/>
  <c r="AD11" i="5"/>
  <c r="AD20" i="5"/>
  <c r="AD18" i="5"/>
  <c r="AD16" i="5"/>
  <c r="AD14" i="5"/>
  <c r="AD12" i="5"/>
  <c r="AD10" i="5"/>
  <c r="AD9" i="5"/>
  <c r="AD8" i="5"/>
  <c r="AD7" i="5"/>
  <c r="AD6" i="5"/>
  <c r="D129" i="5" l="1"/>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6" i="5"/>
  <c r="D57"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H129" i="5"/>
  <c r="I129" i="5" s="1"/>
  <c r="F129" i="5"/>
  <c r="E129" i="5"/>
  <c r="H128" i="5"/>
  <c r="I128" i="5" s="1"/>
  <c r="F128" i="5"/>
  <c r="E128" i="5"/>
  <c r="H127" i="5"/>
  <c r="I127" i="5" s="1"/>
  <c r="F127" i="5"/>
  <c r="E127" i="5"/>
  <c r="H126" i="5"/>
  <c r="I126" i="5" s="1"/>
  <c r="F126" i="5"/>
  <c r="E126" i="5"/>
  <c r="H125" i="5"/>
  <c r="I125" i="5" s="1"/>
  <c r="F125" i="5"/>
  <c r="E125" i="5"/>
  <c r="H124" i="5"/>
  <c r="I124" i="5" s="1"/>
  <c r="F124" i="5"/>
  <c r="E124" i="5"/>
  <c r="H123" i="5"/>
  <c r="I123" i="5" s="1"/>
  <c r="F123" i="5"/>
  <c r="E123" i="5"/>
  <c r="H122" i="5"/>
  <c r="I122" i="5" s="1"/>
  <c r="F122" i="5"/>
  <c r="E122" i="5"/>
  <c r="H121" i="5"/>
  <c r="I121" i="5" s="1"/>
  <c r="F121" i="5"/>
  <c r="E121" i="5"/>
  <c r="H120" i="5"/>
  <c r="I120" i="5" s="1"/>
  <c r="F120" i="5"/>
  <c r="E120" i="5"/>
  <c r="H119" i="5"/>
  <c r="I119" i="5" s="1"/>
  <c r="F119" i="5"/>
  <c r="E119" i="5"/>
  <c r="H118" i="5"/>
  <c r="I118" i="5" s="1"/>
  <c r="F118" i="5"/>
  <c r="E118" i="5"/>
  <c r="H117" i="5"/>
  <c r="I117" i="5" s="1"/>
  <c r="F117" i="5"/>
  <c r="E117" i="5"/>
  <c r="H116" i="5"/>
  <c r="I116" i="5" s="1"/>
  <c r="F116" i="5"/>
  <c r="E116" i="5"/>
  <c r="H115" i="5"/>
  <c r="I115" i="5" s="1"/>
  <c r="F115" i="5"/>
  <c r="E115" i="5"/>
  <c r="H114" i="5"/>
  <c r="I114" i="5" s="1"/>
  <c r="F114" i="5"/>
  <c r="E114" i="5"/>
  <c r="H113" i="5"/>
  <c r="I113" i="5" s="1"/>
  <c r="F113" i="5"/>
  <c r="E113" i="5"/>
  <c r="H112" i="5"/>
  <c r="I112" i="5" s="1"/>
  <c r="F112" i="5"/>
  <c r="E112" i="5"/>
  <c r="H111" i="5"/>
  <c r="I111" i="5" s="1"/>
  <c r="F111" i="5"/>
  <c r="E111" i="5"/>
  <c r="H110" i="5"/>
  <c r="I110" i="5" s="1"/>
  <c r="F110" i="5"/>
  <c r="E110" i="5"/>
  <c r="H109" i="5"/>
  <c r="I109" i="5" s="1"/>
  <c r="F109" i="5"/>
  <c r="E109" i="5"/>
  <c r="H108" i="5"/>
  <c r="I108" i="5" s="1"/>
  <c r="F108" i="5"/>
  <c r="E108" i="5"/>
  <c r="H107" i="5"/>
  <c r="I107" i="5" s="1"/>
  <c r="F107" i="5"/>
  <c r="E107" i="5"/>
  <c r="H106" i="5"/>
  <c r="I106" i="5" s="1"/>
  <c r="F106" i="5"/>
  <c r="E106" i="5"/>
  <c r="H105" i="5"/>
  <c r="I105" i="5" s="1"/>
  <c r="F105" i="5"/>
  <c r="E105" i="5"/>
  <c r="H104" i="5"/>
  <c r="I104" i="5" s="1"/>
  <c r="F104" i="5"/>
  <c r="E104" i="5"/>
  <c r="H103" i="5"/>
  <c r="I103" i="5" s="1"/>
  <c r="F103" i="5"/>
  <c r="E103" i="5"/>
  <c r="H102" i="5"/>
  <c r="I102" i="5" s="1"/>
  <c r="F102" i="5"/>
  <c r="E102" i="5"/>
  <c r="H101" i="5"/>
  <c r="I101" i="5" s="1"/>
  <c r="F101" i="5"/>
  <c r="E101" i="5"/>
  <c r="H100" i="5"/>
  <c r="I100" i="5" s="1"/>
  <c r="F100" i="5"/>
  <c r="E100" i="5"/>
  <c r="H99" i="5"/>
  <c r="I99" i="5" s="1"/>
  <c r="F99" i="5"/>
  <c r="E99" i="5"/>
  <c r="H98" i="5"/>
  <c r="I98" i="5" s="1"/>
  <c r="F98" i="5"/>
  <c r="E98" i="5"/>
  <c r="H97" i="5"/>
  <c r="I97" i="5" s="1"/>
  <c r="F97" i="5"/>
  <c r="E97" i="5"/>
  <c r="H96" i="5"/>
  <c r="I96" i="5" s="1"/>
  <c r="F96" i="5"/>
  <c r="E96" i="5"/>
  <c r="H95" i="5"/>
  <c r="I95" i="5" s="1"/>
  <c r="F95" i="5"/>
  <c r="E95" i="5"/>
  <c r="H94" i="5"/>
  <c r="I94" i="5" s="1"/>
  <c r="F94" i="5"/>
  <c r="E94" i="5"/>
  <c r="H93" i="5"/>
  <c r="I93" i="5" s="1"/>
  <c r="F93" i="5"/>
  <c r="E93" i="5"/>
  <c r="H92" i="5"/>
  <c r="I92" i="5" s="1"/>
  <c r="F92" i="5"/>
  <c r="E92" i="5"/>
  <c r="H91" i="5"/>
  <c r="I91" i="5" s="1"/>
  <c r="F91" i="5"/>
  <c r="E91" i="5"/>
  <c r="H90" i="5"/>
  <c r="I90" i="5" s="1"/>
  <c r="F90" i="5"/>
  <c r="E90" i="5"/>
  <c r="H89" i="5"/>
  <c r="I89" i="5" s="1"/>
  <c r="F89" i="5"/>
  <c r="E89" i="5"/>
  <c r="H88" i="5"/>
  <c r="I88" i="5" s="1"/>
  <c r="F88" i="5"/>
  <c r="E88" i="5"/>
  <c r="H87" i="5"/>
  <c r="I87" i="5" s="1"/>
  <c r="F87" i="5"/>
  <c r="E87" i="5"/>
  <c r="H86" i="5"/>
  <c r="I86" i="5" s="1"/>
  <c r="F86" i="5"/>
  <c r="E86" i="5"/>
  <c r="H85" i="5"/>
  <c r="I85" i="5" s="1"/>
  <c r="F85" i="5"/>
  <c r="E85" i="5"/>
  <c r="H84" i="5"/>
  <c r="I84" i="5" s="1"/>
  <c r="F84" i="5"/>
  <c r="E84" i="5"/>
  <c r="H83" i="5"/>
  <c r="I83" i="5" s="1"/>
  <c r="F83" i="5"/>
  <c r="E83" i="5"/>
  <c r="H82" i="5"/>
  <c r="I82" i="5" s="1"/>
  <c r="F82" i="5"/>
  <c r="E82" i="5"/>
  <c r="H81" i="5"/>
  <c r="I81" i="5" s="1"/>
  <c r="F81" i="5"/>
  <c r="E81" i="5"/>
  <c r="H80" i="5"/>
  <c r="I80" i="5" s="1"/>
  <c r="F80" i="5"/>
  <c r="E80" i="5"/>
  <c r="H79" i="5"/>
  <c r="I79" i="5" s="1"/>
  <c r="F79" i="5"/>
  <c r="E79" i="5"/>
  <c r="H78" i="5"/>
  <c r="I78" i="5" s="1"/>
  <c r="F78" i="5"/>
  <c r="E78" i="5"/>
  <c r="H77" i="5"/>
  <c r="I77" i="5" s="1"/>
  <c r="F77" i="5"/>
  <c r="E77" i="5"/>
  <c r="H76" i="5"/>
  <c r="I76" i="5" s="1"/>
  <c r="F76" i="5"/>
  <c r="E76" i="5"/>
  <c r="H75" i="5"/>
  <c r="I75" i="5" s="1"/>
  <c r="F75" i="5"/>
  <c r="E75" i="5"/>
  <c r="H74" i="5"/>
  <c r="I74" i="5" s="1"/>
  <c r="F74" i="5"/>
  <c r="E74" i="5"/>
  <c r="H73" i="5"/>
  <c r="I73" i="5" s="1"/>
  <c r="F73" i="5"/>
  <c r="E73" i="5"/>
  <c r="H72" i="5"/>
  <c r="I72" i="5" s="1"/>
  <c r="F72" i="5"/>
  <c r="E72" i="5"/>
  <c r="H71" i="5"/>
  <c r="I71" i="5" s="1"/>
  <c r="F71" i="5"/>
  <c r="E71" i="5"/>
  <c r="H70" i="5"/>
  <c r="I70" i="5" s="1"/>
  <c r="F70" i="5"/>
  <c r="E70" i="5"/>
  <c r="H69" i="5"/>
  <c r="I69" i="5" s="1"/>
  <c r="F69" i="5"/>
  <c r="E69" i="5"/>
  <c r="H68" i="5"/>
  <c r="I68" i="5" s="1"/>
  <c r="F68" i="5"/>
  <c r="E68" i="5"/>
  <c r="H67" i="5"/>
  <c r="I67" i="5" s="1"/>
  <c r="F67" i="5"/>
  <c r="E67" i="5"/>
  <c r="H66" i="5"/>
  <c r="I66" i="5" s="1"/>
  <c r="F66" i="5"/>
  <c r="E66" i="5"/>
  <c r="H65" i="5"/>
  <c r="I65" i="5" s="1"/>
  <c r="F65" i="5"/>
  <c r="E65" i="5"/>
  <c r="H64" i="5"/>
  <c r="I64" i="5" s="1"/>
  <c r="F64" i="5"/>
  <c r="E64" i="5"/>
  <c r="H63" i="5"/>
  <c r="I63" i="5" s="1"/>
  <c r="F63" i="5"/>
  <c r="E63" i="5"/>
  <c r="H62" i="5"/>
  <c r="I62" i="5" s="1"/>
  <c r="F62" i="5"/>
  <c r="E62" i="5"/>
  <c r="H61" i="5"/>
  <c r="I61" i="5" s="1"/>
  <c r="F61" i="5"/>
  <c r="E61" i="5"/>
  <c r="H60" i="5"/>
  <c r="I60" i="5" s="1"/>
  <c r="F60" i="5"/>
  <c r="E60" i="5"/>
  <c r="H59" i="5"/>
  <c r="I59" i="5" s="1"/>
  <c r="F59" i="5"/>
  <c r="E59" i="5"/>
  <c r="H58" i="5"/>
  <c r="I58" i="5" s="1"/>
  <c r="F58" i="5"/>
  <c r="E58" i="5"/>
  <c r="H57" i="5"/>
  <c r="I57" i="5" s="1"/>
  <c r="F57" i="5"/>
  <c r="E57" i="5"/>
  <c r="H56" i="5"/>
  <c r="I56" i="5" s="1"/>
  <c r="F56" i="5"/>
  <c r="E56" i="5"/>
  <c r="H55" i="5"/>
  <c r="I55" i="5" s="1"/>
  <c r="F55" i="5"/>
  <c r="E55" i="5"/>
  <c r="H54" i="5"/>
  <c r="I54" i="5" s="1"/>
  <c r="F54" i="5"/>
  <c r="E54" i="5"/>
  <c r="H53" i="5"/>
  <c r="I53" i="5" s="1"/>
  <c r="F53" i="5"/>
  <c r="E53" i="5"/>
  <c r="H52" i="5"/>
  <c r="I52" i="5" s="1"/>
  <c r="F52" i="5"/>
  <c r="E52" i="5"/>
  <c r="H51" i="5"/>
  <c r="I51" i="5" s="1"/>
  <c r="F51" i="5"/>
  <c r="E51" i="5"/>
  <c r="H50" i="5"/>
  <c r="I50" i="5" s="1"/>
  <c r="F50" i="5"/>
  <c r="E50" i="5"/>
  <c r="H49" i="5"/>
  <c r="I49" i="5" s="1"/>
  <c r="F49" i="5"/>
  <c r="E49" i="5"/>
  <c r="H48" i="5"/>
  <c r="I48" i="5" s="1"/>
  <c r="F48" i="5"/>
  <c r="E48" i="5"/>
  <c r="H47" i="5"/>
  <c r="I47" i="5" s="1"/>
  <c r="F47" i="5"/>
  <c r="E47" i="5"/>
  <c r="H46" i="5"/>
  <c r="I46" i="5" s="1"/>
  <c r="F46" i="5"/>
  <c r="E46" i="5"/>
  <c r="H45" i="5"/>
  <c r="I45" i="5" s="1"/>
  <c r="F45" i="5"/>
  <c r="E45" i="5"/>
  <c r="H44" i="5"/>
  <c r="I44" i="5" s="1"/>
  <c r="F44" i="5"/>
  <c r="E44" i="5"/>
  <c r="H43" i="5"/>
  <c r="I43" i="5" s="1"/>
  <c r="F43" i="5"/>
  <c r="E43" i="5"/>
  <c r="H42" i="5"/>
  <c r="I42" i="5" s="1"/>
  <c r="F42" i="5"/>
  <c r="E42" i="5"/>
  <c r="H41" i="5"/>
  <c r="I41" i="5" s="1"/>
  <c r="F41" i="5"/>
  <c r="E41" i="5"/>
  <c r="H40" i="5"/>
  <c r="I40" i="5" s="1"/>
  <c r="F40" i="5"/>
  <c r="E40" i="5"/>
  <c r="H39" i="5"/>
  <c r="I39" i="5" s="1"/>
  <c r="F39" i="5"/>
  <c r="E39" i="5"/>
  <c r="H38" i="5"/>
  <c r="I38" i="5" s="1"/>
  <c r="F38" i="5"/>
  <c r="E38" i="5"/>
  <c r="H37" i="5"/>
  <c r="I37" i="5" s="1"/>
  <c r="F37" i="5"/>
  <c r="E37" i="5"/>
  <c r="H36" i="5"/>
  <c r="I36" i="5" s="1"/>
  <c r="F36" i="5"/>
  <c r="E36" i="5"/>
  <c r="H35" i="5"/>
  <c r="I35" i="5" s="1"/>
  <c r="F35" i="5"/>
  <c r="E35" i="5"/>
  <c r="H34" i="5"/>
  <c r="I34" i="5" s="1"/>
  <c r="F34" i="5"/>
  <c r="E34" i="5"/>
  <c r="H33" i="5"/>
  <c r="I33" i="5" s="1"/>
  <c r="F33" i="5"/>
  <c r="E33" i="5"/>
  <c r="H32" i="5"/>
  <c r="I32" i="5" s="1"/>
  <c r="F32" i="5"/>
  <c r="E32" i="5"/>
  <c r="H31" i="5"/>
  <c r="I31" i="5" s="1"/>
  <c r="F31" i="5"/>
  <c r="E31" i="5"/>
  <c r="H30" i="5"/>
  <c r="I30" i="5" s="1"/>
  <c r="F30" i="5"/>
  <c r="E30" i="5"/>
  <c r="H29" i="5"/>
  <c r="I29" i="5" s="1"/>
  <c r="F29" i="5"/>
  <c r="E29" i="5"/>
  <c r="H28" i="5"/>
  <c r="I28" i="5" s="1"/>
  <c r="F28" i="5"/>
  <c r="E28" i="5"/>
  <c r="H27" i="5"/>
  <c r="I27" i="5" s="1"/>
  <c r="F27" i="5"/>
  <c r="E27" i="5"/>
  <c r="H26" i="5"/>
  <c r="I26" i="5" s="1"/>
  <c r="F26" i="5"/>
  <c r="E26" i="5"/>
  <c r="H25" i="5"/>
  <c r="I25" i="5" s="1"/>
  <c r="F25" i="5"/>
  <c r="E25" i="5"/>
  <c r="H24" i="5"/>
  <c r="I24" i="5" s="1"/>
  <c r="F24" i="5"/>
  <c r="E24" i="5"/>
  <c r="H23" i="5"/>
  <c r="I23" i="5" s="1"/>
  <c r="F23" i="5"/>
  <c r="E23" i="5"/>
  <c r="H22" i="5"/>
  <c r="I22" i="5" s="1"/>
  <c r="F22" i="5"/>
  <c r="E22" i="5"/>
  <c r="H21" i="5"/>
  <c r="I21" i="5" s="1"/>
  <c r="F21" i="5"/>
  <c r="E21" i="5"/>
  <c r="H20" i="5"/>
  <c r="I20" i="5" s="1"/>
  <c r="F20" i="5"/>
  <c r="E20" i="5"/>
  <c r="H19" i="5"/>
  <c r="I19" i="5" s="1"/>
  <c r="F19" i="5"/>
  <c r="E19" i="5"/>
  <c r="H18" i="5"/>
  <c r="I18" i="5" s="1"/>
  <c r="F18" i="5"/>
  <c r="E18" i="5"/>
  <c r="H17" i="5"/>
  <c r="I17" i="5" s="1"/>
  <c r="F17" i="5"/>
  <c r="E17" i="5"/>
  <c r="H16" i="5"/>
  <c r="I16" i="5" s="1"/>
  <c r="F16" i="5"/>
  <c r="E16" i="5"/>
  <c r="H15" i="5"/>
  <c r="I15" i="5" s="1"/>
  <c r="F15" i="5"/>
  <c r="E15" i="5"/>
  <c r="H14" i="5"/>
  <c r="I14" i="5" s="1"/>
  <c r="F14" i="5"/>
  <c r="E14" i="5"/>
  <c r="H13" i="5"/>
  <c r="I13" i="5" s="1"/>
  <c r="F13" i="5"/>
  <c r="E13" i="5"/>
  <c r="H12" i="5"/>
  <c r="I12" i="5" s="1"/>
  <c r="F12" i="5"/>
  <c r="E12" i="5"/>
  <c r="H11" i="5"/>
  <c r="I11" i="5" s="1"/>
  <c r="F11" i="5"/>
  <c r="E11" i="5"/>
  <c r="H10" i="5"/>
  <c r="I10" i="5" s="1"/>
  <c r="F10" i="5"/>
  <c r="E10" i="5"/>
  <c r="H9" i="5"/>
  <c r="I9" i="5" s="1"/>
  <c r="F9" i="5"/>
  <c r="E9" i="5"/>
  <c r="H8" i="5"/>
  <c r="I8" i="5" s="1"/>
  <c r="F8" i="5"/>
  <c r="E8" i="5"/>
  <c r="H7" i="5"/>
  <c r="I7" i="5" s="1"/>
  <c r="F7" i="5"/>
  <c r="E7" i="5"/>
  <c r="H6" i="5"/>
  <c r="I6" i="5" s="1"/>
  <c r="F6" i="5"/>
  <c r="E6" i="5"/>
  <c r="H5" i="5"/>
  <c r="I5" i="5" s="1"/>
  <c r="F5" i="5"/>
  <c r="E5" i="5"/>
  <c r="H4" i="5"/>
  <c r="I4" i="5" s="1"/>
  <c r="F4" i="5"/>
  <c r="E4" i="5"/>
  <c r="H3" i="5"/>
  <c r="I3" i="5" s="1"/>
  <c r="F3" i="5"/>
  <c r="E3" i="5"/>
</calcChain>
</file>

<file path=xl/sharedStrings.xml><?xml version="1.0" encoding="utf-8"?>
<sst xmlns="http://schemas.openxmlformats.org/spreadsheetml/2006/main" count="839" uniqueCount="330">
  <si>
    <t>T1316</t>
  </si>
  <si>
    <t>No</t>
  </si>
  <si>
    <t>Nama Barang</t>
  </si>
  <si>
    <t>Jumlah</t>
  </si>
  <si>
    <t>Harga</t>
  </si>
  <si>
    <t>Total</t>
  </si>
  <si>
    <t>K1001</t>
  </si>
  <si>
    <t>Spring Bed</t>
  </si>
  <si>
    <t>K1002</t>
  </si>
  <si>
    <t>Tempat Tidur</t>
  </si>
  <si>
    <t>K1003</t>
  </si>
  <si>
    <t>Meja Rias</t>
  </si>
  <si>
    <t>K1004</t>
  </si>
  <si>
    <t>Lemari</t>
  </si>
  <si>
    <t>K1005</t>
  </si>
  <si>
    <t>Dipan</t>
  </si>
  <si>
    <t>K1006</t>
  </si>
  <si>
    <t>Meja Makan</t>
  </si>
  <si>
    <t>K1007</t>
  </si>
  <si>
    <t>Kaca Hias</t>
  </si>
  <si>
    <t>K1008</t>
  </si>
  <si>
    <t>K1009</t>
  </si>
  <si>
    <t>Buffet</t>
  </si>
  <si>
    <t>K1010</t>
  </si>
  <si>
    <t>Sofa</t>
  </si>
  <si>
    <t>K1011</t>
  </si>
  <si>
    <t>Kursi Tamu</t>
  </si>
  <si>
    <t>K1012</t>
  </si>
  <si>
    <t>Bed Dorong</t>
  </si>
  <si>
    <t>Kandidat 1 c1</t>
  </si>
  <si>
    <t>Nama Kategori</t>
  </si>
  <si>
    <t xml:space="preserve">support ( kategori)
 = jumlah transaksi mengandung kategori / jumlah transaksi *100= </t>
  </si>
  <si>
    <t>Bantal &amp; Guling</t>
  </si>
  <si>
    <t>1.</t>
  </si>
  <si>
    <t>2.</t>
  </si>
  <si>
    <t>3.</t>
  </si>
  <si>
    <t xml:space="preserve">support ( k1&amp;k2)
 = jumlah transaksi mengandung kategori1&amp;kategori2 / jumlah transaksi *100= </t>
  </si>
  <si>
    <t>ID Kategori</t>
  </si>
  <si>
    <t>Spring Bed, Tempat Tidur</t>
  </si>
  <si>
    <t>Spring Bed, Meja Rias</t>
  </si>
  <si>
    <t>Spring Bed, Lemari</t>
  </si>
  <si>
    <t>Spring Bed, Bantal &amp; Guling</t>
  </si>
  <si>
    <t>Tempat Tidur, Meja Rias</t>
  </si>
  <si>
    <t>Tempat Tidur, Lemari</t>
  </si>
  <si>
    <t>Tempat Tidur, Bantal &amp; Guling</t>
  </si>
  <si>
    <t>Meja Rias, Lemari</t>
  </si>
  <si>
    <t>Lemari, Bantal &amp; Guling</t>
  </si>
  <si>
    <t>K1001, K1002</t>
  </si>
  <si>
    <t>K1001, K1003</t>
  </si>
  <si>
    <t>K1001, K1004</t>
  </si>
  <si>
    <t>K1001, K1008</t>
  </si>
  <si>
    <t>K1002, K1003</t>
  </si>
  <si>
    <t>K1002, K1004</t>
  </si>
  <si>
    <t>K1002, K1008</t>
  </si>
  <si>
    <t>K1003, K1004</t>
  </si>
  <si>
    <t>K1003, K1008</t>
  </si>
  <si>
    <t>K1004, K1008</t>
  </si>
  <si>
    <t xml:space="preserve">Large-itemset 1 (L1) </t>
  </si>
  <si>
    <t xml:space="preserve"> Kandidat 2-itemset (C2) </t>
  </si>
  <si>
    <t>5.</t>
  </si>
  <si>
    <t xml:space="preserve"> Kandidat 3-itemset (C3) </t>
  </si>
  <si>
    <t>K1001, K1002, K1003</t>
  </si>
  <si>
    <t xml:space="preserve">support ( k1,k2,K3)
 = jumlah transaksi mengandung kategori1,kategori2,kategori3 / jumlah transaksi *100= </t>
  </si>
  <si>
    <t>K1001, K1002, K1004</t>
  </si>
  <si>
    <t>Spring Bed, Tempat Tidur, Meja Rias</t>
  </si>
  <si>
    <t>Spring Bed, Tempat Tidur, Lemari</t>
  </si>
  <si>
    <t>K1001, K1002, K1008</t>
  </si>
  <si>
    <t>Spring Bed, Tempat Tidur, Bantal &amp; Guling</t>
  </si>
  <si>
    <t>K1002, K1003, K1004</t>
  </si>
  <si>
    <t>K1001, K1003, K1004</t>
  </si>
  <si>
    <t>K1001, K1003, K1008</t>
  </si>
  <si>
    <t>Spring Bed, Meja Rias, Bantal &amp; Guling</t>
  </si>
  <si>
    <t>K1002, K1003, K1008</t>
  </si>
  <si>
    <t>K1003, K1004, K1008</t>
  </si>
  <si>
    <t>Tempat Tidur, Meja Rias, Lemari</t>
  </si>
  <si>
    <t>Tempat Tidur, Meja Rias, Bantal &amp; Guling</t>
  </si>
  <si>
    <t>Meja Rias, Lemari, Bantal &amp; Guling</t>
  </si>
  <si>
    <t xml:space="preserve"> Large-itemset 3 (L3) </t>
  </si>
  <si>
    <t>K1002, K1001</t>
  </si>
  <si>
    <t>Tempat Tidur, Spring Bed</t>
  </si>
  <si>
    <t>K1003, K1001</t>
  </si>
  <si>
    <t>Meja Rias, Spring Bed</t>
  </si>
  <si>
    <t>Bantal &amp; Guling, Spring Bed</t>
  </si>
  <si>
    <t>K1003, K1002</t>
  </si>
  <si>
    <t>Meja Rias, Tempat Tidur</t>
  </si>
  <si>
    <t>K1004, K1003</t>
  </si>
  <si>
    <t>Lemari, Meja Rias</t>
  </si>
  <si>
    <t>K1002, K1001, K1003</t>
  </si>
  <si>
    <t>Tempat Tidur, Spring Bed, Meja Rias</t>
  </si>
  <si>
    <t>Kaidah Asosiasi Final</t>
  </si>
  <si>
    <t>Confidence (jumlah mengandung k1&amp;k2/
jumlah mengandungk1) *100=</t>
  </si>
  <si>
    <t>8.</t>
  </si>
  <si>
    <t xml:space="preserve">9. </t>
  </si>
  <si>
    <t xml:space="preserve">10. </t>
  </si>
  <si>
    <t>Rule</t>
  </si>
  <si>
    <t>Jika Membeli</t>
  </si>
  <si>
    <t>Maka Juga  membeli</t>
  </si>
  <si>
    <t>Support 
Count</t>
  </si>
  <si>
    <t>Nilai 
Support %</t>
  </si>
  <si>
    <t>Nilai 
Confidence %</t>
  </si>
  <si>
    <t>T1284</t>
  </si>
  <si>
    <t>T1285</t>
  </si>
  <si>
    <t>T1286</t>
  </si>
  <si>
    <t>T1287</t>
  </si>
  <si>
    <t>T1288</t>
  </si>
  <si>
    <t>T1289</t>
  </si>
  <si>
    <t>T1290</t>
  </si>
  <si>
    <t>T1291</t>
  </si>
  <si>
    <t>T1292</t>
  </si>
  <si>
    <t>T1293</t>
  </si>
  <si>
    <t>T1294</t>
  </si>
  <si>
    <t>T1295</t>
  </si>
  <si>
    <t>T1296</t>
  </si>
  <si>
    <t>T1297</t>
  </si>
  <si>
    <t>T1298</t>
  </si>
  <si>
    <t>T1299</t>
  </si>
  <si>
    <t>T1300</t>
  </si>
  <si>
    <t>T1301</t>
  </si>
  <si>
    <t>T1302</t>
  </si>
  <si>
    <t>T1303</t>
  </si>
  <si>
    <t>T1304</t>
  </si>
  <si>
    <t>T1305</t>
  </si>
  <si>
    <t>T1306</t>
  </si>
  <si>
    <t>T1307</t>
  </si>
  <si>
    <t>T1308</t>
  </si>
  <si>
    <t>T1309</t>
  </si>
  <si>
    <t>T1310</t>
  </si>
  <si>
    <t>T1311</t>
  </si>
  <si>
    <t>T1312</t>
  </si>
  <si>
    <t>T1313</t>
  </si>
  <si>
    <t>T1314</t>
  </si>
  <si>
    <t>T1315</t>
  </si>
  <si>
    <t>T1317</t>
  </si>
  <si>
    <t>T1318</t>
  </si>
  <si>
    <t>T1319</t>
  </si>
  <si>
    <t>T1320</t>
  </si>
  <si>
    <t>T1321</t>
  </si>
  <si>
    <t>T1322</t>
  </si>
  <si>
    <t>T1323</t>
  </si>
  <si>
    <t>T1324</t>
  </si>
  <si>
    <t>T1325</t>
  </si>
  <si>
    <t>T1326</t>
  </si>
  <si>
    <t>T1327</t>
  </si>
  <si>
    <t>T1328</t>
  </si>
  <si>
    <t>T1329</t>
  </si>
  <si>
    <t>T1330</t>
  </si>
  <si>
    <t>T1331</t>
  </si>
  <si>
    <t>T1332</t>
  </si>
  <si>
    <t>T1333</t>
  </si>
  <si>
    <t>T1334</t>
  </si>
  <si>
    <t>T1335</t>
  </si>
  <si>
    <t>T1336</t>
  </si>
  <si>
    <t>T1337</t>
  </si>
  <si>
    <t>T1338</t>
  </si>
  <si>
    <t>T1339</t>
  </si>
  <si>
    <t>T1340</t>
  </si>
  <si>
    <t>T1341</t>
  </si>
  <si>
    <t>T1342</t>
  </si>
  <si>
    <t>T1343</t>
  </si>
  <si>
    <t>T1344</t>
  </si>
  <si>
    <t>T1345</t>
  </si>
  <si>
    <t>T1346</t>
  </si>
  <si>
    <t>T1347</t>
  </si>
  <si>
    <t>T1348</t>
  </si>
  <si>
    <t>T1349</t>
  </si>
  <si>
    <t>T1350</t>
  </si>
  <si>
    <t>T1351</t>
  </si>
  <si>
    <t>T1352</t>
  </si>
  <si>
    <t>T1353</t>
  </si>
  <si>
    <t>T1354</t>
  </si>
  <si>
    <t>T1355</t>
  </si>
  <si>
    <t>Transaksi
 ID</t>
  </si>
  <si>
    <t>Tanggal 
Transaksi</t>
  </si>
  <si>
    <t>Kode 
Barang</t>
  </si>
  <si>
    <t>Kode 
Product</t>
  </si>
  <si>
    <t>K1002, K1009</t>
  </si>
  <si>
    <t>Tempat Tidur, Buffet</t>
  </si>
  <si>
    <t>K1001, K1006</t>
  </si>
  <si>
    <t>K1001, K1007</t>
  </si>
  <si>
    <t>K1001, K1009</t>
  </si>
  <si>
    <t>K1001, K1010</t>
  </si>
  <si>
    <t>K1001, K1011</t>
  </si>
  <si>
    <t>K1002, K1006</t>
  </si>
  <si>
    <t>K1002, K1007</t>
  </si>
  <si>
    <t>K1002, K1010</t>
  </si>
  <si>
    <t>K1002, K1011</t>
  </si>
  <si>
    <t>K1003, K1006</t>
  </si>
  <si>
    <t>K1003, K1007</t>
  </si>
  <si>
    <t>K1003, K1009</t>
  </si>
  <si>
    <t>K1003, K1010</t>
  </si>
  <si>
    <t>K1003, K1011</t>
  </si>
  <si>
    <t>K1004, K1006</t>
  </si>
  <si>
    <t>K1004, K1007</t>
  </si>
  <si>
    <t>K1004, K1009</t>
  </si>
  <si>
    <t>K1004, K1010</t>
  </si>
  <si>
    <t>K1004, K1011</t>
  </si>
  <si>
    <t>K1006, K1007</t>
  </si>
  <si>
    <t>K1006, K1008</t>
  </si>
  <si>
    <t>K1006, K1009</t>
  </si>
  <si>
    <t>K1006, K1010</t>
  </si>
  <si>
    <t>K1006, K1011</t>
  </si>
  <si>
    <t>K1007, K1008</t>
  </si>
  <si>
    <t>K1007, K1009</t>
  </si>
  <si>
    <t>K1007, K1010</t>
  </si>
  <si>
    <t>K1007, K1011</t>
  </si>
  <si>
    <t>K1008, K1009</t>
  </si>
  <si>
    <t>K1008, K1010</t>
  </si>
  <si>
    <t>K1008, K1011</t>
  </si>
  <si>
    <t>K1009, K1010</t>
  </si>
  <si>
    <t>K1009, K1011</t>
  </si>
  <si>
    <t>K1010, K1011</t>
  </si>
  <si>
    <t>Spring Bed, Meja Makan</t>
  </si>
  <si>
    <t>Tempat Tidur, Meja Makan</t>
  </si>
  <si>
    <t>Meja Rias, Meja Makan</t>
  </si>
  <si>
    <t>Lemari, Meja Makan</t>
  </si>
  <si>
    <t>Spring Bed, Kaca Hias</t>
  </si>
  <si>
    <t>Tempat Tidur, Kaca Hias</t>
  </si>
  <si>
    <t>Meja Rias, Kaca Hias</t>
  </si>
  <si>
    <t>Lemari, Kaca Hias</t>
  </si>
  <si>
    <t>Meja Rias, Bantal &amp; Guling</t>
  </si>
  <si>
    <t>Meja Makan, Bantal &amp; Guling</t>
  </si>
  <si>
    <t>Kaca Hias, Bantal &amp; Guling</t>
  </si>
  <si>
    <t>Spring Bed, Buffet</t>
  </si>
  <si>
    <t>Meja Rias, Buffet</t>
  </si>
  <si>
    <t>Lemari, Buffet</t>
  </si>
  <si>
    <t>Meja Makan, Buffet</t>
  </si>
  <si>
    <t>Kaca Hias, Buffet</t>
  </si>
  <si>
    <t>Bantal &amp; Guling, Buffet</t>
  </si>
  <si>
    <t>Spring Bed, Sofa</t>
  </si>
  <si>
    <t>Tempat Tidur, Sofa</t>
  </si>
  <si>
    <t>Meja Rias, Sofa</t>
  </si>
  <si>
    <t>Lemari, Sofa</t>
  </si>
  <si>
    <t>Meja Makan, Sofa</t>
  </si>
  <si>
    <t>Kaca Hias, Sofa</t>
  </si>
  <si>
    <t>Bantal &amp; Guling, Sofa</t>
  </si>
  <si>
    <t>Buffet, Sofa</t>
  </si>
  <si>
    <t>Spring Bed, Kursi Tamu</t>
  </si>
  <si>
    <t>Tempat Tidur, Kursi Tamu</t>
  </si>
  <si>
    <t>Meja Rias, Kursi Tamu</t>
  </si>
  <si>
    <t>Lemari, Kursi Tamu</t>
  </si>
  <si>
    <t>Kaca Hias, Kursi Tamu</t>
  </si>
  <si>
    <t>Buffet, Kursi Tamu</t>
  </si>
  <si>
    <t>Sofa, Kursi Tamu</t>
  </si>
  <si>
    <t>Meja Makan, Kaca Hias</t>
  </si>
  <si>
    <t>Bantal &amp; Guling, Kursi Tamu</t>
  </si>
  <si>
    <t>Meja Makan, Kursi Tamu</t>
  </si>
  <si>
    <t>minimum support 6%, hilangkan support dibawah 6%</t>
  </si>
  <si>
    <t xml:space="preserve">Large-itemset 2 (L2) </t>
  </si>
  <si>
    <t>4.</t>
  </si>
  <si>
    <t>K1001, K1002, K1007</t>
  </si>
  <si>
    <t>K1001, K1002, K1009</t>
  </si>
  <si>
    <t>K1001, K1003, K1007</t>
  </si>
  <si>
    <t>K1001, K1003, K1009</t>
  </si>
  <si>
    <t>K1001, K1008, K1004</t>
  </si>
  <si>
    <t>K1001, K1008, K1007</t>
  </si>
  <si>
    <t>K1001, K1008, K1009</t>
  </si>
  <si>
    <t>K1002, K1003, K1007</t>
  </si>
  <si>
    <t>K1002, K1003, K1009</t>
  </si>
  <si>
    <t>K1003, K1004, K1007</t>
  </si>
  <si>
    <t>K1003, K1004, K1009</t>
  </si>
  <si>
    <t>K1004, K1007, K1001</t>
  </si>
  <si>
    <t>K1004, K1007, K1002</t>
  </si>
  <si>
    <t>K1004, K1007, K1003</t>
  </si>
  <si>
    <t>K1004, K1007, K1008</t>
  </si>
  <si>
    <t>K1004, K1007, K1009</t>
  </si>
  <si>
    <t>K1004, K1008, K1002</t>
  </si>
  <si>
    <t>K1004, K1008, K1009</t>
  </si>
  <si>
    <t>K1004, K1009, K1001</t>
  </si>
  <si>
    <t>K1004, K1009, K1002</t>
  </si>
  <si>
    <t>Lemari, Kaca Hias, Meja Rias</t>
  </si>
  <si>
    <t>Spring Bed, Meja Rias, Lemari</t>
  </si>
  <si>
    <t>Spring Bed, Bantal &amp; Guling, Lemari</t>
  </si>
  <si>
    <t>Spring Bed, Tempat Tidur, Kaca Hias</t>
  </si>
  <si>
    <t>Spring Bed, Meja Rias, Kaca Hias</t>
  </si>
  <si>
    <t>Spring Bed, Bantal &amp; Guling, Kaca Hias</t>
  </si>
  <si>
    <t>Tempat Tidur, Meja Rias, Kaca Hias</t>
  </si>
  <si>
    <t>Meja Rias, Lemari, Kaca Hias</t>
  </si>
  <si>
    <t>Lemari, Kaca Hias, Bantal &amp; Guling</t>
  </si>
  <si>
    <t>Spring Bed, Bantal &amp; Guling, Buffet</t>
  </si>
  <si>
    <t>Spring Bed, Tempat Tidur, Buffet</t>
  </si>
  <si>
    <t>Spring Bed, Meja Rias, Buffet</t>
  </si>
  <si>
    <t>Tempat Tidur, Meja Rias, Buffet</t>
  </si>
  <si>
    <t>Meja Rias, Lemari, Buffet</t>
  </si>
  <si>
    <t>Lemari, Kaca Hias, Buffet</t>
  </si>
  <si>
    <t>Lemari, Bantal &amp; Guling, Buffet</t>
  </si>
  <si>
    <t>Lemari, Kaca Hias, Spring Bed</t>
  </si>
  <si>
    <t>Lemari, Buffet, Spring Bed</t>
  </si>
  <si>
    <t>Lemari, Kaca Hias, Tempat Tidur</t>
  </si>
  <si>
    <t>Lemari, Bantal &amp; Guling, Tempat Tidur</t>
  </si>
  <si>
    <t>Lemari, Buffet, Tempat Tidur</t>
  </si>
  <si>
    <t>K1008, K1001</t>
  </si>
  <si>
    <t>K1007, K1004</t>
  </si>
  <si>
    <t>Kaca Hias, Lemari</t>
  </si>
  <si>
    <t>K1008, K1004</t>
  </si>
  <si>
    <t>Bantal &amp; Guling, Lemari</t>
  </si>
  <si>
    <t>K1009, K1004</t>
  </si>
  <si>
    <t>Buffet, Lemari</t>
  </si>
  <si>
    <t>K1003, K1002, K1001</t>
  </si>
  <si>
    <t>Meja Rias, Spring Bed, Tempat Tidur</t>
  </si>
  <si>
    <t>min confidence 50%</t>
  </si>
  <si>
    <t>T1356</t>
  </si>
  <si>
    <t>Field Name</t>
  </si>
  <si>
    <t>Type</t>
  </si>
  <si>
    <t>Size</t>
  </si>
  <si>
    <t>Key</t>
  </si>
  <si>
    <t>Int</t>
  </si>
  <si>
    <t>PK</t>
  </si>
  <si>
    <t>Varchar</t>
  </si>
  <si>
    <t xml:space="preserve">Id Transaksi </t>
  </si>
  <si>
    <t>Tanggal_Transaksi</t>
  </si>
  <si>
    <t>Date</t>
  </si>
  <si>
    <t>Kode Barang</t>
  </si>
  <si>
    <t>Kode Product</t>
  </si>
  <si>
    <t xml:space="preserve">Jumlah </t>
  </si>
  <si>
    <t>Literature Review</t>
  </si>
  <si>
    <t>Judul</t>
  </si>
  <si>
    <t>Tahun</t>
  </si>
  <si>
    <t>Hasil Penelitian</t>
  </si>
  <si>
    <t>Perhitungan menggunakan metode Algoritma Apriori</t>
  </si>
  <si>
    <t>Nama Penelitian</t>
  </si>
  <si>
    <t>Keterkaitan Penelitian</t>
  </si>
  <si>
    <t>Perbedaan dengan 
Sistem Penulis</t>
  </si>
  <si>
    <t>Hasil atau rule yang didapatkan dipengaruhi oleh batasan yang 
ditentukan, baik banyaknya data, batasan  itemset, batasan 
minimal support  dan  confidence,  serta batasan final association rule yang ditetapkan secara manual. Hasil yang didapatkan juga dipengaruhi oleh data transaksi penjualannya, terutama varian produk yang ada dalam setiap transaksi. Pada kasus ini, produk yang ada dalam data transaksi penjualan yang dipakai untuk dianalisis ini sangat bervarian, faktor ini akan mempengaruhi nilai support yang akan dihasilkan dalam setiap itemset-nya.</t>
  </si>
  <si>
    <t>ANALISIS POLA PEMBELIAN KONSUMEN PADA TRANSAKSI PENJUALAN MENGGUNAKAN ALGORITMA APRIORI</t>
  </si>
  <si>
    <t>Irsyad Djamaludin</t>
  </si>
  <si>
    <t>Perbedaannya adalah jenis data, nilai minimum dan minimum 
confidence nya berbeda</t>
  </si>
  <si>
    <t>Erma Delima Sikumbang</t>
  </si>
  <si>
    <t>Berdasarkan dari hasil penelitian, sepatu yang paling diminati adalah New Balance (91,67 %), Adidas (75 %) , Geox (50 %), Nike (41.67 %) dan Palladium (41.67 %).</t>
  </si>
  <si>
    <t>Penerapan Data Mining Penjualan Sepatu Menggunakan 
Metode Algoritma Apriori</t>
  </si>
  <si>
    <t>Perhitungan menggunakan metode 
Algoritma Apriori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</si>
</sst>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Rp&quot;* #,##0_-;\-&quot;Rp&quot;* #,##0_-;_-&quot;Rp&quot;* &quot;-&quot;_-;_-@_-"/>
    <numFmt numFmtId="164" formatCode="yyyy\-mm\-dd;@"/>
  </numFmts>
  <fonts count="8" x14ac:knownFonts="1">
    <font>
      <sz val="11"/>
      <color theme="1"/>
      <name val="Calibri"/>
      <family val="2"/>
      <scheme val="minor"/>
    </font>
    <font>
      <sz val="12"/>
      <color theme="1"/>
      <name val="Arial"/>
      <family val="2"/>
    </font>
    <font>
      <b/>
      <sz val="12"/>
      <color theme="1"/>
      <name val="Arial"/>
      <family val="2"/>
    </font>
    <font>
      <sz val="8"/>
      <name val="Calibri"/>
      <family val="2"/>
      <scheme val="minor"/>
    </font>
    <font>
      <sz val="11"/>
      <color theme="1"/>
      <name val="Arial"/>
      <family val="2"/>
    </font>
    <font>
      <sz val="12"/>
      <color theme="1"/>
      <name val="Calibri"/>
      <family val="2"/>
      <scheme val="minor"/>
    </font>
    <font>
      <b/>
      <sz val="12"/>
      <color theme="1"/>
      <name val="Calibri"/>
      <family val="2"/>
      <scheme val="minor"/>
    </font>
    <font>
      <sz val="12"/>
      <color rgb="FF000000"/>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134">
    <xf numFmtId="0" fontId="0" fillId="0" borderId="0" xfId="0"/>
    <xf numFmtId="42" fontId="1" fillId="0" borderId="1" xfId="0" applyNumberFormat="1" applyFont="1" applyBorder="1" applyAlignment="1">
      <alignment horizontal="center" vertical="center"/>
    </xf>
    <xf numFmtId="42" fontId="1" fillId="0" borderId="1" xfId="0" applyNumberFormat="1" applyFont="1" applyBorder="1" applyAlignment="1">
      <alignment horizontal="left" vertical="center"/>
    </xf>
    <xf numFmtId="42" fontId="1" fillId="0" borderId="3" xfId="0" applyNumberFormat="1" applyFont="1" applyBorder="1" applyAlignment="1">
      <alignment horizontal="left" vertical="center"/>
    </xf>
    <xf numFmtId="42" fontId="1" fillId="0" borderId="3" xfId="0" applyNumberFormat="1" applyFont="1" applyBorder="1" applyAlignment="1">
      <alignment horizontal="center" vertical="center"/>
    </xf>
    <xf numFmtId="42" fontId="1" fillId="0" borderId="4" xfId="0" applyNumberFormat="1" applyFont="1" applyBorder="1" applyAlignment="1">
      <alignment horizontal="center" vertical="center"/>
    </xf>
    <xf numFmtId="42" fontId="1" fillId="0" borderId="5" xfId="0" applyNumberFormat="1" applyFont="1" applyBorder="1" applyAlignment="1">
      <alignment horizontal="center" vertical="center"/>
    </xf>
    <xf numFmtId="42" fontId="1" fillId="0" borderId="6" xfId="0" applyNumberFormat="1" applyFont="1" applyBorder="1" applyAlignment="1">
      <alignment horizontal="left" vertical="center"/>
    </xf>
    <xf numFmtId="42" fontId="1" fillId="0" borderId="6" xfId="0" applyNumberFormat="1" applyFont="1" applyBorder="1" applyAlignment="1">
      <alignment horizontal="center" vertical="center"/>
    </xf>
    <xf numFmtId="42" fontId="1" fillId="0" borderId="7" xfId="0" applyNumberFormat="1" applyFont="1" applyBorder="1" applyAlignment="1">
      <alignment horizontal="center" vertical="center"/>
    </xf>
    <xf numFmtId="0" fontId="4" fillId="0" borderId="0" xfId="0" applyFont="1"/>
    <xf numFmtId="0" fontId="4" fillId="0" borderId="0" xfId="0" applyFont="1" applyFill="1" applyBorder="1" applyAlignment="1">
      <alignment horizontal="left" vertical="center"/>
    </xf>
    <xf numFmtId="0" fontId="1" fillId="0" borderId="0" xfId="0" applyFont="1"/>
    <xf numFmtId="0" fontId="1" fillId="0" borderId="19" xfId="0" applyFont="1" applyBorder="1"/>
    <xf numFmtId="0" fontId="1" fillId="0" borderId="19" xfId="0" applyFont="1" applyBorder="1" applyAlignment="1">
      <alignment horizontal="center" vertical="center"/>
    </xf>
    <xf numFmtId="0" fontId="1" fillId="0" borderId="16" xfId="0" applyFont="1" applyBorder="1"/>
    <xf numFmtId="0" fontId="1" fillId="0" borderId="16" xfId="0" applyFont="1" applyBorder="1" applyAlignment="1">
      <alignment horizontal="center" vertical="center"/>
    </xf>
    <xf numFmtId="0" fontId="1" fillId="0" borderId="17" xfId="0" applyFont="1" applyBorder="1"/>
    <xf numFmtId="0" fontId="1" fillId="0" borderId="17" xfId="0" applyFont="1" applyBorder="1" applyAlignment="1">
      <alignment horizontal="center" vertical="center"/>
    </xf>
    <xf numFmtId="0" fontId="1" fillId="0" borderId="21" xfId="0" applyFont="1" applyBorder="1" applyAlignment="1">
      <alignment vertical="center" wrapText="1"/>
    </xf>
    <xf numFmtId="0" fontId="1" fillId="0" borderId="16" xfId="0" applyFont="1" applyBorder="1" applyAlignment="1">
      <alignment horizontal="center"/>
    </xf>
    <xf numFmtId="0" fontId="1" fillId="0" borderId="16" xfId="0" applyFont="1" applyFill="1" applyBorder="1"/>
    <xf numFmtId="0" fontId="1" fillId="0" borderId="16" xfId="0" applyFont="1" applyFill="1" applyBorder="1" applyAlignment="1">
      <alignment horizontal="center"/>
    </xf>
    <xf numFmtId="0" fontId="1" fillId="0" borderId="18" xfId="0" applyFont="1" applyBorder="1"/>
    <xf numFmtId="0" fontId="1" fillId="0" borderId="13" xfId="0" applyFont="1" applyBorder="1"/>
    <xf numFmtId="0" fontId="1" fillId="0" borderId="14" xfId="0" applyFont="1" applyBorder="1"/>
    <xf numFmtId="0" fontId="1" fillId="0" borderId="0" xfId="0" applyFont="1" applyAlignment="1">
      <alignment horizontal="left"/>
    </xf>
    <xf numFmtId="0" fontId="5" fillId="0" borderId="0" xfId="0" applyFont="1"/>
    <xf numFmtId="2" fontId="1" fillId="0" borderId="16" xfId="0" applyNumberFormat="1" applyFont="1" applyBorder="1" applyAlignment="1">
      <alignment horizontal="center" vertical="center"/>
    </xf>
    <xf numFmtId="0" fontId="1" fillId="0" borderId="15" xfId="0" applyFont="1" applyBorder="1" applyAlignment="1">
      <alignment horizontal="center"/>
    </xf>
    <xf numFmtId="0" fontId="1" fillId="0" borderId="2" xfId="0" applyFont="1" applyBorder="1" applyAlignment="1">
      <alignment horizontal="center" vertical="center"/>
    </xf>
    <xf numFmtId="42" fontId="1" fillId="0" borderId="2" xfId="0" applyNumberFormat="1" applyFont="1" applyBorder="1" applyAlignment="1">
      <alignment horizontal="left" vertical="center"/>
    </xf>
    <xf numFmtId="42" fontId="1" fillId="0" borderId="2" xfId="0" applyNumberFormat="1" applyFont="1" applyBorder="1" applyAlignment="1">
      <alignment horizontal="center" vertical="center"/>
    </xf>
    <xf numFmtId="42" fontId="1" fillId="0" borderId="9" xfId="0" applyNumberFormat="1" applyFont="1" applyBorder="1" applyAlignment="1">
      <alignment horizontal="left" vertical="center"/>
    </xf>
    <xf numFmtId="42" fontId="1" fillId="0" borderId="9" xfId="0" applyNumberFormat="1" applyFont="1" applyBorder="1" applyAlignment="1">
      <alignment horizontal="center" vertical="center"/>
    </xf>
    <xf numFmtId="0" fontId="1" fillId="0" borderId="25" xfId="0" applyFont="1" applyBorder="1" applyAlignment="1">
      <alignment horizontal="center" vertical="center"/>
    </xf>
    <xf numFmtId="42" fontId="1" fillId="0" borderId="25" xfId="0" applyNumberFormat="1" applyFont="1" applyBorder="1" applyAlignment="1">
      <alignment horizontal="left" vertical="center"/>
    </xf>
    <xf numFmtId="42" fontId="1" fillId="0" borderId="25" xfId="0" applyNumberFormat="1" applyFont="1" applyBorder="1" applyAlignment="1">
      <alignment horizontal="center" vertical="center"/>
    </xf>
    <xf numFmtId="2" fontId="1" fillId="0" borderId="20" xfId="0" applyNumberFormat="1"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64" fontId="1" fillId="0" borderId="2" xfId="0" applyNumberFormat="1" applyFont="1" applyBorder="1" applyAlignment="1">
      <alignment horizontal="center" vertical="center"/>
    </xf>
    <xf numFmtId="164" fontId="1" fillId="0" borderId="25" xfId="0" applyNumberFormat="1" applyFont="1" applyBorder="1" applyAlignment="1">
      <alignment horizontal="center" vertical="center"/>
    </xf>
    <xf numFmtId="164" fontId="1" fillId="0" borderId="3"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1" fillId="0" borderId="19" xfId="0" applyFont="1" applyBorder="1" applyAlignment="1">
      <alignment horizontal="left"/>
    </xf>
    <xf numFmtId="0" fontId="1" fillId="0" borderId="16" xfId="0" applyFont="1" applyBorder="1" applyAlignment="1">
      <alignment horizontal="left"/>
    </xf>
    <xf numFmtId="0" fontId="1" fillId="0" borderId="18" xfId="0" applyFont="1" applyFill="1" applyBorder="1" applyAlignment="1">
      <alignment horizontal="left" vertical="center"/>
    </xf>
    <xf numFmtId="0" fontId="0" fillId="0" borderId="16" xfId="0" applyBorder="1" applyAlignment="1">
      <alignment horizontal="center"/>
    </xf>
    <xf numFmtId="0" fontId="0" fillId="0" borderId="17" xfId="0" applyBorder="1" applyAlignment="1">
      <alignment horizontal="center"/>
    </xf>
    <xf numFmtId="0" fontId="1" fillId="0" borderId="24" xfId="0" applyFont="1" applyFill="1" applyBorder="1" applyAlignment="1">
      <alignment horizontal="left" vertical="center"/>
    </xf>
    <xf numFmtId="0" fontId="1" fillId="0" borderId="16" xfId="0" applyFont="1" applyFill="1" applyBorder="1" applyAlignment="1">
      <alignment horizontal="left" vertical="center"/>
    </xf>
    <xf numFmtId="0" fontId="1" fillId="0" borderId="17" xfId="0" applyFont="1" applyFill="1" applyBorder="1" applyAlignment="1">
      <alignment horizontal="left" vertical="center"/>
    </xf>
    <xf numFmtId="2" fontId="0" fillId="0" borderId="16" xfId="0" applyNumberFormat="1" applyBorder="1" applyAlignment="1">
      <alignment horizontal="center"/>
    </xf>
    <xf numFmtId="2" fontId="0" fillId="0" borderId="17" xfId="0" applyNumberFormat="1" applyBorder="1" applyAlignment="1">
      <alignment horizontal="center"/>
    </xf>
    <xf numFmtId="0" fontId="1" fillId="0" borderId="17" xfId="0" applyFont="1" applyBorder="1" applyAlignment="1">
      <alignment horizontal="left"/>
    </xf>
    <xf numFmtId="2" fontId="0" fillId="0" borderId="17" xfId="0" applyNumberFormat="1" applyBorder="1" applyAlignment="1">
      <alignment horizontal="center" vertical="center"/>
    </xf>
    <xf numFmtId="2" fontId="0" fillId="0" borderId="16" xfId="0" applyNumberFormat="1" applyBorder="1" applyAlignment="1">
      <alignment horizontal="center" vertical="center"/>
    </xf>
    <xf numFmtId="0" fontId="0" fillId="0" borderId="16" xfId="0" applyBorder="1" applyAlignment="1">
      <alignment horizontal="center" vertical="center"/>
    </xf>
    <xf numFmtId="42" fontId="1" fillId="4" borderId="1" xfId="0" applyNumberFormat="1" applyFont="1" applyFill="1" applyBorder="1" applyAlignment="1">
      <alignment horizontal="center" vertical="center"/>
    </xf>
    <xf numFmtId="42" fontId="1" fillId="4" borderId="2" xfId="0" applyNumberFormat="1" applyFont="1" applyFill="1" applyBorder="1" applyAlignment="1">
      <alignment horizontal="center" vertical="center"/>
    </xf>
    <xf numFmtId="42" fontId="1" fillId="4" borderId="3" xfId="0" applyNumberFormat="1" applyFont="1" applyFill="1" applyBorder="1" applyAlignment="1">
      <alignment horizontal="center" vertical="center"/>
    </xf>
    <xf numFmtId="42" fontId="1" fillId="4" borderId="6" xfId="0" applyNumberFormat="1" applyFont="1" applyFill="1" applyBorder="1" applyAlignment="1">
      <alignment horizontal="center" vertical="center"/>
    </xf>
    <xf numFmtId="42" fontId="1" fillId="4" borderId="9" xfId="0" applyNumberFormat="1" applyFont="1" applyFill="1" applyBorder="1" applyAlignment="1">
      <alignment horizontal="center" vertical="center"/>
    </xf>
    <xf numFmtId="42" fontId="1" fillId="4" borderId="25" xfId="0" applyNumberFormat="1" applyFont="1" applyFill="1" applyBorder="1" applyAlignment="1">
      <alignment horizontal="center" vertical="center"/>
    </xf>
    <xf numFmtId="0" fontId="1" fillId="4" borderId="18"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0" fillId="0" borderId="29" xfId="0" applyBorder="1" applyAlignment="1">
      <alignment horizontal="center"/>
    </xf>
    <xf numFmtId="0" fontId="0" fillId="0" borderId="31" xfId="0" applyBorder="1" applyAlignment="1">
      <alignment horizontal="center"/>
    </xf>
    <xf numFmtId="42" fontId="1" fillId="0" borderId="32" xfId="0" applyNumberFormat="1" applyFont="1" applyBorder="1" applyAlignment="1">
      <alignment horizontal="center" vertical="center"/>
    </xf>
    <xf numFmtId="0" fontId="0" fillId="0" borderId="11" xfId="0" applyBorder="1" applyAlignment="1">
      <alignment horizontal="center"/>
    </xf>
    <xf numFmtId="42" fontId="1" fillId="0" borderId="33" xfId="0" applyNumberFormat="1" applyFont="1" applyBorder="1" applyAlignment="1">
      <alignment horizontal="center" vertical="center"/>
    </xf>
    <xf numFmtId="0" fontId="0" fillId="0" borderId="34" xfId="0" applyBorder="1" applyAlignment="1">
      <alignment horizontal="center"/>
    </xf>
    <xf numFmtId="42" fontId="1" fillId="0" borderId="30" xfId="0" applyNumberFormat="1" applyFont="1" applyBorder="1" applyAlignment="1">
      <alignment horizontal="center" vertical="center"/>
    </xf>
    <xf numFmtId="0" fontId="0" fillId="0" borderId="35" xfId="0" applyBorder="1" applyAlignment="1">
      <alignment horizontal="center"/>
    </xf>
    <xf numFmtId="0" fontId="0" fillId="0" borderId="10" xfId="0" applyBorder="1" applyAlignment="1">
      <alignment vertical="center"/>
    </xf>
    <xf numFmtId="0" fontId="0" fillId="0" borderId="12" xfId="0"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xf>
    <xf numFmtId="2" fontId="5" fillId="0" borderId="1" xfId="0" applyNumberFormat="1" applyFont="1" applyBorder="1" applyAlignment="1">
      <alignment horizontal="center" vertical="center"/>
    </xf>
    <xf numFmtId="0" fontId="5" fillId="0" borderId="1" xfId="0" applyFont="1" applyFill="1" applyBorder="1" applyAlignment="1">
      <alignment horizontal="center"/>
    </xf>
    <xf numFmtId="0" fontId="1" fillId="0" borderId="1" xfId="0" applyFont="1" applyBorder="1" applyAlignment="1">
      <alignment horizontal="center"/>
    </xf>
    <xf numFmtId="2" fontId="5" fillId="0" borderId="1" xfId="0" applyNumberFormat="1" applyFont="1" applyBorder="1" applyAlignment="1">
      <alignment horizontal="center"/>
    </xf>
    <xf numFmtId="0" fontId="2" fillId="0" borderId="1" xfId="0" applyFont="1" applyBorder="1" applyAlignment="1">
      <alignment horizontal="center" vertical="center" wrapText="1"/>
    </xf>
    <xf numFmtId="0" fontId="1" fillId="0" borderId="1" xfId="0" applyFont="1" applyBorder="1" applyAlignment="1">
      <alignment horizontal="justify" vertical="center" wrapText="1"/>
    </xf>
    <xf numFmtId="0" fontId="1" fillId="0" borderId="1" xfId="0" applyFont="1" applyFill="1" applyBorder="1" applyAlignment="1">
      <alignment horizontal="justify" vertical="center" wrapText="1"/>
    </xf>
    <xf numFmtId="0" fontId="0" fillId="0" borderId="1" xfId="0" applyBorder="1"/>
    <xf numFmtId="0" fontId="1" fillId="0" borderId="1" xfId="0" applyFont="1" applyBorder="1" applyAlignment="1">
      <alignment vertical="center"/>
    </xf>
    <xf numFmtId="0" fontId="0" fillId="0" borderId="1" xfId="0"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 fillId="3" borderId="8" xfId="0" applyFont="1" applyFill="1" applyBorder="1" applyAlignment="1">
      <alignment horizontal="center" vertical="center" wrapText="1"/>
    </xf>
    <xf numFmtId="0" fontId="1" fillId="3" borderId="25"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30" xfId="0" applyFont="1" applyFill="1" applyBorder="1" applyAlignment="1">
      <alignment horizontal="center" vertical="center"/>
    </xf>
    <xf numFmtId="0" fontId="0" fillId="3" borderId="27" xfId="0" applyFill="1" applyBorder="1" applyAlignment="1">
      <alignment horizontal="center" vertical="center"/>
    </xf>
    <xf numFmtId="0" fontId="0" fillId="3" borderId="29" xfId="0" applyFill="1" applyBorder="1" applyAlignment="1">
      <alignment horizontal="center" vertical="center"/>
    </xf>
    <xf numFmtId="0" fontId="2" fillId="0" borderId="21" xfId="0" applyFont="1" applyBorder="1" applyAlignment="1">
      <alignment horizontal="left"/>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2" xfId="0" applyFont="1" applyFill="1" applyBorder="1" applyAlignment="1">
      <alignment horizontal="center" vertical="center" wrapText="1"/>
    </xf>
    <xf numFmtId="0" fontId="1" fillId="0" borderId="0" xfId="0" applyFont="1" applyAlignment="1">
      <alignment horizontal="center" vertical="center" wrapText="1"/>
    </xf>
    <xf numFmtId="0" fontId="2" fillId="0" borderId="21" xfId="0" applyFont="1" applyBorder="1" applyAlignment="1">
      <alignment horizontal="left" vertical="center" wrapText="1"/>
    </xf>
    <xf numFmtId="0" fontId="1" fillId="0" borderId="0" xfId="0" applyFont="1" applyAlignment="1">
      <alignment horizontal="center" vertical="center"/>
    </xf>
    <xf numFmtId="0" fontId="2" fillId="0" borderId="0" xfId="0" applyFont="1" applyFill="1" applyBorder="1" applyAlignment="1">
      <alignment horizontal="left" vertical="center"/>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22" xfId="0" applyFont="1" applyFill="1" applyBorder="1" applyAlignment="1">
      <alignment horizontal="center" wrapText="1"/>
    </xf>
    <xf numFmtId="0" fontId="1" fillId="2" borderId="26" xfId="0" applyFont="1" applyFill="1" applyBorder="1" applyAlignment="1">
      <alignment horizontal="center" wrapText="1"/>
    </xf>
    <xf numFmtId="0" fontId="1" fillId="2" borderId="23" xfId="0" applyFont="1" applyFill="1" applyBorder="1" applyAlignment="1">
      <alignment horizontal="center" vertical="center" wrapText="1"/>
    </xf>
    <xf numFmtId="0" fontId="2" fillId="0" borderId="0" xfId="0" applyFont="1" applyAlignment="1">
      <alignment horizontal="left"/>
    </xf>
    <xf numFmtId="0" fontId="1" fillId="2" borderId="15"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0" borderId="0" xfId="0" applyFont="1" applyBorder="1" applyAlignment="1">
      <alignment horizontal="center"/>
    </xf>
    <xf numFmtId="0" fontId="5" fillId="2" borderId="1" xfId="0" applyFont="1" applyFill="1" applyBorder="1" applyAlignment="1">
      <alignment horizontal="center" vertical="center"/>
    </xf>
    <xf numFmtId="0" fontId="1" fillId="2" borderId="16" xfId="0" applyFont="1" applyFill="1" applyBorder="1" applyAlignment="1">
      <alignment horizontal="center" vertical="center" wrapText="1"/>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wrapText="1"/>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99CCFF"/>
      <color rgb="FFFF505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startjun16"/>
      <sheetName val="datastartjan17"/>
      <sheetName val="datastartsept17"/>
      <sheetName val="datastartmei18"/>
    </sheetNames>
    <sheetDataSet>
      <sheetData sheetId="0">
        <row r="3">
          <cell r="B3" t="str">
            <v>P19041201</v>
          </cell>
          <cell r="C3" t="str">
            <v>K1002</v>
          </cell>
          <cell r="D3" t="str">
            <v>Tempat Tidur Istana</v>
          </cell>
          <cell r="F3">
            <v>5300000</v>
          </cell>
        </row>
        <row r="4">
          <cell r="B4" t="str">
            <v>P19041202</v>
          </cell>
          <cell r="C4" t="str">
            <v>K1002</v>
          </cell>
          <cell r="D4" t="str">
            <v>Tempat Tidur KDI ukir</v>
          </cell>
          <cell r="F4">
            <v>3600000</v>
          </cell>
        </row>
        <row r="12">
          <cell r="B12" t="str">
            <v>P19041210</v>
          </cell>
          <cell r="C12" t="str">
            <v>K1002</v>
          </cell>
          <cell r="D12" t="str">
            <v>Tempat Tidur Gebyok Joglo</v>
          </cell>
          <cell r="F12">
            <v>2950000</v>
          </cell>
        </row>
        <row r="16">
          <cell r="B16" t="str">
            <v>P19041214</v>
          </cell>
          <cell r="C16" t="str">
            <v>K1002</v>
          </cell>
          <cell r="D16" t="str">
            <v>Tempat Tidur Davinci Lendang</v>
          </cell>
          <cell r="F16">
            <v>4500000</v>
          </cell>
        </row>
        <row r="17">
          <cell r="B17" t="str">
            <v>P19041215</v>
          </cell>
          <cell r="C17" t="str">
            <v>K1002</v>
          </cell>
          <cell r="D17" t="str">
            <v>Tempat Tidur Dahlia</v>
          </cell>
          <cell r="F17">
            <v>3900000</v>
          </cell>
        </row>
        <row r="21">
          <cell r="B21" t="str">
            <v>P19041219</v>
          </cell>
          <cell r="C21" t="str">
            <v>K1002</v>
          </cell>
          <cell r="D21" t="str">
            <v>Tempat Tidur Anggur</v>
          </cell>
          <cell r="F21">
            <v>3050000</v>
          </cell>
        </row>
        <row r="27">
          <cell r="C27" t="str">
            <v>K1002</v>
          </cell>
          <cell r="D27" t="str">
            <v>Tempat Tidur Nusa Indah Krawang</v>
          </cell>
          <cell r="F27">
            <v>4000000</v>
          </cell>
        </row>
        <row r="30">
          <cell r="B30" t="str">
            <v>P19041228</v>
          </cell>
        </row>
        <row r="34">
          <cell r="B34" t="str">
            <v>P19041232</v>
          </cell>
          <cell r="C34" t="str">
            <v>K1002</v>
          </cell>
          <cell r="D34" t="str">
            <v>Tempat Tidur Tempahan (Custome)</v>
          </cell>
          <cell r="F34">
            <v>5000000</v>
          </cell>
        </row>
        <row r="35">
          <cell r="B35" t="str">
            <v>P19041233</v>
          </cell>
          <cell r="C35" t="str">
            <v>K1001</v>
          </cell>
          <cell r="D35" t="str">
            <v>Springbed Helux</v>
          </cell>
          <cell r="F35">
            <v>3900000</v>
          </cell>
        </row>
        <row r="36">
          <cell r="B36" t="str">
            <v>P19041234</v>
          </cell>
          <cell r="C36" t="str">
            <v>K1001</v>
          </cell>
          <cell r="D36" t="str">
            <v>Springbed Ocean Magical</v>
          </cell>
          <cell r="F36">
            <v>3600000</v>
          </cell>
        </row>
        <row r="40">
          <cell r="B40" t="str">
            <v>P19041238</v>
          </cell>
          <cell r="C40" t="str">
            <v>K1001</v>
          </cell>
          <cell r="D40" t="str">
            <v>Springbed Ocean Tinderly</v>
          </cell>
          <cell r="F40">
            <v>4430000</v>
          </cell>
        </row>
        <row r="42">
          <cell r="B42" t="str">
            <v>P19041240</v>
          </cell>
          <cell r="C42" t="str">
            <v>K1001</v>
          </cell>
          <cell r="D42" t="str">
            <v>Springbed Caisar Economy</v>
          </cell>
          <cell r="F42">
            <v>1600000</v>
          </cell>
        </row>
        <row r="43">
          <cell r="B43" t="str">
            <v>P19041241</v>
          </cell>
          <cell r="C43" t="str">
            <v>K1001</v>
          </cell>
          <cell r="D43" t="str">
            <v>Springbed Caisar Davinci</v>
          </cell>
          <cell r="F43">
            <v>1950000</v>
          </cell>
        </row>
        <row r="46">
          <cell r="B46" t="str">
            <v>P19041244</v>
          </cell>
          <cell r="C46" t="str">
            <v>K1001</v>
          </cell>
          <cell r="D46" t="str">
            <v>Springbed Loren Tipe 600</v>
          </cell>
          <cell r="F46">
            <v>2100000</v>
          </cell>
        </row>
        <row r="52">
          <cell r="B52" t="str">
            <v>P19041250</v>
          </cell>
          <cell r="C52" t="str">
            <v>K1001</v>
          </cell>
          <cell r="D52" t="str">
            <v>Springbed Conforta</v>
          </cell>
          <cell r="F52">
            <v>2850000</v>
          </cell>
        </row>
        <row r="58">
          <cell r="B58" t="str">
            <v>P19041256</v>
          </cell>
          <cell r="C58" t="str">
            <v>K1012</v>
          </cell>
          <cell r="D58" t="str">
            <v>Bed Dorong Modis karakter</v>
          </cell>
          <cell r="F58">
            <v>3200000</v>
          </cell>
        </row>
        <row r="71">
          <cell r="B71" t="str">
            <v>P19041269</v>
          </cell>
          <cell r="C71" t="str">
            <v>K1005</v>
          </cell>
          <cell r="D71" t="str">
            <v>Dipan Cendrawasih</v>
          </cell>
          <cell r="F71">
            <v>2850000</v>
          </cell>
        </row>
        <row r="72">
          <cell r="B72" t="str">
            <v>P19041270</v>
          </cell>
          <cell r="C72" t="str">
            <v>K1005</v>
          </cell>
          <cell r="D72" t="str">
            <v>Dipan Love</v>
          </cell>
          <cell r="F72">
            <v>1700000</v>
          </cell>
        </row>
        <row r="73">
          <cell r="B73" t="str">
            <v>P19041271</v>
          </cell>
          <cell r="C73" t="str">
            <v>K1005</v>
          </cell>
          <cell r="D73" t="str">
            <v>Dipan Rafi Ahmad</v>
          </cell>
          <cell r="F73">
            <v>3150000</v>
          </cell>
        </row>
        <row r="74">
          <cell r="B74" t="str">
            <v>P19041272</v>
          </cell>
          <cell r="C74" t="str">
            <v>K1005</v>
          </cell>
          <cell r="D74" t="str">
            <v>Dipan Classic</v>
          </cell>
          <cell r="F74">
            <v>1800000</v>
          </cell>
        </row>
        <row r="75">
          <cell r="B75" t="str">
            <v>P19041273</v>
          </cell>
          <cell r="C75" t="str">
            <v>K1005</v>
          </cell>
          <cell r="D75" t="str">
            <v>Dipan Modern Kancing</v>
          </cell>
          <cell r="F75">
            <v>2350000</v>
          </cell>
        </row>
        <row r="77">
          <cell r="B77" t="str">
            <v>P19041275</v>
          </cell>
          <cell r="C77" t="str">
            <v>K1003</v>
          </cell>
          <cell r="D77" t="str">
            <v>Meja Rias Mawar Goyang</v>
          </cell>
          <cell r="F77">
            <v>3400000</v>
          </cell>
        </row>
        <row r="78">
          <cell r="B78" t="str">
            <v>P19041276</v>
          </cell>
          <cell r="C78" t="str">
            <v>K1003</v>
          </cell>
          <cell r="D78" t="str">
            <v>Meja Rias Semanggi</v>
          </cell>
          <cell r="F78">
            <v>3400000</v>
          </cell>
        </row>
        <row r="79">
          <cell r="B79" t="str">
            <v>P19041277</v>
          </cell>
          <cell r="C79" t="str">
            <v>K1003</v>
          </cell>
          <cell r="D79" t="str">
            <v xml:space="preserve">Meja Rias Kerang </v>
          </cell>
          <cell r="F79">
            <v>2650000</v>
          </cell>
        </row>
        <row r="81">
          <cell r="B81" t="str">
            <v>P19041279</v>
          </cell>
          <cell r="C81" t="str">
            <v>K1003</v>
          </cell>
          <cell r="D81" t="str">
            <v>Meja Rias Alter</v>
          </cell>
          <cell r="F81">
            <v>1600000</v>
          </cell>
        </row>
        <row r="84">
          <cell r="B84" t="str">
            <v>P19041282</v>
          </cell>
          <cell r="C84" t="str">
            <v>K1003</v>
          </cell>
          <cell r="D84" t="str">
            <v>Meja Rias Pluru</v>
          </cell>
          <cell r="F84">
            <v>1800000</v>
          </cell>
        </row>
        <row r="85">
          <cell r="B85" t="str">
            <v>P19041283</v>
          </cell>
          <cell r="C85" t="str">
            <v>K1003</v>
          </cell>
          <cell r="D85" t="str">
            <v>Meja Rias Gendong 1</v>
          </cell>
          <cell r="F85">
            <v>1600000</v>
          </cell>
        </row>
        <row r="90">
          <cell r="B90" t="str">
            <v>P19041288</v>
          </cell>
          <cell r="C90" t="str">
            <v>K1004</v>
          </cell>
          <cell r="D90" t="str">
            <v>Lemari Pintu Tiara 3 PT</v>
          </cell>
          <cell r="F90">
            <v>3400000</v>
          </cell>
        </row>
        <row r="92">
          <cell r="B92" t="str">
            <v>P19041290</v>
          </cell>
          <cell r="C92" t="str">
            <v>K1004</v>
          </cell>
          <cell r="D92" t="str">
            <v>Lemari Pintu Rahwana 3 PT</v>
          </cell>
          <cell r="F92">
            <v>3500000</v>
          </cell>
        </row>
        <row r="95">
          <cell r="B95" t="str">
            <v>P19041293</v>
          </cell>
          <cell r="C95" t="str">
            <v>K1004</v>
          </cell>
          <cell r="D95" t="str">
            <v>Lemari Pintu Pluru 3PT</v>
          </cell>
          <cell r="F95">
            <v>3400000</v>
          </cell>
        </row>
        <row r="96">
          <cell r="B96" t="str">
            <v>P19041294</v>
          </cell>
          <cell r="C96" t="str">
            <v>K1004</v>
          </cell>
          <cell r="D96" t="str">
            <v>Lemari Pintu Semanggi</v>
          </cell>
          <cell r="F96">
            <v>3090000</v>
          </cell>
        </row>
        <row r="97">
          <cell r="B97" t="str">
            <v>P19041295</v>
          </cell>
          <cell r="C97" t="str">
            <v>K1004</v>
          </cell>
          <cell r="D97" t="str">
            <v>Lemari Pintu Stupa 4PT</v>
          </cell>
          <cell r="F97">
            <v>2850000</v>
          </cell>
        </row>
        <row r="99">
          <cell r="B99" t="str">
            <v>P19041297</v>
          </cell>
          <cell r="C99" t="str">
            <v>K1004</v>
          </cell>
          <cell r="D99" t="str">
            <v>Lemari Pintu Adinda Tonjol 4PT</v>
          </cell>
          <cell r="F99">
            <v>4000000</v>
          </cell>
        </row>
        <row r="100">
          <cell r="B100" t="str">
            <v>P19041298</v>
          </cell>
          <cell r="C100" t="str">
            <v>K1004</v>
          </cell>
          <cell r="D100" t="str">
            <v>Lemari Pintu Tempahan (Custome)</v>
          </cell>
          <cell r="F100">
            <v>4500000</v>
          </cell>
        </row>
        <row r="101">
          <cell r="B101" t="str">
            <v>P19041299</v>
          </cell>
          <cell r="C101" t="str">
            <v>K1004</v>
          </cell>
          <cell r="D101" t="str">
            <v>Lemari Hias Lokal 1 PT</v>
          </cell>
          <cell r="F101">
            <v>1600000</v>
          </cell>
        </row>
        <row r="102">
          <cell r="B102" t="str">
            <v>P19041300</v>
          </cell>
          <cell r="C102" t="str">
            <v>K1004</v>
          </cell>
          <cell r="D102" t="str">
            <v>Lemari Hias Lokal 2 PT</v>
          </cell>
          <cell r="F102">
            <v>1800000</v>
          </cell>
        </row>
        <row r="103">
          <cell r="B103" t="str">
            <v>P19041301</v>
          </cell>
          <cell r="C103" t="str">
            <v>K1004</v>
          </cell>
          <cell r="D103" t="str">
            <v>Lemari Hias Lokal 3 PT</v>
          </cell>
          <cell r="F103">
            <v>2000000</v>
          </cell>
        </row>
        <row r="104">
          <cell r="B104" t="str">
            <v>P19041302</v>
          </cell>
          <cell r="C104" t="str">
            <v>K1004</v>
          </cell>
          <cell r="D104" t="str">
            <v>Lemari Hias Jati</v>
          </cell>
          <cell r="F104">
            <v>2850000</v>
          </cell>
        </row>
        <row r="105">
          <cell r="B105" t="str">
            <v>P19041303</v>
          </cell>
          <cell r="C105" t="str">
            <v>K1004</v>
          </cell>
          <cell r="D105" t="str">
            <v>Lemari Hias Minimalis</v>
          </cell>
          <cell r="F105">
            <v>2350000</v>
          </cell>
        </row>
        <row r="106">
          <cell r="B106" t="str">
            <v>P19041304</v>
          </cell>
          <cell r="C106" t="str">
            <v>K1004</v>
          </cell>
          <cell r="D106" t="str">
            <v>Lemari Hias Ukir</v>
          </cell>
          <cell r="F106">
            <v>2850000</v>
          </cell>
        </row>
        <row r="107">
          <cell r="B107" t="str">
            <v>P19041305</v>
          </cell>
          <cell r="C107" t="str">
            <v>K1007</v>
          </cell>
          <cell r="D107" t="str">
            <v>Kaca Hias Minimalis Ukir</v>
          </cell>
          <cell r="F107">
            <v>1050000</v>
          </cell>
        </row>
        <row r="108">
          <cell r="B108" t="str">
            <v>P19041306</v>
          </cell>
          <cell r="C108" t="str">
            <v>K1007</v>
          </cell>
          <cell r="D108" t="str">
            <v>Kaca Hias Jati</v>
          </cell>
          <cell r="F108">
            <v>1700000</v>
          </cell>
        </row>
        <row r="109">
          <cell r="B109" t="str">
            <v>P19041307</v>
          </cell>
          <cell r="C109" t="str">
            <v>K1008</v>
          </cell>
          <cell r="D109" t="str">
            <v>Bantal Helux</v>
          </cell>
          <cell r="F109">
            <v>200000</v>
          </cell>
        </row>
        <row r="110">
          <cell r="B110" t="str">
            <v>P19041308</v>
          </cell>
          <cell r="C110" t="str">
            <v>K1008</v>
          </cell>
          <cell r="D110" t="str">
            <v>Bantal Conforta</v>
          </cell>
          <cell r="F110">
            <v>170000</v>
          </cell>
        </row>
        <row r="111">
          <cell r="B111" t="str">
            <v>P19041309</v>
          </cell>
          <cell r="C111" t="str">
            <v>K1008</v>
          </cell>
          <cell r="D111" t="str">
            <v>Guling Helux</v>
          </cell>
          <cell r="F111">
            <v>200000</v>
          </cell>
        </row>
        <row r="112">
          <cell r="B112" t="str">
            <v>P19041310</v>
          </cell>
          <cell r="C112" t="str">
            <v>K1008</v>
          </cell>
          <cell r="D112" t="str">
            <v>Guling Conforta</v>
          </cell>
          <cell r="F112">
            <v>170000</v>
          </cell>
        </row>
        <row r="115">
          <cell r="B115" t="str">
            <v>P19041313</v>
          </cell>
          <cell r="C115" t="str">
            <v>K1009</v>
          </cell>
          <cell r="D115" t="str">
            <v>Buffet TV Lokal</v>
          </cell>
          <cell r="F115">
            <v>1100000</v>
          </cell>
        </row>
        <row r="116">
          <cell r="B116" t="str">
            <v>P19041314</v>
          </cell>
          <cell r="C116" t="str">
            <v>K1009</v>
          </cell>
          <cell r="D116" t="str">
            <v xml:space="preserve">Buffet TV Jati Davinci </v>
          </cell>
          <cell r="F116">
            <v>2420000</v>
          </cell>
        </row>
        <row r="117">
          <cell r="B117" t="str">
            <v>P19041315</v>
          </cell>
        </row>
        <row r="118">
          <cell r="B118" t="str">
            <v>P19041316</v>
          </cell>
          <cell r="C118" t="str">
            <v>K1009</v>
          </cell>
          <cell r="D118" t="str">
            <v>Buffet TV Jati Anggur</v>
          </cell>
          <cell r="F118">
            <v>2850000</v>
          </cell>
        </row>
        <row r="119">
          <cell r="B119" t="str">
            <v>P19041317</v>
          </cell>
          <cell r="C119" t="str">
            <v>K1009</v>
          </cell>
          <cell r="D119" t="str">
            <v>Buffet TV Jati Krawang</v>
          </cell>
          <cell r="F119">
            <v>2350000</v>
          </cell>
        </row>
        <row r="120">
          <cell r="B120" t="str">
            <v>P19041318</v>
          </cell>
          <cell r="C120" t="str">
            <v>K1009</v>
          </cell>
          <cell r="D120" t="str">
            <v>Buffet TV Jati Kartini</v>
          </cell>
          <cell r="F120">
            <v>2200000</v>
          </cell>
        </row>
        <row r="122">
          <cell r="B122" t="str">
            <v>P19041320</v>
          </cell>
          <cell r="C122" t="str">
            <v>K1010</v>
          </cell>
          <cell r="D122" t="str">
            <v xml:space="preserve">Sofa Minimalis </v>
          </cell>
          <cell r="F122">
            <v>2350000</v>
          </cell>
        </row>
        <row r="124">
          <cell r="B124" t="str">
            <v>P19041322</v>
          </cell>
          <cell r="C124" t="str">
            <v>K1010</v>
          </cell>
          <cell r="D124" t="str">
            <v>Sofa Modern</v>
          </cell>
          <cell r="F124">
            <v>3350000</v>
          </cell>
        </row>
        <row r="129">
          <cell r="B129" t="str">
            <v>P19041327</v>
          </cell>
          <cell r="C129" t="str">
            <v>K1011</v>
          </cell>
          <cell r="D129" t="str">
            <v>Kursi Tamu Jati Ukir</v>
          </cell>
          <cell r="F129">
            <v>2850000</v>
          </cell>
        </row>
        <row r="130">
          <cell r="B130" t="str">
            <v>P19041328</v>
          </cell>
          <cell r="C130" t="str">
            <v>K1011</v>
          </cell>
          <cell r="D130" t="str">
            <v>Kursi Tamu Jati Kartini</v>
          </cell>
          <cell r="F130">
            <v>2350000</v>
          </cell>
        </row>
        <row r="131">
          <cell r="B131" t="str">
            <v>P19041329</v>
          </cell>
          <cell r="C131" t="str">
            <v>K1011</v>
          </cell>
          <cell r="D131" t="str">
            <v>Kursi Tamu Jati Mawar</v>
          </cell>
          <cell r="F131">
            <v>3300000</v>
          </cell>
        </row>
        <row r="133">
          <cell r="B133" t="str">
            <v>P19041331</v>
          </cell>
          <cell r="C133" t="str">
            <v>K1011</v>
          </cell>
          <cell r="D133" t="str">
            <v>Kursi Tamu Jati Semanggi</v>
          </cell>
          <cell r="F133">
            <v>3050000</v>
          </cell>
        </row>
        <row r="134">
          <cell r="B134" t="str">
            <v>P19041332</v>
          </cell>
          <cell r="C134" t="str">
            <v>K1001</v>
          </cell>
          <cell r="D134" t="str">
            <v>Kasur 120x200</v>
          </cell>
          <cell r="F134">
            <v>450000</v>
          </cell>
        </row>
        <row r="138">
          <cell r="B138" t="str">
            <v>P19041336</v>
          </cell>
          <cell r="C138" t="str">
            <v>K1006</v>
          </cell>
          <cell r="D138" t="str">
            <v>Meja Makan Kerang</v>
          </cell>
          <cell r="F138">
            <v>3200000</v>
          </cell>
        </row>
        <row r="139">
          <cell r="B139" t="str">
            <v>P19041337</v>
          </cell>
          <cell r="C139" t="str">
            <v>K1006</v>
          </cell>
          <cell r="D139" t="str">
            <v>Meja Makan Minimalis tepi daun</v>
          </cell>
          <cell r="F139">
            <v>3900000</v>
          </cell>
        </row>
        <row r="140">
          <cell r="B140" t="str">
            <v>P19041338</v>
          </cell>
          <cell r="C140" t="str">
            <v>K1006</v>
          </cell>
          <cell r="D140" t="str">
            <v>Meja Makan Ukir salina Gendong</v>
          </cell>
          <cell r="F140">
            <v>3600000</v>
          </cell>
        </row>
      </sheetData>
      <sheetData sheetId="1">
        <row r="3">
          <cell r="B3" t="str">
            <v>P19041201</v>
          </cell>
        </row>
        <row r="18">
          <cell r="B18" t="str">
            <v>P19041216</v>
          </cell>
          <cell r="C18" t="str">
            <v>K1002</v>
          </cell>
          <cell r="D18" t="str">
            <v>Tempat Tidur Santika</v>
          </cell>
          <cell r="F18">
            <v>3250000</v>
          </cell>
        </row>
        <row r="22">
          <cell r="B22" t="str">
            <v>P19041220</v>
          </cell>
          <cell r="C22" t="str">
            <v>K1002</v>
          </cell>
          <cell r="D22" t="str">
            <v>Tempat Tidur Bhineka</v>
          </cell>
          <cell r="F22">
            <v>3400000</v>
          </cell>
        </row>
        <row r="23">
          <cell r="C23" t="str">
            <v>K1002</v>
          </cell>
          <cell r="D23" t="str">
            <v>Tempat Tidur Arjuna</v>
          </cell>
          <cell r="F23">
            <v>3300000</v>
          </cell>
        </row>
        <row r="37">
          <cell r="B37" t="str">
            <v>P19041235</v>
          </cell>
          <cell r="C37" t="str">
            <v>K1001</v>
          </cell>
          <cell r="D37" t="str">
            <v>Springbed Ocean Classical</v>
          </cell>
          <cell r="F37">
            <v>2350000</v>
          </cell>
        </row>
        <row r="54">
          <cell r="B54" t="str">
            <v>P19041252</v>
          </cell>
          <cell r="C54" t="str">
            <v>K1001</v>
          </cell>
          <cell r="D54" t="str">
            <v>Springbed Kanggooro</v>
          </cell>
          <cell r="F54">
            <v>2350000</v>
          </cell>
        </row>
        <row r="60">
          <cell r="B60" t="str">
            <v>P19041258</v>
          </cell>
          <cell r="C60" t="str">
            <v>K1012</v>
          </cell>
          <cell r="D60" t="str">
            <v>Bed Dorong Helux Latex</v>
          </cell>
          <cell r="F60">
            <v>3900000</v>
          </cell>
        </row>
        <row r="82">
          <cell r="B82" t="str">
            <v>P19041280</v>
          </cell>
          <cell r="C82" t="str">
            <v>K1003</v>
          </cell>
          <cell r="D82" t="str">
            <v>Meja Rias Alter Jumbo Jati 5 Laci</v>
          </cell>
          <cell r="F82">
            <v>4000000</v>
          </cell>
        </row>
        <row r="83">
          <cell r="B83" t="str">
            <v>P19041281</v>
          </cell>
          <cell r="C83" t="str">
            <v>K1003</v>
          </cell>
          <cell r="D83" t="str">
            <v>Meja Rias Maja Pahit</v>
          </cell>
          <cell r="F83">
            <v>1500000</v>
          </cell>
        </row>
        <row r="84">
          <cell r="B84" t="str">
            <v>P19041282</v>
          </cell>
          <cell r="C84" t="str">
            <v>K1003</v>
          </cell>
          <cell r="D84" t="str">
            <v>Meja Rias Pluru</v>
          </cell>
          <cell r="F84">
            <v>1800000</v>
          </cell>
        </row>
        <row r="88">
          <cell r="B88" t="str">
            <v>P19041286</v>
          </cell>
          <cell r="C88" t="str">
            <v>K1003</v>
          </cell>
          <cell r="D88" t="str">
            <v>Meja Rias Tempahan</v>
          </cell>
          <cell r="F88">
            <v>3000000</v>
          </cell>
        </row>
        <row r="91">
          <cell r="B91" t="str">
            <v>P19041289</v>
          </cell>
          <cell r="C91" t="str">
            <v>K1004</v>
          </cell>
          <cell r="D91" t="str">
            <v>Lemari Pintu Caca Bunga 3 PT</v>
          </cell>
          <cell r="F91">
            <v>3200000</v>
          </cell>
        </row>
        <row r="92">
          <cell r="B92" t="str">
            <v>P19041290</v>
          </cell>
          <cell r="C92" t="str">
            <v>K1004</v>
          </cell>
          <cell r="D92" t="str">
            <v>Lemari Pintu Rahwana 3 PT</v>
          </cell>
          <cell r="F92">
            <v>3500000</v>
          </cell>
        </row>
        <row r="99">
          <cell r="C99" t="str">
            <v>K1004</v>
          </cell>
          <cell r="D99" t="str">
            <v>Lemari Pintu Adinda Tonjol 4PT</v>
          </cell>
          <cell r="F99">
            <v>4000000</v>
          </cell>
        </row>
        <row r="103">
          <cell r="B103" t="str">
            <v>P19041301</v>
          </cell>
          <cell r="C103" t="str">
            <v>K1004</v>
          </cell>
          <cell r="D103" t="str">
            <v>Lemari Hias Lokal 3 PT</v>
          </cell>
          <cell r="F103">
            <v>2200000</v>
          </cell>
        </row>
        <row r="104">
          <cell r="B104" t="str">
            <v>P19041302</v>
          </cell>
          <cell r="C104" t="str">
            <v>K1004</v>
          </cell>
          <cell r="D104" t="str">
            <v>Lemari Hias Jati</v>
          </cell>
          <cell r="F104">
            <v>2850000</v>
          </cell>
        </row>
        <row r="105">
          <cell r="B105" t="str">
            <v>P19041303</v>
          </cell>
          <cell r="C105" t="str">
            <v>K1004</v>
          </cell>
          <cell r="D105" t="str">
            <v>Lemari Hias Minimalis</v>
          </cell>
          <cell r="F105">
            <v>2350000</v>
          </cell>
        </row>
        <row r="106">
          <cell r="B106" t="str">
            <v>P19041304</v>
          </cell>
          <cell r="C106" t="str">
            <v>K1004</v>
          </cell>
          <cell r="D106" t="str">
            <v>Lemari Hias Ukir</v>
          </cell>
          <cell r="F106">
            <v>2850000</v>
          </cell>
        </row>
        <row r="107">
          <cell r="B107" t="str">
            <v>P19041305</v>
          </cell>
          <cell r="C107" t="str">
            <v>K1007</v>
          </cell>
          <cell r="D107" t="str">
            <v>Kaca Hias Minimalis Ukir</v>
          </cell>
          <cell r="F107">
            <v>1100000</v>
          </cell>
        </row>
        <row r="108">
          <cell r="B108" t="str">
            <v>P19041306</v>
          </cell>
          <cell r="C108" t="str">
            <v>K1007</v>
          </cell>
          <cell r="D108" t="str">
            <v>Kaca Hias Jati</v>
          </cell>
          <cell r="F108">
            <v>1800000</v>
          </cell>
        </row>
        <row r="110">
          <cell r="B110" t="str">
            <v>P19041308</v>
          </cell>
          <cell r="C110" t="str">
            <v>K1008</v>
          </cell>
          <cell r="D110" t="str">
            <v>Bantal Conforta</v>
          </cell>
          <cell r="F110">
            <v>170000</v>
          </cell>
        </row>
        <row r="114">
          <cell r="B114" t="str">
            <v>P19041312</v>
          </cell>
          <cell r="C114" t="str">
            <v>K1009</v>
          </cell>
          <cell r="D114" t="str">
            <v xml:space="preserve">Buffet TV Olympic </v>
          </cell>
          <cell r="F114">
            <v>1700000</v>
          </cell>
        </row>
        <row r="116">
          <cell r="B116" t="str">
            <v>P19041314</v>
          </cell>
          <cell r="C116" t="str">
            <v>K1009</v>
          </cell>
          <cell r="D116" t="str">
            <v xml:space="preserve">Buffet TV Jati Davinci </v>
          </cell>
          <cell r="F116">
            <v>2420000</v>
          </cell>
        </row>
        <row r="117">
          <cell r="C117" t="str">
            <v>K1009</v>
          </cell>
          <cell r="D117" t="str">
            <v>Buffet TV Jati Peluru</v>
          </cell>
          <cell r="F117">
            <v>2550000</v>
          </cell>
        </row>
        <row r="123">
          <cell r="B123" t="str">
            <v>P19041321</v>
          </cell>
        </row>
        <row r="124">
          <cell r="B124" t="str">
            <v>P19041322</v>
          </cell>
          <cell r="C124" t="str">
            <v>K1010</v>
          </cell>
          <cell r="D124" t="str">
            <v>Sofa Modern</v>
          </cell>
          <cell r="F124">
            <v>3350000</v>
          </cell>
        </row>
        <row r="129">
          <cell r="B129" t="str">
            <v>P19041327</v>
          </cell>
          <cell r="C129" t="str">
            <v>K1011</v>
          </cell>
          <cell r="D129" t="str">
            <v>Kursi Tamu Jati Ukir</v>
          </cell>
          <cell r="F129">
            <v>2850000</v>
          </cell>
        </row>
        <row r="131">
          <cell r="B131" t="str">
            <v>P19041329</v>
          </cell>
          <cell r="C131" t="str">
            <v>K1011</v>
          </cell>
          <cell r="D131" t="str">
            <v>Kursi Tamu Jati Mawar</v>
          </cell>
          <cell r="F131">
            <v>3300000</v>
          </cell>
        </row>
        <row r="134">
          <cell r="B134" t="str">
            <v>P19041332</v>
          </cell>
          <cell r="C134" t="str">
            <v>K1001</v>
          </cell>
          <cell r="D134" t="str">
            <v>Kasur 120x200</v>
          </cell>
          <cell r="F134">
            <v>450000</v>
          </cell>
        </row>
        <row r="135">
          <cell r="B135" t="str">
            <v>P19041333</v>
          </cell>
          <cell r="C135" t="str">
            <v>K1006</v>
          </cell>
          <cell r="D135" t="str">
            <v>Meja Makan Minimalis</v>
          </cell>
          <cell r="F135">
            <v>2350000</v>
          </cell>
        </row>
        <row r="136">
          <cell r="B136" t="str">
            <v>P19041334</v>
          </cell>
          <cell r="C136" t="str">
            <v>K1006</v>
          </cell>
          <cell r="D136" t="str">
            <v>Meja Makan Kartini</v>
          </cell>
          <cell r="F136">
            <v>3200000</v>
          </cell>
        </row>
        <row r="137">
          <cell r="B137" t="str">
            <v>P19041335</v>
          </cell>
          <cell r="C137" t="str">
            <v>K1006</v>
          </cell>
          <cell r="D137" t="str">
            <v>Meja Makan Ketapang</v>
          </cell>
          <cell r="F137">
            <v>3200000</v>
          </cell>
        </row>
        <row r="140">
          <cell r="B140" t="str">
            <v>P19041338</v>
          </cell>
          <cell r="C140" t="str">
            <v>K1006</v>
          </cell>
          <cell r="D140" t="str">
            <v>Meja Makan Ukir salina Gendong</v>
          </cell>
          <cell r="F140">
            <v>3800000</v>
          </cell>
        </row>
      </sheetData>
      <sheetData sheetId="2">
        <row r="3">
          <cell r="C3" t="str">
            <v>K1002</v>
          </cell>
        </row>
      </sheetData>
      <sheetData sheetId="3">
        <row r="3">
          <cell r="C3" t="str">
            <v>K1002</v>
          </cell>
        </row>
      </sheetData>
      <sheetData sheetId="4">
        <row r="3">
          <cell r="F3">
            <v>6200000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EDBD4-CEDE-4F13-9651-34F2FE5DAC1E}">
  <dimension ref="A1:AM129"/>
  <sheetViews>
    <sheetView tabSelected="1" topLeftCell="Q14" zoomScale="70" zoomScaleNormal="70" workbookViewId="0">
      <selection activeCell="U40" sqref="U40:W41"/>
    </sheetView>
  </sheetViews>
  <sheetFormatPr defaultRowHeight="15" x14ac:dyDescent="0.25"/>
  <cols>
    <col min="1" max="1" width="4.42578125" customWidth="1"/>
    <col min="2" max="2" width="11.7109375" customWidth="1"/>
    <col min="3" max="3" width="14" customWidth="1"/>
    <col min="4" max="4" width="9.85546875" customWidth="1"/>
    <col min="5" max="5" width="13.85546875" customWidth="1"/>
    <col min="6" max="6" width="35.5703125" customWidth="1"/>
    <col min="7" max="7" width="7.7109375" customWidth="1"/>
    <col min="8" max="8" width="16.28515625" customWidth="1"/>
    <col min="9" max="9" width="16.85546875" customWidth="1"/>
    <col min="11" max="11" width="22.7109375" customWidth="1"/>
    <col min="12" max="12" width="20.85546875" customWidth="1"/>
    <col min="13" max="13" width="10.7109375" customWidth="1"/>
    <col min="14" max="14" width="13.85546875" customWidth="1"/>
    <col min="16" max="16" width="17.140625" customWidth="1"/>
    <col min="17" max="17" width="31.5703125" customWidth="1"/>
    <col min="19" max="19" width="12.85546875" customWidth="1"/>
    <col min="21" max="21" width="23.5703125" customWidth="1"/>
    <col min="22" max="22" width="45.7109375" customWidth="1"/>
    <col min="23" max="23" width="11" customWidth="1"/>
    <col min="24" max="24" width="12.7109375" customWidth="1"/>
    <col min="25" max="25" width="14.85546875" customWidth="1"/>
    <col min="26" max="26" width="23.5703125" customWidth="1"/>
    <col min="27" max="27" width="37.7109375" customWidth="1"/>
    <col min="29" max="29" width="11.42578125" customWidth="1"/>
    <col min="30" max="30" width="15.28515625" customWidth="1"/>
    <col min="32" max="32" width="7.140625" customWidth="1"/>
    <col min="33" max="33" width="17.42578125" customWidth="1"/>
    <col min="34" max="34" width="26.28515625" customWidth="1"/>
    <col min="35" max="35" width="21.85546875" customWidth="1"/>
    <col min="36" max="36" width="13.28515625" customWidth="1"/>
    <col min="37" max="37" width="9.140625" customWidth="1"/>
    <col min="39" max="39" width="12.5703125" customWidth="1"/>
    <col min="42" max="44" width="9.140625" customWidth="1"/>
  </cols>
  <sheetData>
    <row r="1" spans="1:39" ht="15.75" x14ac:dyDescent="0.25">
      <c r="A1" s="108" t="s">
        <v>1</v>
      </c>
      <c r="B1" s="103" t="s">
        <v>171</v>
      </c>
      <c r="C1" s="103" t="s">
        <v>172</v>
      </c>
      <c r="D1" s="103" t="s">
        <v>173</v>
      </c>
      <c r="E1" s="103" t="s">
        <v>174</v>
      </c>
      <c r="F1" s="105" t="s">
        <v>2</v>
      </c>
      <c r="G1" s="105" t="s">
        <v>3</v>
      </c>
      <c r="H1" s="105" t="s">
        <v>4</v>
      </c>
      <c r="I1" s="106" t="s">
        <v>5</v>
      </c>
      <c r="P1" s="11" t="s">
        <v>35</v>
      </c>
      <c r="Q1" s="10"/>
      <c r="R1" s="10"/>
      <c r="S1" s="10"/>
      <c r="U1" s="10" t="s">
        <v>59</v>
      </c>
      <c r="V1" s="10"/>
      <c r="W1" s="10"/>
      <c r="X1" s="10"/>
      <c r="Z1" s="12" t="s">
        <v>91</v>
      </c>
      <c r="AA1" s="12"/>
      <c r="AB1" s="12"/>
      <c r="AC1" s="12"/>
      <c r="AD1" s="12"/>
      <c r="AF1" s="27" t="s">
        <v>93</v>
      </c>
      <c r="AG1" s="27"/>
      <c r="AH1" s="27"/>
      <c r="AI1" s="27"/>
      <c r="AJ1" s="27"/>
      <c r="AK1" s="27"/>
      <c r="AL1" s="27"/>
      <c r="AM1" s="27"/>
    </row>
    <row r="2" spans="1:39" ht="15.75" x14ac:dyDescent="0.25">
      <c r="A2" s="109"/>
      <c r="B2" s="104"/>
      <c r="C2" s="104"/>
      <c r="D2" s="104"/>
      <c r="E2" s="104"/>
      <c r="F2" s="104"/>
      <c r="G2" s="104"/>
      <c r="H2" s="104"/>
      <c r="I2" s="107"/>
      <c r="K2" s="10" t="s">
        <v>33</v>
      </c>
      <c r="L2" s="10"/>
      <c r="M2" s="10"/>
      <c r="N2" s="10"/>
      <c r="P2" s="114" t="s">
        <v>36</v>
      </c>
      <c r="Q2" s="114"/>
      <c r="R2" s="114"/>
      <c r="S2" s="114"/>
      <c r="U2" s="114" t="s">
        <v>62</v>
      </c>
      <c r="V2" s="114"/>
      <c r="W2" s="114"/>
      <c r="X2" s="114"/>
      <c r="Z2" s="114" t="s">
        <v>90</v>
      </c>
      <c r="AA2" s="114"/>
      <c r="AB2" s="114"/>
      <c r="AC2" s="114"/>
      <c r="AD2" s="114"/>
      <c r="AF2" s="126" t="s">
        <v>89</v>
      </c>
      <c r="AG2" s="126"/>
      <c r="AH2" s="126"/>
      <c r="AI2" s="126"/>
      <c r="AJ2" s="126"/>
      <c r="AK2" s="27"/>
      <c r="AL2" s="27"/>
      <c r="AM2" s="27"/>
    </row>
    <row r="3" spans="1:39" ht="15.75" customHeight="1" thickBot="1" x14ac:dyDescent="0.3">
      <c r="A3" s="72">
        <v>1</v>
      </c>
      <c r="B3" s="42" t="s">
        <v>100</v>
      </c>
      <c r="C3" s="43">
        <v>42522</v>
      </c>
      <c r="D3" s="63" t="str">
        <f>[1]data!$C$124</f>
        <v>K1010</v>
      </c>
      <c r="E3" s="42" t="str">
        <f>[1]data!$B$124</f>
        <v>P19041322</v>
      </c>
      <c r="F3" s="2" t="str">
        <f>[1]data!$D$124</f>
        <v>Sofa Modern</v>
      </c>
      <c r="G3" s="42">
        <v>1</v>
      </c>
      <c r="H3" s="1">
        <f>[1]data!$F$124</f>
        <v>3350000</v>
      </c>
      <c r="I3" s="6">
        <f t="shared" ref="I3:I33" si="0">H3*G3</f>
        <v>3350000</v>
      </c>
      <c r="K3" s="114" t="s">
        <v>31</v>
      </c>
      <c r="L3" s="114"/>
      <c r="M3" s="114"/>
      <c r="N3" s="114"/>
      <c r="P3" s="114"/>
      <c r="Q3" s="114"/>
      <c r="R3" s="114"/>
      <c r="S3" s="114"/>
      <c r="U3" s="114"/>
      <c r="V3" s="114"/>
      <c r="W3" s="114"/>
      <c r="X3" s="114"/>
      <c r="Z3" s="114"/>
      <c r="AA3" s="114"/>
      <c r="AB3" s="114"/>
      <c r="AC3" s="114"/>
      <c r="AD3" s="114"/>
      <c r="AF3" s="127" t="s">
        <v>1</v>
      </c>
      <c r="AG3" s="127" t="s">
        <v>94</v>
      </c>
      <c r="AH3" s="127"/>
      <c r="AI3" s="127"/>
      <c r="AJ3" s="127"/>
      <c r="AK3" s="125" t="s">
        <v>97</v>
      </c>
      <c r="AL3" s="125" t="s">
        <v>98</v>
      </c>
      <c r="AM3" s="125" t="s">
        <v>99</v>
      </c>
    </row>
    <row r="4" spans="1:39" ht="15.75" customHeight="1" thickBot="1" x14ac:dyDescent="0.3">
      <c r="A4" s="73">
        <v>2</v>
      </c>
      <c r="B4" s="30" t="s">
        <v>101</v>
      </c>
      <c r="C4" s="44">
        <v>42522</v>
      </c>
      <c r="D4" s="64" t="str">
        <f>[1]data!$C$105</f>
        <v>K1004</v>
      </c>
      <c r="E4" s="30" t="str">
        <f>[1]data!$B$105</f>
        <v>P19041303</v>
      </c>
      <c r="F4" s="31" t="str">
        <f>[1]data!$D$105</f>
        <v>Lemari Hias Minimalis</v>
      </c>
      <c r="G4" s="30">
        <v>1</v>
      </c>
      <c r="H4" s="32">
        <f>[1]data!$F$105</f>
        <v>2350000</v>
      </c>
      <c r="I4" s="74">
        <f t="shared" si="0"/>
        <v>2350000</v>
      </c>
      <c r="K4" s="114"/>
      <c r="L4" s="114"/>
      <c r="M4" s="114"/>
      <c r="N4" s="114"/>
      <c r="P4" s="114"/>
      <c r="Q4" s="114"/>
      <c r="R4" s="114"/>
      <c r="S4" s="114"/>
      <c r="U4" s="114"/>
      <c r="V4" s="114"/>
      <c r="W4" s="114"/>
      <c r="X4" s="114"/>
      <c r="Z4" s="124" t="s">
        <v>37</v>
      </c>
      <c r="AA4" s="124" t="s">
        <v>30</v>
      </c>
      <c r="AB4" s="118" t="s">
        <v>97</v>
      </c>
      <c r="AC4" s="118" t="s">
        <v>98</v>
      </c>
      <c r="AD4" s="118" t="s">
        <v>99</v>
      </c>
      <c r="AF4" s="127"/>
      <c r="AG4" s="127"/>
      <c r="AH4" s="127"/>
      <c r="AI4" s="127"/>
      <c r="AJ4" s="127"/>
      <c r="AK4" s="125"/>
      <c r="AL4" s="125"/>
      <c r="AM4" s="125"/>
    </row>
    <row r="5" spans="1:39" ht="16.5" thickBot="1" x14ac:dyDescent="0.3">
      <c r="A5" s="100">
        <v>3</v>
      </c>
      <c r="B5" s="39" t="s">
        <v>102</v>
      </c>
      <c r="C5" s="46">
        <v>42522</v>
      </c>
      <c r="D5" s="65" t="str">
        <f>[1]data!$C$4</f>
        <v>K1002</v>
      </c>
      <c r="E5" s="39" t="str">
        <f>[1]data!$B$4</f>
        <v>P19041202</v>
      </c>
      <c r="F5" s="3" t="str">
        <f>[1]data!$D$4</f>
        <v>Tempat Tidur KDI ukir</v>
      </c>
      <c r="G5" s="39">
        <v>1</v>
      </c>
      <c r="H5" s="4">
        <f>[1]data!$F$4</f>
        <v>3600000</v>
      </c>
      <c r="I5" s="5">
        <f t="shared" si="0"/>
        <v>3600000</v>
      </c>
      <c r="K5" s="114"/>
      <c r="L5" s="114"/>
      <c r="M5" s="114"/>
      <c r="N5" s="114"/>
      <c r="P5" s="115" t="s">
        <v>58</v>
      </c>
      <c r="Q5" s="115"/>
      <c r="R5" s="19"/>
      <c r="S5" s="19"/>
      <c r="U5" s="12"/>
      <c r="V5" s="12"/>
      <c r="W5" s="12"/>
      <c r="X5" s="12"/>
      <c r="Z5" s="119"/>
      <c r="AA5" s="119"/>
      <c r="AB5" s="128"/>
      <c r="AC5" s="128"/>
      <c r="AD5" s="119"/>
      <c r="AF5" s="82">
        <v>1</v>
      </c>
      <c r="AG5" s="83" t="s">
        <v>95</v>
      </c>
      <c r="AH5" s="82" t="s">
        <v>7</v>
      </c>
      <c r="AI5" s="83" t="s">
        <v>96</v>
      </c>
      <c r="AJ5" s="82" t="s">
        <v>9</v>
      </c>
      <c r="AK5" s="83">
        <v>6</v>
      </c>
      <c r="AL5" s="84">
        <f>(AK5/72)*100</f>
        <v>8.3333333333333321</v>
      </c>
      <c r="AM5" s="84">
        <f>AK5/M9*100</f>
        <v>54.54545454545454</v>
      </c>
    </row>
    <row r="6" spans="1:39" ht="16.5" thickBot="1" x14ac:dyDescent="0.3">
      <c r="A6" s="101"/>
      <c r="B6" s="42" t="s">
        <v>102</v>
      </c>
      <c r="C6" s="43">
        <v>42522</v>
      </c>
      <c r="D6" s="63" t="str">
        <f>[1]data!$C$42</f>
        <v>K1001</v>
      </c>
      <c r="E6" s="42" t="str">
        <f>[1]data!$B$42</f>
        <v>P19041240</v>
      </c>
      <c r="F6" s="2" t="str">
        <f>[1]data!$D$42</f>
        <v>Springbed Caisar Economy</v>
      </c>
      <c r="G6" s="42">
        <v>1</v>
      </c>
      <c r="H6" s="1">
        <f>[1]data!$F$42</f>
        <v>1600000</v>
      </c>
      <c r="I6" s="6">
        <f t="shared" si="0"/>
        <v>1600000</v>
      </c>
      <c r="K6" s="117" t="s">
        <v>29</v>
      </c>
      <c r="L6" s="117"/>
      <c r="M6" s="12"/>
      <c r="N6" s="12"/>
      <c r="P6" s="111" t="s">
        <v>37</v>
      </c>
      <c r="Q6" s="111" t="s">
        <v>30</v>
      </c>
      <c r="R6" s="120" t="s">
        <v>97</v>
      </c>
      <c r="S6" s="113" t="s">
        <v>98</v>
      </c>
      <c r="U6" s="123" t="s">
        <v>60</v>
      </c>
      <c r="V6" s="123"/>
      <c r="W6" s="123"/>
      <c r="X6" s="12"/>
      <c r="Z6" s="50" t="s">
        <v>47</v>
      </c>
      <c r="AA6" s="15" t="s">
        <v>38</v>
      </c>
      <c r="AB6" s="20">
        <v>6</v>
      </c>
      <c r="AC6" s="38">
        <v>8.3333333333333321</v>
      </c>
      <c r="AD6" s="61">
        <f>AB6/M9*100</f>
        <v>54.54545454545454</v>
      </c>
      <c r="AF6" s="83">
        <v>2</v>
      </c>
      <c r="AG6" s="83" t="s">
        <v>95</v>
      </c>
      <c r="AH6" s="82" t="s">
        <v>9</v>
      </c>
      <c r="AI6" s="83" t="s">
        <v>96</v>
      </c>
      <c r="AJ6" s="82" t="s">
        <v>7</v>
      </c>
      <c r="AK6" s="83">
        <v>6</v>
      </c>
      <c r="AL6" s="84">
        <f t="shared" ref="AL6:AL13" si="1">(AK6/72)*100</f>
        <v>8.3333333333333321</v>
      </c>
      <c r="AM6" s="84">
        <f>AK6/M10*100</f>
        <v>66.666666666666657</v>
      </c>
    </row>
    <row r="7" spans="1:39" ht="16.5" thickBot="1" x14ac:dyDescent="0.3">
      <c r="A7" s="101"/>
      <c r="B7" s="42" t="s">
        <v>102</v>
      </c>
      <c r="C7" s="43">
        <v>42522</v>
      </c>
      <c r="D7" s="63" t="str">
        <f>[1]data!$C$81</f>
        <v>K1003</v>
      </c>
      <c r="E7" s="42" t="str">
        <f>[1]data!$B$81</f>
        <v>P19041279</v>
      </c>
      <c r="F7" s="2" t="str">
        <f>[1]data!$D$81</f>
        <v>Meja Rias Alter</v>
      </c>
      <c r="G7" s="42">
        <v>1</v>
      </c>
      <c r="H7" s="1">
        <f>[1]data!$F$81</f>
        <v>1600000</v>
      </c>
      <c r="I7" s="6">
        <f t="shared" si="0"/>
        <v>1600000</v>
      </c>
      <c r="K7" s="111" t="s">
        <v>37</v>
      </c>
      <c r="L7" s="111" t="s">
        <v>30</v>
      </c>
      <c r="M7" s="113" t="s">
        <v>97</v>
      </c>
      <c r="N7" s="113" t="s">
        <v>98</v>
      </c>
      <c r="P7" s="112"/>
      <c r="Q7" s="112"/>
      <c r="R7" s="121"/>
      <c r="S7" s="122"/>
      <c r="U7" s="124" t="s">
        <v>37</v>
      </c>
      <c r="V7" s="124" t="s">
        <v>30</v>
      </c>
      <c r="W7" s="118" t="s">
        <v>97</v>
      </c>
      <c r="X7" s="118" t="s">
        <v>98</v>
      </c>
      <c r="Z7" s="50" t="s">
        <v>78</v>
      </c>
      <c r="AA7" s="15" t="s">
        <v>79</v>
      </c>
      <c r="AB7" s="20">
        <v>6</v>
      </c>
      <c r="AC7" s="38">
        <v>8.3333333333333321</v>
      </c>
      <c r="AD7" s="61">
        <f>AB7/M10*100</f>
        <v>66.666666666666657</v>
      </c>
      <c r="AF7" s="82">
        <v>3</v>
      </c>
      <c r="AG7" s="83" t="s">
        <v>95</v>
      </c>
      <c r="AH7" s="82" t="s">
        <v>32</v>
      </c>
      <c r="AI7" s="83" t="s">
        <v>96</v>
      </c>
      <c r="AJ7" s="82" t="s">
        <v>7</v>
      </c>
      <c r="AK7" s="83">
        <v>5</v>
      </c>
      <c r="AL7" s="84">
        <f t="shared" si="1"/>
        <v>6.9444444444444446</v>
      </c>
      <c r="AM7" s="84">
        <f>AK7/M16*100</f>
        <v>62.5</v>
      </c>
    </row>
    <row r="8" spans="1:39" ht="16.5" thickBot="1" x14ac:dyDescent="0.3">
      <c r="A8" s="101"/>
      <c r="B8" s="42" t="s">
        <v>102</v>
      </c>
      <c r="C8" s="43">
        <v>42522</v>
      </c>
      <c r="D8" s="63" t="str">
        <f>[1]data!$C$90</f>
        <v>K1004</v>
      </c>
      <c r="E8" s="42" t="str">
        <f>[1]data!$B$90</f>
        <v>P19041288</v>
      </c>
      <c r="F8" s="2" t="str">
        <f>[1]data!$D$90</f>
        <v>Lemari Pintu Tiara 3 PT</v>
      </c>
      <c r="G8" s="42">
        <v>1</v>
      </c>
      <c r="H8" s="1">
        <f>[1]data!$F$90</f>
        <v>3400000</v>
      </c>
      <c r="I8" s="6">
        <f t="shared" si="0"/>
        <v>3400000</v>
      </c>
      <c r="K8" s="112"/>
      <c r="L8" s="112"/>
      <c r="M8" s="112"/>
      <c r="N8" s="112"/>
      <c r="P8" s="49" t="s">
        <v>47</v>
      </c>
      <c r="Q8" s="23" t="s">
        <v>38</v>
      </c>
      <c r="R8" s="29">
        <v>6</v>
      </c>
      <c r="S8" s="38">
        <f>(R8/72)*100</f>
        <v>8.3333333333333321</v>
      </c>
      <c r="U8" s="119"/>
      <c r="V8" s="119"/>
      <c r="W8" s="119"/>
      <c r="X8" s="119"/>
      <c r="Z8" s="50" t="s">
        <v>48</v>
      </c>
      <c r="AA8" s="15" t="s">
        <v>39</v>
      </c>
      <c r="AB8" s="20">
        <v>5</v>
      </c>
      <c r="AC8" s="38">
        <v>6.9444444444444446</v>
      </c>
      <c r="AD8" s="61">
        <f>AB8/M9*100</f>
        <v>45.454545454545453</v>
      </c>
      <c r="AF8" s="83">
        <v>4</v>
      </c>
      <c r="AG8" s="83" t="s">
        <v>95</v>
      </c>
      <c r="AH8" s="82" t="s">
        <v>9</v>
      </c>
      <c r="AI8" s="83" t="s">
        <v>96</v>
      </c>
      <c r="AJ8" s="82" t="s">
        <v>11</v>
      </c>
      <c r="AK8" s="83">
        <v>6</v>
      </c>
      <c r="AL8" s="84">
        <f t="shared" si="1"/>
        <v>8.3333333333333321</v>
      </c>
      <c r="AM8" s="84">
        <f>AK8/M10*100</f>
        <v>66.666666666666657</v>
      </c>
    </row>
    <row r="9" spans="1:39" ht="15.75" x14ac:dyDescent="0.25">
      <c r="A9" s="101"/>
      <c r="B9" s="42" t="s">
        <v>102</v>
      </c>
      <c r="C9" s="43">
        <v>42522</v>
      </c>
      <c r="D9" s="63" t="str">
        <f>[1]data!$C$104</f>
        <v>K1004</v>
      </c>
      <c r="E9" s="42" t="str">
        <f>[1]data!$B$104</f>
        <v>P19041302</v>
      </c>
      <c r="F9" s="2" t="str">
        <f>[1]data!$D$104</f>
        <v>Lemari Hias Jati</v>
      </c>
      <c r="G9" s="42">
        <v>1</v>
      </c>
      <c r="H9" s="1">
        <f>[1]data!$F$104</f>
        <v>2850000</v>
      </c>
      <c r="I9" s="6">
        <f t="shared" si="0"/>
        <v>2850000</v>
      </c>
      <c r="K9" s="69" t="s">
        <v>6</v>
      </c>
      <c r="L9" s="13" t="s">
        <v>7</v>
      </c>
      <c r="M9" s="14">
        <v>11</v>
      </c>
      <c r="N9" s="38">
        <f>(M9/72)*100</f>
        <v>15.277777777777779</v>
      </c>
      <c r="P9" s="50" t="s">
        <v>48</v>
      </c>
      <c r="Q9" s="24" t="s">
        <v>39</v>
      </c>
      <c r="R9" s="20">
        <v>5</v>
      </c>
      <c r="S9" s="38">
        <f t="shared" ref="S9:S52" si="2">(R9/72)*100</f>
        <v>6.9444444444444446</v>
      </c>
      <c r="U9" s="50" t="s">
        <v>61</v>
      </c>
      <c r="V9" s="15" t="s">
        <v>64</v>
      </c>
      <c r="W9" s="52">
        <v>5</v>
      </c>
      <c r="X9" s="57">
        <f>W9/72*100</f>
        <v>6.9444444444444446</v>
      </c>
      <c r="Z9" s="50" t="s">
        <v>80</v>
      </c>
      <c r="AA9" s="15" t="s">
        <v>81</v>
      </c>
      <c r="AB9" s="20">
        <v>5</v>
      </c>
      <c r="AC9" s="38">
        <v>6.9444444444444446</v>
      </c>
      <c r="AD9" s="61">
        <f>AB9/M11*100</f>
        <v>35.714285714285715</v>
      </c>
      <c r="AF9" s="82">
        <v>5</v>
      </c>
      <c r="AG9" s="83" t="s">
        <v>95</v>
      </c>
      <c r="AH9" s="82" t="s">
        <v>11</v>
      </c>
      <c r="AI9" s="83" t="s">
        <v>96</v>
      </c>
      <c r="AJ9" s="82" t="s">
        <v>13</v>
      </c>
      <c r="AK9" s="85">
        <v>8</v>
      </c>
      <c r="AL9" s="84">
        <f t="shared" si="1"/>
        <v>11.111111111111111</v>
      </c>
      <c r="AM9" s="84">
        <f>AK9/M11*100</f>
        <v>57.142857142857139</v>
      </c>
    </row>
    <row r="10" spans="1:39" ht="15.75" x14ac:dyDescent="0.25">
      <c r="A10" s="101"/>
      <c r="B10" s="42" t="s">
        <v>102</v>
      </c>
      <c r="C10" s="43">
        <v>42522</v>
      </c>
      <c r="D10" s="63" t="str">
        <f>[1]data!$C$109</f>
        <v>K1008</v>
      </c>
      <c r="E10" s="42" t="str">
        <f>[1]data!$B$109</f>
        <v>P19041307</v>
      </c>
      <c r="F10" s="2" t="str">
        <f>[1]data!$D$109</f>
        <v>Bantal Helux</v>
      </c>
      <c r="G10" s="42">
        <v>2</v>
      </c>
      <c r="H10" s="1">
        <f>[1]data!$F$109</f>
        <v>200000</v>
      </c>
      <c r="I10" s="6">
        <f t="shared" si="0"/>
        <v>400000</v>
      </c>
      <c r="K10" s="70" t="s">
        <v>8</v>
      </c>
      <c r="L10" s="15" t="s">
        <v>9</v>
      </c>
      <c r="M10" s="16">
        <v>9</v>
      </c>
      <c r="N10" s="38">
        <f t="shared" ref="N10:N20" si="3">(M10/72)*100</f>
        <v>12.5</v>
      </c>
      <c r="P10" s="50" t="s">
        <v>49</v>
      </c>
      <c r="Q10" s="24" t="s">
        <v>40</v>
      </c>
      <c r="R10" s="20">
        <v>4</v>
      </c>
      <c r="S10" s="38">
        <f t="shared" si="2"/>
        <v>5.5555555555555554</v>
      </c>
      <c r="U10" s="50" t="s">
        <v>63</v>
      </c>
      <c r="V10" s="15" t="s">
        <v>65</v>
      </c>
      <c r="W10" s="52">
        <v>3</v>
      </c>
      <c r="X10" s="57">
        <f t="shared" ref="X10:X36" si="4">W10/72*100</f>
        <v>4.1666666666666661</v>
      </c>
      <c r="Z10" s="50" t="s">
        <v>50</v>
      </c>
      <c r="AA10" s="15" t="s">
        <v>41</v>
      </c>
      <c r="AB10" s="20">
        <v>5</v>
      </c>
      <c r="AC10" s="38">
        <v>6.9444444444444446</v>
      </c>
      <c r="AD10" s="61">
        <f>AB10/M9*100</f>
        <v>45.454545454545453</v>
      </c>
      <c r="AF10" s="83">
        <v>6</v>
      </c>
      <c r="AG10" s="83" t="s">
        <v>95</v>
      </c>
      <c r="AH10" s="86" t="s">
        <v>19</v>
      </c>
      <c r="AI10" s="83" t="s">
        <v>96</v>
      </c>
      <c r="AJ10" s="82" t="s">
        <v>13</v>
      </c>
      <c r="AK10" s="85">
        <v>5</v>
      </c>
      <c r="AL10" s="84">
        <f t="shared" si="1"/>
        <v>6.9444444444444446</v>
      </c>
      <c r="AM10" s="87">
        <f>(AK10/M15)*100</f>
        <v>71.428571428571431</v>
      </c>
    </row>
    <row r="11" spans="1:39" ht="16.5" thickBot="1" x14ac:dyDescent="0.3">
      <c r="A11" s="102"/>
      <c r="B11" s="40" t="s">
        <v>102</v>
      </c>
      <c r="C11" s="47">
        <v>42522</v>
      </c>
      <c r="D11" s="66" t="str">
        <f>[1]data!$C$111</f>
        <v>K1008</v>
      </c>
      <c r="E11" s="40" t="str">
        <f>[1]data!$B$111</f>
        <v>P19041309</v>
      </c>
      <c r="F11" s="7" t="str">
        <f>[1]data!$D$111</f>
        <v>Guling Helux</v>
      </c>
      <c r="G11" s="40">
        <v>2</v>
      </c>
      <c r="H11" s="8">
        <f>[1]data!$F$111</f>
        <v>200000</v>
      </c>
      <c r="I11" s="9">
        <f t="shared" si="0"/>
        <v>400000</v>
      </c>
      <c r="K11" s="70" t="s">
        <v>10</v>
      </c>
      <c r="L11" s="15" t="s">
        <v>11</v>
      </c>
      <c r="M11" s="16">
        <v>14</v>
      </c>
      <c r="N11" s="38">
        <f t="shared" si="3"/>
        <v>19.444444444444446</v>
      </c>
      <c r="P11" s="50" t="s">
        <v>177</v>
      </c>
      <c r="Q11" s="23" t="s">
        <v>211</v>
      </c>
      <c r="R11" s="52">
        <v>0</v>
      </c>
      <c r="S11" s="38">
        <f t="shared" si="2"/>
        <v>0</v>
      </c>
      <c r="U11" s="50" t="s">
        <v>249</v>
      </c>
      <c r="V11" s="15" t="s">
        <v>272</v>
      </c>
      <c r="W11" s="52">
        <v>0</v>
      </c>
      <c r="X11" s="57">
        <f t="shared" si="4"/>
        <v>0</v>
      </c>
      <c r="Z11" s="50" t="s">
        <v>290</v>
      </c>
      <c r="AA11" s="15" t="s">
        <v>82</v>
      </c>
      <c r="AB11" s="20">
        <v>5</v>
      </c>
      <c r="AC11" s="38">
        <v>6.9444444444444446</v>
      </c>
      <c r="AD11" s="62">
        <f>AB11/M16*100</f>
        <v>62.5</v>
      </c>
      <c r="AF11" s="82">
        <v>7</v>
      </c>
      <c r="AG11" s="83" t="s">
        <v>95</v>
      </c>
      <c r="AH11" s="82" t="s">
        <v>32</v>
      </c>
      <c r="AI11" s="83" t="s">
        <v>96</v>
      </c>
      <c r="AJ11" s="82" t="s">
        <v>13</v>
      </c>
      <c r="AK11" s="85">
        <v>5</v>
      </c>
      <c r="AL11" s="84">
        <f t="shared" si="1"/>
        <v>6.9444444444444446</v>
      </c>
      <c r="AM11" s="87">
        <f>(AK11/M16)*100</f>
        <v>62.5</v>
      </c>
    </row>
    <row r="12" spans="1:39" ht="15.75" x14ac:dyDescent="0.25">
      <c r="A12" s="100">
        <v>4</v>
      </c>
      <c r="B12" s="39" t="s">
        <v>103</v>
      </c>
      <c r="C12" s="46">
        <v>42522</v>
      </c>
      <c r="D12" s="65" t="str">
        <f>[1]data!$C$42</f>
        <v>K1001</v>
      </c>
      <c r="E12" s="39" t="str">
        <f>[1]data!$B$42</f>
        <v>P19041240</v>
      </c>
      <c r="F12" s="3" t="str">
        <f>[1]data!$D$42</f>
        <v>Springbed Caisar Economy</v>
      </c>
      <c r="G12" s="39">
        <v>1</v>
      </c>
      <c r="H12" s="4">
        <f>[1]data!$F$42</f>
        <v>1600000</v>
      </c>
      <c r="I12" s="5">
        <f t="shared" si="0"/>
        <v>1600000</v>
      </c>
      <c r="K12" s="70" t="s">
        <v>12</v>
      </c>
      <c r="L12" s="15" t="s">
        <v>13</v>
      </c>
      <c r="M12" s="16">
        <v>26</v>
      </c>
      <c r="N12" s="38">
        <f t="shared" si="3"/>
        <v>36.111111111111107</v>
      </c>
      <c r="P12" s="50" t="s">
        <v>178</v>
      </c>
      <c r="Q12" s="23" t="s">
        <v>215</v>
      </c>
      <c r="R12" s="52">
        <v>0</v>
      </c>
      <c r="S12" s="38">
        <f t="shared" si="2"/>
        <v>0</v>
      </c>
      <c r="U12" s="50" t="s">
        <v>66</v>
      </c>
      <c r="V12" s="15" t="s">
        <v>67</v>
      </c>
      <c r="W12" s="52">
        <v>2</v>
      </c>
      <c r="X12" s="57">
        <f t="shared" si="4"/>
        <v>2.7777777777777777</v>
      </c>
      <c r="Z12" s="55" t="s">
        <v>51</v>
      </c>
      <c r="AA12" s="15" t="s">
        <v>42</v>
      </c>
      <c r="AB12" s="20">
        <v>6</v>
      </c>
      <c r="AC12" s="38">
        <v>8.3333333333333321</v>
      </c>
      <c r="AD12" s="61">
        <f>AB12/M10*100</f>
        <v>66.666666666666657</v>
      </c>
      <c r="AF12" s="82">
        <v>8</v>
      </c>
      <c r="AG12" s="83" t="s">
        <v>95</v>
      </c>
      <c r="AH12" s="86" t="s">
        <v>22</v>
      </c>
      <c r="AI12" s="83" t="s">
        <v>96</v>
      </c>
      <c r="AJ12" s="82" t="s">
        <v>13</v>
      </c>
      <c r="AK12" s="85">
        <v>6</v>
      </c>
      <c r="AL12" s="84">
        <f t="shared" si="1"/>
        <v>8.3333333333333321</v>
      </c>
      <c r="AM12" s="87">
        <f>(AK12/M17)*100</f>
        <v>60</v>
      </c>
    </row>
    <row r="13" spans="1:39" ht="15.75" x14ac:dyDescent="0.25">
      <c r="A13" s="101"/>
      <c r="B13" s="42" t="s">
        <v>103</v>
      </c>
      <c r="C13" s="43">
        <v>42522</v>
      </c>
      <c r="D13" s="63" t="str">
        <f>[1]data!$C$75</f>
        <v>K1005</v>
      </c>
      <c r="E13" s="42" t="str">
        <f>[1]data!$B$75</f>
        <v>P19041273</v>
      </c>
      <c r="F13" s="2" t="str">
        <f>[1]data!$D$75</f>
        <v>Dipan Modern Kancing</v>
      </c>
      <c r="G13" s="42">
        <v>1</v>
      </c>
      <c r="H13" s="1">
        <f>[1]data!$F$75</f>
        <v>2350000</v>
      </c>
      <c r="I13" s="6">
        <f t="shared" si="0"/>
        <v>2350000</v>
      </c>
      <c r="K13" s="70" t="s">
        <v>14</v>
      </c>
      <c r="L13" s="15" t="s">
        <v>15</v>
      </c>
      <c r="M13" s="16">
        <v>4</v>
      </c>
      <c r="N13" s="38">
        <f t="shared" si="3"/>
        <v>5.5555555555555554</v>
      </c>
      <c r="P13" s="50" t="s">
        <v>50</v>
      </c>
      <c r="Q13" s="24" t="s">
        <v>41</v>
      </c>
      <c r="R13" s="20">
        <v>5</v>
      </c>
      <c r="S13" s="38">
        <f t="shared" si="2"/>
        <v>6.9444444444444446</v>
      </c>
      <c r="U13" s="50" t="s">
        <v>250</v>
      </c>
      <c r="V13" s="15" t="s">
        <v>279</v>
      </c>
      <c r="W13" s="52">
        <v>0</v>
      </c>
      <c r="X13" s="57">
        <f t="shared" si="4"/>
        <v>0</v>
      </c>
      <c r="Z13" s="55" t="s">
        <v>83</v>
      </c>
      <c r="AA13" s="15" t="s">
        <v>84</v>
      </c>
      <c r="AB13" s="20">
        <v>6</v>
      </c>
      <c r="AC13" s="38">
        <v>8.3333333333333321</v>
      </c>
      <c r="AD13" s="61">
        <f>AB13/M11*100</f>
        <v>42.857142857142854</v>
      </c>
      <c r="AF13" s="82">
        <v>9</v>
      </c>
      <c r="AG13" s="83" t="s">
        <v>95</v>
      </c>
      <c r="AH13" s="86" t="s">
        <v>79</v>
      </c>
      <c r="AI13" s="83" t="s">
        <v>96</v>
      </c>
      <c r="AJ13" s="82" t="s">
        <v>11</v>
      </c>
      <c r="AK13" s="83">
        <v>5</v>
      </c>
      <c r="AL13" s="84">
        <f t="shared" si="1"/>
        <v>6.9444444444444446</v>
      </c>
      <c r="AM13" s="87">
        <f>(AK13/M10)*100</f>
        <v>55.555555555555557</v>
      </c>
    </row>
    <row r="14" spans="1:39" ht="15.75" x14ac:dyDescent="0.25">
      <c r="A14" s="101"/>
      <c r="B14" s="42" t="s">
        <v>103</v>
      </c>
      <c r="C14" s="43">
        <v>42522</v>
      </c>
      <c r="D14" s="63" t="str">
        <f>[1]data!$C$90</f>
        <v>K1004</v>
      </c>
      <c r="E14" s="42" t="str">
        <f>[1]data!$B$90</f>
        <v>P19041288</v>
      </c>
      <c r="F14" s="2" t="str">
        <f>[1]data!$D$90</f>
        <v>Lemari Pintu Tiara 3 PT</v>
      </c>
      <c r="G14" s="42">
        <v>1</v>
      </c>
      <c r="H14" s="1">
        <f>[1]data!$F$90</f>
        <v>3400000</v>
      </c>
      <c r="I14" s="6">
        <f t="shared" si="0"/>
        <v>3400000</v>
      </c>
      <c r="K14" s="70" t="s">
        <v>16</v>
      </c>
      <c r="L14" s="15" t="s">
        <v>17</v>
      </c>
      <c r="M14" s="16">
        <v>6</v>
      </c>
      <c r="N14" s="38">
        <f t="shared" si="3"/>
        <v>8.3333333333333321</v>
      </c>
      <c r="P14" s="50" t="s">
        <v>179</v>
      </c>
      <c r="Q14" s="23" t="s">
        <v>222</v>
      </c>
      <c r="R14" s="52">
        <v>1</v>
      </c>
      <c r="S14" s="38">
        <f t="shared" si="2"/>
        <v>1.3888888888888888</v>
      </c>
      <c r="U14" s="50" t="s">
        <v>69</v>
      </c>
      <c r="V14" s="15" t="s">
        <v>270</v>
      </c>
      <c r="W14" s="52">
        <v>3</v>
      </c>
      <c r="X14" s="57">
        <f t="shared" si="4"/>
        <v>4.1666666666666661</v>
      </c>
      <c r="Z14" s="55" t="s">
        <v>54</v>
      </c>
      <c r="AA14" s="15" t="s">
        <v>45</v>
      </c>
      <c r="AB14" s="52">
        <v>8</v>
      </c>
      <c r="AC14" s="38">
        <v>11.111111111111111</v>
      </c>
      <c r="AD14" s="61">
        <f>AB14/M11*100</f>
        <v>57.142857142857139</v>
      </c>
    </row>
    <row r="15" spans="1:39" ht="15.75" x14ac:dyDescent="0.25">
      <c r="A15" s="101"/>
      <c r="B15" s="42" t="s">
        <v>103</v>
      </c>
      <c r="C15" s="43">
        <v>42522</v>
      </c>
      <c r="D15" s="63" t="str">
        <f>[1]data!$C$109</f>
        <v>K1008</v>
      </c>
      <c r="E15" s="42" t="str">
        <f>[1]data!$B$109</f>
        <v>P19041307</v>
      </c>
      <c r="F15" s="2" t="str">
        <f>[1]data!$D$109</f>
        <v>Bantal Helux</v>
      </c>
      <c r="G15" s="42">
        <v>2</v>
      </c>
      <c r="H15" s="1">
        <f>[1]data!$F$109</f>
        <v>200000</v>
      </c>
      <c r="I15" s="6">
        <f t="shared" si="0"/>
        <v>400000</v>
      </c>
      <c r="K15" s="70" t="s">
        <v>18</v>
      </c>
      <c r="L15" s="15" t="s">
        <v>19</v>
      </c>
      <c r="M15" s="16">
        <v>7</v>
      </c>
      <c r="N15" s="38">
        <f t="shared" si="3"/>
        <v>9.7222222222222232</v>
      </c>
      <c r="P15" s="50" t="s">
        <v>180</v>
      </c>
      <c r="Q15" s="23" t="s">
        <v>228</v>
      </c>
      <c r="R15" s="52">
        <v>0</v>
      </c>
      <c r="S15" s="38">
        <f t="shared" si="2"/>
        <v>0</v>
      </c>
      <c r="U15" s="50" t="s">
        <v>251</v>
      </c>
      <c r="V15" s="15" t="s">
        <v>273</v>
      </c>
      <c r="W15" s="52">
        <v>0</v>
      </c>
      <c r="X15" s="57">
        <f t="shared" si="4"/>
        <v>0</v>
      </c>
      <c r="Z15" s="55" t="s">
        <v>85</v>
      </c>
      <c r="AA15" s="15" t="s">
        <v>86</v>
      </c>
      <c r="AB15" s="52">
        <v>8</v>
      </c>
      <c r="AC15" s="38">
        <v>11.111111111111111</v>
      </c>
      <c r="AD15" s="61">
        <f>AB15/M12*100</f>
        <v>30.76923076923077</v>
      </c>
    </row>
    <row r="16" spans="1:39" ht="16.5" thickBot="1" x14ac:dyDescent="0.3">
      <c r="A16" s="102"/>
      <c r="B16" s="40" t="s">
        <v>103</v>
      </c>
      <c r="C16" s="47">
        <v>42522</v>
      </c>
      <c r="D16" s="66" t="str">
        <f>[1]data!$C$111</f>
        <v>K1008</v>
      </c>
      <c r="E16" s="40" t="str">
        <f>[1]data!$B$111</f>
        <v>P19041309</v>
      </c>
      <c r="F16" s="7" t="str">
        <f>[1]data!$D$111</f>
        <v>Guling Helux</v>
      </c>
      <c r="G16" s="40">
        <v>1</v>
      </c>
      <c r="H16" s="8">
        <f>[1]data!$F$111</f>
        <v>200000</v>
      </c>
      <c r="I16" s="9">
        <f t="shared" si="0"/>
        <v>200000</v>
      </c>
      <c r="K16" s="70" t="s">
        <v>20</v>
      </c>
      <c r="L16" s="15" t="s">
        <v>32</v>
      </c>
      <c r="M16" s="16">
        <v>8</v>
      </c>
      <c r="N16" s="38">
        <f t="shared" si="3"/>
        <v>11.111111111111111</v>
      </c>
      <c r="P16" s="50" t="s">
        <v>181</v>
      </c>
      <c r="Q16" s="23" t="s">
        <v>236</v>
      </c>
      <c r="R16" s="52">
        <v>1</v>
      </c>
      <c r="S16" s="38">
        <f t="shared" si="2"/>
        <v>1.3888888888888888</v>
      </c>
      <c r="U16" s="50" t="s">
        <v>70</v>
      </c>
      <c r="V16" s="15" t="s">
        <v>71</v>
      </c>
      <c r="W16" s="52">
        <v>2</v>
      </c>
      <c r="X16" s="57">
        <f t="shared" si="4"/>
        <v>2.7777777777777777</v>
      </c>
      <c r="Z16" s="55" t="s">
        <v>192</v>
      </c>
      <c r="AA16" s="15" t="s">
        <v>218</v>
      </c>
      <c r="AB16" s="52">
        <v>5</v>
      </c>
      <c r="AC16" s="38">
        <v>6.9444444444444446</v>
      </c>
      <c r="AD16" s="61">
        <f>AB16/M12*100</f>
        <v>19.230769230769234</v>
      </c>
    </row>
    <row r="17" spans="1:30" ht="16.5" thickBot="1" x14ac:dyDescent="0.3">
      <c r="A17" s="75">
        <v>5</v>
      </c>
      <c r="B17" s="41" t="s">
        <v>104</v>
      </c>
      <c r="C17" s="48">
        <v>42523</v>
      </c>
      <c r="D17" s="67" t="str">
        <f>[1]data!$C$85</f>
        <v>K1003</v>
      </c>
      <c r="E17" s="41" t="str">
        <f>[1]data!$B$85</f>
        <v>P19041283</v>
      </c>
      <c r="F17" s="33" t="str">
        <f>[1]data!$D$85</f>
        <v>Meja Rias Gendong 1</v>
      </c>
      <c r="G17" s="41">
        <v>1</v>
      </c>
      <c r="H17" s="34">
        <f>[1]data!$F$85</f>
        <v>1600000</v>
      </c>
      <c r="I17" s="76">
        <f t="shared" si="0"/>
        <v>1600000</v>
      </c>
      <c r="K17" s="70" t="s">
        <v>21</v>
      </c>
      <c r="L17" s="15" t="s">
        <v>22</v>
      </c>
      <c r="M17" s="16">
        <v>10</v>
      </c>
      <c r="N17" s="38">
        <f t="shared" si="3"/>
        <v>13.888888888888889</v>
      </c>
      <c r="P17" s="51" t="s">
        <v>51</v>
      </c>
      <c r="Q17" s="24" t="s">
        <v>42</v>
      </c>
      <c r="R17" s="20">
        <v>6</v>
      </c>
      <c r="S17" s="38">
        <f t="shared" si="2"/>
        <v>8.3333333333333321</v>
      </c>
      <c r="U17" s="50" t="s">
        <v>252</v>
      </c>
      <c r="V17" s="15" t="s">
        <v>280</v>
      </c>
      <c r="W17" s="52">
        <v>0</v>
      </c>
      <c r="X17" s="57">
        <f t="shared" si="4"/>
        <v>0</v>
      </c>
      <c r="Z17" s="55" t="s">
        <v>291</v>
      </c>
      <c r="AA17" s="15" t="s">
        <v>292</v>
      </c>
      <c r="AB17" s="52">
        <v>5</v>
      </c>
      <c r="AC17" s="38">
        <v>6.9444444444444446</v>
      </c>
      <c r="AD17" s="61">
        <f>AB17/M15*100</f>
        <v>71.428571428571431</v>
      </c>
    </row>
    <row r="18" spans="1:30" ht="15.75" x14ac:dyDescent="0.25">
      <c r="A18" s="100">
        <v>6</v>
      </c>
      <c r="B18" s="39" t="s">
        <v>105</v>
      </c>
      <c r="C18" s="46">
        <v>42523</v>
      </c>
      <c r="D18" s="65" t="str">
        <f>[1]data!$C$99</f>
        <v>K1004</v>
      </c>
      <c r="E18" s="39" t="str">
        <f>[1]data!$B$99</f>
        <v>P19041297</v>
      </c>
      <c r="F18" s="3" t="str">
        <f>[1]data!$D$99</f>
        <v>Lemari Pintu Adinda Tonjol 4PT</v>
      </c>
      <c r="G18" s="39">
        <v>1</v>
      </c>
      <c r="H18" s="4">
        <f>[1]data!$F$99</f>
        <v>4000000</v>
      </c>
      <c r="I18" s="5">
        <f t="shared" si="0"/>
        <v>4000000</v>
      </c>
      <c r="K18" s="70" t="s">
        <v>23</v>
      </c>
      <c r="L18" s="15" t="s">
        <v>24</v>
      </c>
      <c r="M18" s="16">
        <v>7</v>
      </c>
      <c r="N18" s="38">
        <f t="shared" si="3"/>
        <v>9.7222222222222232</v>
      </c>
      <c r="P18" s="51" t="s">
        <v>52</v>
      </c>
      <c r="Q18" s="24" t="s">
        <v>43</v>
      </c>
      <c r="R18" s="22">
        <v>3</v>
      </c>
      <c r="S18" s="38">
        <f t="shared" si="2"/>
        <v>4.1666666666666661</v>
      </c>
      <c r="U18" s="50" t="s">
        <v>253</v>
      </c>
      <c r="V18" s="15" t="s">
        <v>271</v>
      </c>
      <c r="W18" s="52">
        <v>3</v>
      </c>
      <c r="X18" s="57">
        <f t="shared" si="4"/>
        <v>4.1666666666666661</v>
      </c>
      <c r="Z18" s="55" t="s">
        <v>56</v>
      </c>
      <c r="AA18" s="15" t="s">
        <v>46</v>
      </c>
      <c r="AB18" s="52">
        <v>5</v>
      </c>
      <c r="AC18" s="38">
        <v>6.9444444444444446</v>
      </c>
      <c r="AD18" s="61">
        <f>AB18/M12*100</f>
        <v>19.230769230769234</v>
      </c>
    </row>
    <row r="19" spans="1:30" ht="15.75" x14ac:dyDescent="0.25">
      <c r="A19" s="101"/>
      <c r="B19" s="42" t="s">
        <v>105</v>
      </c>
      <c r="C19" s="43">
        <v>42523</v>
      </c>
      <c r="D19" s="63" t="str">
        <f>[1]data!$C$108</f>
        <v>K1007</v>
      </c>
      <c r="E19" s="42" t="str">
        <f>[1]data!$B$108</f>
        <v>P19041306</v>
      </c>
      <c r="F19" s="2" t="str">
        <f>[1]data!$D$108</f>
        <v>Kaca Hias Jati</v>
      </c>
      <c r="G19" s="42">
        <v>1</v>
      </c>
      <c r="H19" s="1">
        <f>[1]data!$F$108</f>
        <v>1700000</v>
      </c>
      <c r="I19" s="6">
        <f t="shared" si="0"/>
        <v>1700000</v>
      </c>
      <c r="K19" s="70" t="s">
        <v>25</v>
      </c>
      <c r="L19" s="15" t="s">
        <v>26</v>
      </c>
      <c r="M19" s="16">
        <v>8</v>
      </c>
      <c r="N19" s="38">
        <f t="shared" si="3"/>
        <v>11.111111111111111</v>
      </c>
      <c r="P19" s="51" t="s">
        <v>182</v>
      </c>
      <c r="Q19" s="24" t="s">
        <v>212</v>
      </c>
      <c r="R19" s="52">
        <v>0</v>
      </c>
      <c r="S19" s="38">
        <f t="shared" si="2"/>
        <v>0</v>
      </c>
      <c r="U19" s="50" t="s">
        <v>254</v>
      </c>
      <c r="V19" s="15" t="s">
        <v>274</v>
      </c>
      <c r="W19" s="52">
        <v>0</v>
      </c>
      <c r="X19" s="57">
        <f t="shared" si="4"/>
        <v>0</v>
      </c>
      <c r="Z19" s="55" t="s">
        <v>293</v>
      </c>
      <c r="AA19" s="15" t="s">
        <v>294</v>
      </c>
      <c r="AB19" s="52">
        <v>5</v>
      </c>
      <c r="AC19" s="38">
        <v>6.9444444444444446</v>
      </c>
      <c r="AD19" s="62">
        <f>AB19/M34*100</f>
        <v>62.5</v>
      </c>
    </row>
    <row r="20" spans="1:30" ht="16.5" thickBot="1" x14ac:dyDescent="0.3">
      <c r="A20" s="102"/>
      <c r="B20" s="40" t="s">
        <v>105</v>
      </c>
      <c r="C20" s="47">
        <v>42523</v>
      </c>
      <c r="D20" s="66" t="str">
        <f>[1]data!$C$130</f>
        <v>K1011</v>
      </c>
      <c r="E20" s="40" t="str">
        <f>[1]data!$B$130</f>
        <v>P19041328</v>
      </c>
      <c r="F20" s="7" t="str">
        <f>[1]data!$D$130</f>
        <v>Kursi Tamu Jati Kartini</v>
      </c>
      <c r="G20" s="40">
        <v>1</v>
      </c>
      <c r="H20" s="8">
        <f>[1]data!$F$130</f>
        <v>2350000</v>
      </c>
      <c r="I20" s="9">
        <f t="shared" si="0"/>
        <v>2350000</v>
      </c>
      <c r="K20" s="71" t="s">
        <v>27</v>
      </c>
      <c r="L20" s="17" t="s">
        <v>28</v>
      </c>
      <c r="M20" s="18">
        <v>4</v>
      </c>
      <c r="N20" s="38">
        <f t="shared" si="3"/>
        <v>5.5555555555555554</v>
      </c>
      <c r="P20" s="51" t="s">
        <v>183</v>
      </c>
      <c r="Q20" s="24" t="s">
        <v>216</v>
      </c>
      <c r="R20" s="52">
        <v>0</v>
      </c>
      <c r="S20" s="38">
        <f t="shared" si="2"/>
        <v>0</v>
      </c>
      <c r="U20" s="50" t="s">
        <v>255</v>
      </c>
      <c r="V20" s="15" t="s">
        <v>278</v>
      </c>
      <c r="W20" s="52">
        <v>0</v>
      </c>
      <c r="X20" s="57">
        <f t="shared" si="4"/>
        <v>0</v>
      </c>
      <c r="Z20" s="55" t="s">
        <v>193</v>
      </c>
      <c r="AA20" s="15" t="s">
        <v>224</v>
      </c>
      <c r="AB20" s="52">
        <v>6</v>
      </c>
      <c r="AC20" s="38">
        <v>8.3333333333333321</v>
      </c>
      <c r="AD20" s="61">
        <f>AB20/M12*100</f>
        <v>23.076923076923077</v>
      </c>
    </row>
    <row r="21" spans="1:30" ht="15.75" x14ac:dyDescent="0.25">
      <c r="A21" s="100">
        <v>7</v>
      </c>
      <c r="B21" s="39" t="s">
        <v>106</v>
      </c>
      <c r="C21" s="46">
        <v>42524</v>
      </c>
      <c r="D21" s="65" t="str">
        <f>[1]data!$C$133</f>
        <v>K1011</v>
      </c>
      <c r="E21" s="39" t="str">
        <f>[1]data!$B$133</f>
        <v>P19041331</v>
      </c>
      <c r="F21" s="3" t="str">
        <f>[1]data!$D$133</f>
        <v>Kursi Tamu Jati Semanggi</v>
      </c>
      <c r="G21" s="39">
        <v>1</v>
      </c>
      <c r="H21" s="4">
        <f>[1]data!$F$133</f>
        <v>3050000</v>
      </c>
      <c r="I21" s="5">
        <f t="shared" si="0"/>
        <v>3050000</v>
      </c>
      <c r="P21" s="51" t="s">
        <v>53</v>
      </c>
      <c r="Q21" s="24" t="s">
        <v>44</v>
      </c>
      <c r="R21" s="22">
        <v>2</v>
      </c>
      <c r="S21" s="38">
        <f t="shared" si="2"/>
        <v>2.7777777777777777</v>
      </c>
      <c r="U21" s="55" t="s">
        <v>68</v>
      </c>
      <c r="V21" s="15" t="s">
        <v>74</v>
      </c>
      <c r="W21" s="52">
        <v>4</v>
      </c>
      <c r="X21" s="57">
        <f t="shared" si="4"/>
        <v>5.5555555555555554</v>
      </c>
      <c r="Z21" s="55" t="s">
        <v>295</v>
      </c>
      <c r="AA21" s="21" t="s">
        <v>296</v>
      </c>
      <c r="AB21" s="52">
        <v>6</v>
      </c>
      <c r="AC21" s="38">
        <v>8.3333333333333321</v>
      </c>
      <c r="AD21" s="61">
        <f>AB21/M17*100</f>
        <v>60</v>
      </c>
    </row>
    <row r="22" spans="1:30" ht="15.75" x14ac:dyDescent="0.25">
      <c r="A22" s="101"/>
      <c r="B22" s="42" t="s">
        <v>106</v>
      </c>
      <c r="C22" s="43">
        <v>42524</v>
      </c>
      <c r="D22" s="63" t="str">
        <f>[1]data!$C$138</f>
        <v>K1006</v>
      </c>
      <c r="E22" s="42" t="str">
        <f>[1]data!$B$138</f>
        <v>P19041336</v>
      </c>
      <c r="F22" s="2" t="str">
        <f>[1]data!$D$138</f>
        <v>Meja Makan Kerang</v>
      </c>
      <c r="G22" s="42">
        <v>1</v>
      </c>
      <c r="H22" s="1">
        <f>[1]data!$F$138</f>
        <v>3200000</v>
      </c>
      <c r="I22" s="6">
        <f t="shared" si="0"/>
        <v>3200000</v>
      </c>
      <c r="K22" s="10" t="s">
        <v>34</v>
      </c>
      <c r="L22" s="10"/>
      <c r="M22" s="10"/>
      <c r="N22" s="10"/>
      <c r="P22" s="51" t="s">
        <v>175</v>
      </c>
      <c r="Q22" s="24" t="s">
        <v>176</v>
      </c>
      <c r="R22" s="22">
        <v>0</v>
      </c>
      <c r="S22" s="38">
        <f t="shared" si="2"/>
        <v>0</v>
      </c>
      <c r="U22" s="55" t="s">
        <v>256</v>
      </c>
      <c r="V22" s="15" t="s">
        <v>275</v>
      </c>
      <c r="W22" s="52">
        <v>0</v>
      </c>
      <c r="X22" s="57">
        <f t="shared" si="4"/>
        <v>0</v>
      </c>
      <c r="Z22" s="50" t="s">
        <v>61</v>
      </c>
      <c r="AA22" s="15" t="s">
        <v>64</v>
      </c>
      <c r="AB22" s="52">
        <v>5</v>
      </c>
      <c r="AC22" s="57">
        <f>AB22/75*100</f>
        <v>6.666666666666667</v>
      </c>
      <c r="AD22" s="61">
        <f>AB22/M9*100</f>
        <v>45.454545454545453</v>
      </c>
    </row>
    <row r="23" spans="1:30" ht="16.5" thickBot="1" x14ac:dyDescent="0.3">
      <c r="A23" s="102"/>
      <c r="B23" s="40" t="s">
        <v>106</v>
      </c>
      <c r="C23" s="47">
        <v>42524</v>
      </c>
      <c r="D23" s="66" t="str">
        <f>[1]data!$C$102</f>
        <v>K1004</v>
      </c>
      <c r="E23" s="40" t="str">
        <f>[1]data!$B$102</f>
        <v>P19041300</v>
      </c>
      <c r="F23" s="7" t="str">
        <f>[1]data!$D$102</f>
        <v>Lemari Hias Lokal 2 PT</v>
      </c>
      <c r="G23" s="40">
        <v>1</v>
      </c>
      <c r="H23" s="8">
        <f>[1]data!$F$102</f>
        <v>1800000</v>
      </c>
      <c r="I23" s="9">
        <f t="shared" si="0"/>
        <v>1800000</v>
      </c>
      <c r="K23" s="116" t="s">
        <v>246</v>
      </c>
      <c r="L23" s="116"/>
      <c r="M23" s="116"/>
      <c r="N23" s="116"/>
      <c r="P23" s="51" t="s">
        <v>184</v>
      </c>
      <c r="Q23" s="24" t="s">
        <v>229</v>
      </c>
      <c r="R23" s="52">
        <v>1</v>
      </c>
      <c r="S23" s="38">
        <f t="shared" si="2"/>
        <v>1.3888888888888888</v>
      </c>
      <c r="U23" s="55" t="s">
        <v>72</v>
      </c>
      <c r="V23" s="15" t="s">
        <v>75</v>
      </c>
      <c r="W23" s="52">
        <v>2</v>
      </c>
      <c r="X23" s="57">
        <f t="shared" si="4"/>
        <v>2.7777777777777777</v>
      </c>
      <c r="Z23" s="50" t="s">
        <v>87</v>
      </c>
      <c r="AA23" s="15" t="s">
        <v>88</v>
      </c>
      <c r="AB23" s="52">
        <v>5</v>
      </c>
      <c r="AC23" s="57">
        <f t="shared" ref="AC23:AC24" si="5">AB23/75*100</f>
        <v>6.666666666666667</v>
      </c>
      <c r="AD23" s="61">
        <f>AB23/M10*100</f>
        <v>55.555555555555557</v>
      </c>
    </row>
    <row r="24" spans="1:30" ht="16.5" thickBot="1" x14ac:dyDescent="0.3">
      <c r="A24" s="77">
        <v>8</v>
      </c>
      <c r="B24" s="35" t="s">
        <v>107</v>
      </c>
      <c r="C24" s="45">
        <v>42524</v>
      </c>
      <c r="D24" s="68" t="str">
        <f>[1]data!$C$101</f>
        <v>K1004</v>
      </c>
      <c r="E24" s="35" t="str">
        <f>[1]data!$B$101</f>
        <v>P19041299</v>
      </c>
      <c r="F24" s="36" t="str">
        <f>[1]data!$D$101</f>
        <v>Lemari Hias Lokal 1 PT</v>
      </c>
      <c r="G24" s="35">
        <v>1</v>
      </c>
      <c r="H24" s="37">
        <f>[1]data!$F$101</f>
        <v>1600000</v>
      </c>
      <c r="I24" s="78">
        <f t="shared" si="0"/>
        <v>1600000</v>
      </c>
      <c r="K24" s="116"/>
      <c r="L24" s="116"/>
      <c r="M24" s="116"/>
      <c r="N24" s="116"/>
      <c r="P24" s="51" t="s">
        <v>185</v>
      </c>
      <c r="Q24" s="24" t="s">
        <v>237</v>
      </c>
      <c r="R24" s="52">
        <v>0</v>
      </c>
      <c r="S24" s="38">
        <f t="shared" si="2"/>
        <v>0</v>
      </c>
      <c r="U24" s="55" t="s">
        <v>257</v>
      </c>
      <c r="V24" s="15" t="s">
        <v>281</v>
      </c>
      <c r="W24" s="52">
        <v>0</v>
      </c>
      <c r="X24" s="57">
        <f t="shared" si="4"/>
        <v>0</v>
      </c>
      <c r="Z24" s="59" t="s">
        <v>297</v>
      </c>
      <c r="AA24" s="17" t="s">
        <v>298</v>
      </c>
      <c r="AB24" s="53">
        <v>5</v>
      </c>
      <c r="AC24" s="58">
        <f t="shared" si="5"/>
        <v>6.666666666666667</v>
      </c>
      <c r="AD24" s="60">
        <f>AB24/M11*100</f>
        <v>35.714285714285715</v>
      </c>
    </row>
    <row r="25" spans="1:30" ht="16.5" thickBot="1" x14ac:dyDescent="0.3">
      <c r="A25" s="73">
        <v>9</v>
      </c>
      <c r="B25" s="30" t="s">
        <v>108</v>
      </c>
      <c r="C25" s="44">
        <v>42524</v>
      </c>
      <c r="D25" s="64" t="str">
        <f>[1]data!$C$107</f>
        <v>K1007</v>
      </c>
      <c r="E25" s="30" t="str">
        <f>[1]data!$B$107</f>
        <v>P19041305</v>
      </c>
      <c r="F25" s="31" t="str">
        <f>[1]data!$D$107</f>
        <v>Kaca Hias Minimalis Ukir</v>
      </c>
      <c r="G25" s="30">
        <v>1</v>
      </c>
      <c r="H25" s="32">
        <f>[1]data!$F$107</f>
        <v>1050000</v>
      </c>
      <c r="I25" s="74">
        <f t="shared" si="0"/>
        <v>1050000</v>
      </c>
      <c r="K25" s="110" t="s">
        <v>57</v>
      </c>
      <c r="L25" s="110"/>
      <c r="M25" s="12"/>
      <c r="N25" s="12"/>
      <c r="P25" s="51" t="s">
        <v>54</v>
      </c>
      <c r="Q25" s="24" t="s">
        <v>45</v>
      </c>
      <c r="R25" s="52">
        <v>8</v>
      </c>
      <c r="S25" s="38">
        <f t="shared" si="2"/>
        <v>11.111111111111111</v>
      </c>
      <c r="U25" s="55" t="s">
        <v>258</v>
      </c>
      <c r="V25" s="15" t="s">
        <v>276</v>
      </c>
      <c r="W25" s="52">
        <v>0</v>
      </c>
      <c r="X25" s="57">
        <f t="shared" si="4"/>
        <v>0</v>
      </c>
    </row>
    <row r="26" spans="1:30" ht="15.75" customHeight="1" x14ac:dyDescent="0.25">
      <c r="A26" s="100">
        <v>10</v>
      </c>
      <c r="B26" s="39" t="s">
        <v>109</v>
      </c>
      <c r="C26" s="46">
        <v>42524</v>
      </c>
      <c r="D26" s="65" t="str">
        <f>[1]data!$C$84</f>
        <v>K1003</v>
      </c>
      <c r="E26" s="39" t="str">
        <f>[1]data!$B$84</f>
        <v>P19041282</v>
      </c>
      <c r="F26" s="3" t="str">
        <f>[1]data!$D$84</f>
        <v>Meja Rias Pluru</v>
      </c>
      <c r="G26" s="39">
        <v>1</v>
      </c>
      <c r="H26" s="4">
        <f>[1]data!$F$84</f>
        <v>1800000</v>
      </c>
      <c r="I26" s="5">
        <f t="shared" si="0"/>
        <v>1800000</v>
      </c>
      <c r="K26" s="111" t="s">
        <v>37</v>
      </c>
      <c r="L26" s="111" t="s">
        <v>30</v>
      </c>
      <c r="M26" s="113" t="s">
        <v>97</v>
      </c>
      <c r="N26" s="113" t="s">
        <v>98</v>
      </c>
      <c r="P26" s="51" t="s">
        <v>186</v>
      </c>
      <c r="Q26" s="24" t="s">
        <v>213</v>
      </c>
      <c r="R26" s="52">
        <v>1</v>
      </c>
      <c r="S26" s="38">
        <f t="shared" si="2"/>
        <v>1.3888888888888888</v>
      </c>
      <c r="U26" s="55" t="s">
        <v>73</v>
      </c>
      <c r="V26" s="15" t="s">
        <v>76</v>
      </c>
      <c r="W26" s="52">
        <v>3</v>
      </c>
      <c r="X26" s="57">
        <f t="shared" si="4"/>
        <v>4.1666666666666661</v>
      </c>
      <c r="Z26" s="26" t="s">
        <v>92</v>
      </c>
      <c r="AA26" s="12"/>
      <c r="AB26" s="12"/>
      <c r="AC26" s="12"/>
      <c r="AD26" s="12"/>
    </row>
    <row r="27" spans="1:30" ht="16.5" thickBot="1" x14ac:dyDescent="0.3">
      <c r="A27" s="102"/>
      <c r="B27" s="40" t="s">
        <v>109</v>
      </c>
      <c r="C27" s="47">
        <v>42524</v>
      </c>
      <c r="D27" s="66" t="str">
        <f>[1]data!$C$103</f>
        <v>K1004</v>
      </c>
      <c r="E27" s="40" t="str">
        <f>[1]data!$B$103</f>
        <v>P19041301</v>
      </c>
      <c r="F27" s="7" t="str">
        <f>[1]data!$D$103</f>
        <v>Lemari Hias Lokal 3 PT</v>
      </c>
      <c r="G27" s="40">
        <v>1</v>
      </c>
      <c r="H27" s="8">
        <f>[1]data!$F$103</f>
        <v>2000000</v>
      </c>
      <c r="I27" s="9">
        <f t="shared" si="0"/>
        <v>2000000</v>
      </c>
      <c r="K27" s="112"/>
      <c r="L27" s="112"/>
      <c r="M27" s="112"/>
      <c r="N27" s="112"/>
      <c r="P27" s="51" t="s">
        <v>187</v>
      </c>
      <c r="Q27" s="24" t="s">
        <v>217</v>
      </c>
      <c r="R27" s="52">
        <v>0</v>
      </c>
      <c r="S27" s="38">
        <f t="shared" si="2"/>
        <v>0</v>
      </c>
      <c r="U27" s="55" t="s">
        <v>259</v>
      </c>
      <c r="V27" s="15" t="s">
        <v>282</v>
      </c>
      <c r="W27" s="52">
        <v>0</v>
      </c>
      <c r="X27" s="57">
        <f t="shared" si="4"/>
        <v>0</v>
      </c>
      <c r="Z27" s="12"/>
      <c r="AA27" s="12"/>
      <c r="AB27" s="12"/>
      <c r="AC27" s="12"/>
      <c r="AD27" s="12"/>
    </row>
    <row r="28" spans="1:30" ht="16.5" thickBot="1" x14ac:dyDescent="0.3">
      <c r="A28" s="100">
        <v>11</v>
      </c>
      <c r="B28" s="39" t="s">
        <v>110</v>
      </c>
      <c r="C28" s="46">
        <v>42524</v>
      </c>
      <c r="D28" s="65" t="str">
        <f>[1]data!$C$118</f>
        <v>K1009</v>
      </c>
      <c r="E28" s="39" t="str">
        <f>[1]data!$B$118</f>
        <v>P19041316</v>
      </c>
      <c r="F28" s="3" t="str">
        <f>[1]data!$D$118</f>
        <v>Buffet TV Jati Anggur</v>
      </c>
      <c r="G28" s="39">
        <v>1</v>
      </c>
      <c r="H28" s="4">
        <f>[1]data!$F$118</f>
        <v>2850000</v>
      </c>
      <c r="I28" s="5">
        <f t="shared" si="0"/>
        <v>2850000</v>
      </c>
      <c r="K28" s="69" t="s">
        <v>6</v>
      </c>
      <c r="L28" s="13" t="s">
        <v>7</v>
      </c>
      <c r="M28" s="14">
        <v>11</v>
      </c>
      <c r="N28" s="38">
        <f>(M28/72)*100</f>
        <v>15.277777777777779</v>
      </c>
      <c r="P28" s="51" t="s">
        <v>55</v>
      </c>
      <c r="Q28" s="24" t="s">
        <v>219</v>
      </c>
      <c r="R28" s="52">
        <v>3</v>
      </c>
      <c r="S28" s="38">
        <f t="shared" si="2"/>
        <v>4.1666666666666661</v>
      </c>
      <c r="U28" s="55" t="s">
        <v>260</v>
      </c>
      <c r="V28" s="15" t="s">
        <v>285</v>
      </c>
      <c r="W28" s="52">
        <v>0</v>
      </c>
      <c r="X28" s="57">
        <f t="shared" si="4"/>
        <v>0</v>
      </c>
      <c r="Z28" s="12" t="s">
        <v>299</v>
      </c>
      <c r="AA28" s="12"/>
      <c r="AB28" s="12"/>
      <c r="AC28" s="12"/>
      <c r="AD28" s="12"/>
    </row>
    <row r="29" spans="1:30" ht="16.5" thickBot="1" x14ac:dyDescent="0.3">
      <c r="A29" s="102"/>
      <c r="B29" s="40" t="s">
        <v>110</v>
      </c>
      <c r="C29" s="47">
        <v>42524</v>
      </c>
      <c r="D29" s="66" t="str">
        <f>[1]data!$C$122</f>
        <v>K1010</v>
      </c>
      <c r="E29" s="40" t="str">
        <f>[1]data!$B$122</f>
        <v>P19041320</v>
      </c>
      <c r="F29" s="7" t="str">
        <f>[1]data!$D$122</f>
        <v xml:space="preserve">Sofa Minimalis </v>
      </c>
      <c r="G29" s="40">
        <v>1</v>
      </c>
      <c r="H29" s="8">
        <f>[1]data!$F$122</f>
        <v>2350000</v>
      </c>
      <c r="I29" s="9">
        <f t="shared" si="0"/>
        <v>2350000</v>
      </c>
      <c r="K29" s="70" t="s">
        <v>8</v>
      </c>
      <c r="L29" s="15" t="s">
        <v>9</v>
      </c>
      <c r="M29" s="16">
        <v>9</v>
      </c>
      <c r="N29" s="38">
        <f t="shared" ref="N29:N37" si="6">(M29/72)*100</f>
        <v>12.5</v>
      </c>
      <c r="P29" s="51" t="s">
        <v>188</v>
      </c>
      <c r="Q29" s="24" t="s">
        <v>223</v>
      </c>
      <c r="R29" s="52">
        <v>0</v>
      </c>
      <c r="S29" s="38">
        <f t="shared" si="2"/>
        <v>0</v>
      </c>
      <c r="U29" s="55" t="s">
        <v>261</v>
      </c>
      <c r="V29" s="15" t="s">
        <v>287</v>
      </c>
      <c r="W29" s="52">
        <v>0</v>
      </c>
      <c r="X29" s="57">
        <f t="shared" si="4"/>
        <v>0</v>
      </c>
      <c r="Z29" s="111" t="s">
        <v>37</v>
      </c>
      <c r="AA29" s="111" t="s">
        <v>30</v>
      </c>
      <c r="AB29" s="113" t="s">
        <v>97</v>
      </c>
      <c r="AC29" s="113" t="s">
        <v>98</v>
      </c>
      <c r="AD29" s="113" t="s">
        <v>99</v>
      </c>
    </row>
    <row r="30" spans="1:30" ht="16.5" thickBot="1" x14ac:dyDescent="0.3">
      <c r="A30" s="75">
        <v>12</v>
      </c>
      <c r="B30" s="41" t="s">
        <v>111</v>
      </c>
      <c r="C30" s="48">
        <v>42525</v>
      </c>
      <c r="D30" s="67" t="str">
        <f>[1]data!$C$74</f>
        <v>K1005</v>
      </c>
      <c r="E30" s="41" t="str">
        <f>[1]data!$B$74</f>
        <v>P19041272</v>
      </c>
      <c r="F30" s="33" t="str">
        <f>[1]data!$D$74</f>
        <v>Dipan Classic</v>
      </c>
      <c r="G30" s="41">
        <v>1</v>
      </c>
      <c r="H30" s="34">
        <f>[1]data!$F$74</f>
        <v>1800000</v>
      </c>
      <c r="I30" s="76">
        <f t="shared" si="0"/>
        <v>1800000</v>
      </c>
      <c r="K30" s="70" t="s">
        <v>10</v>
      </c>
      <c r="L30" s="15" t="s">
        <v>11</v>
      </c>
      <c r="M30" s="16">
        <v>14</v>
      </c>
      <c r="N30" s="38">
        <f t="shared" si="6"/>
        <v>19.444444444444446</v>
      </c>
      <c r="P30" s="51" t="s">
        <v>189</v>
      </c>
      <c r="Q30" s="24" t="s">
        <v>230</v>
      </c>
      <c r="R30" s="52">
        <v>1</v>
      </c>
      <c r="S30" s="38">
        <f t="shared" si="2"/>
        <v>1.3888888888888888</v>
      </c>
      <c r="U30" s="55" t="s">
        <v>262</v>
      </c>
      <c r="V30" s="15" t="s">
        <v>269</v>
      </c>
      <c r="W30" s="52">
        <v>0</v>
      </c>
      <c r="X30" s="57">
        <f t="shared" si="4"/>
        <v>0</v>
      </c>
      <c r="Z30" s="112"/>
      <c r="AA30" s="112"/>
      <c r="AB30" s="122"/>
      <c r="AC30" s="122"/>
      <c r="AD30" s="112"/>
    </row>
    <row r="31" spans="1:30" ht="15.75" x14ac:dyDescent="0.25">
      <c r="A31" s="100">
        <v>13</v>
      </c>
      <c r="B31" s="39" t="s">
        <v>112</v>
      </c>
      <c r="C31" s="46">
        <v>42525</v>
      </c>
      <c r="D31" s="65" t="str">
        <f>[1]data!$C$116</f>
        <v>K1009</v>
      </c>
      <c r="E31" s="39" t="str">
        <f>[1]data!$B$116</f>
        <v>P19041314</v>
      </c>
      <c r="F31" s="3" t="str">
        <f>[1]data!$D$116</f>
        <v xml:space="preserve">Buffet TV Jati Davinci </v>
      </c>
      <c r="G31" s="39">
        <v>1</v>
      </c>
      <c r="H31" s="4">
        <f>[1]data!$F$116</f>
        <v>2420000</v>
      </c>
      <c r="I31" s="5">
        <f t="shared" si="0"/>
        <v>2420000</v>
      </c>
      <c r="K31" s="70" t="s">
        <v>12</v>
      </c>
      <c r="L31" s="15" t="s">
        <v>13</v>
      </c>
      <c r="M31" s="16">
        <v>26</v>
      </c>
      <c r="N31" s="38">
        <f t="shared" si="6"/>
        <v>36.111111111111107</v>
      </c>
      <c r="P31" s="51" t="s">
        <v>190</v>
      </c>
      <c r="Q31" s="24" t="s">
        <v>238</v>
      </c>
      <c r="R31" s="52">
        <v>0</v>
      </c>
      <c r="S31" s="38">
        <f t="shared" si="2"/>
        <v>0</v>
      </c>
      <c r="U31" s="55" t="s">
        <v>263</v>
      </c>
      <c r="V31" s="15" t="s">
        <v>277</v>
      </c>
      <c r="W31" s="52">
        <v>0</v>
      </c>
      <c r="X31" s="57">
        <f t="shared" si="4"/>
        <v>0</v>
      </c>
      <c r="Z31" s="50" t="s">
        <v>47</v>
      </c>
      <c r="AA31" s="15" t="s">
        <v>38</v>
      </c>
      <c r="AB31" s="20">
        <v>6</v>
      </c>
      <c r="AC31" s="28">
        <v>8.1081081081081088</v>
      </c>
      <c r="AD31" s="61">
        <v>54.54545454545454</v>
      </c>
    </row>
    <row r="32" spans="1:30" ht="15.75" x14ac:dyDescent="0.25">
      <c r="A32" s="101"/>
      <c r="B32" s="42" t="s">
        <v>112</v>
      </c>
      <c r="C32" s="43">
        <v>42525</v>
      </c>
      <c r="D32" s="63" t="str">
        <f>[1]data!$C$122</f>
        <v>K1010</v>
      </c>
      <c r="E32" s="42" t="str">
        <f>[1]data!$B$122</f>
        <v>P19041320</v>
      </c>
      <c r="F32" s="2" t="str">
        <f>[1]data!$D$122</f>
        <v xml:space="preserve">Sofa Minimalis </v>
      </c>
      <c r="G32" s="42">
        <v>1</v>
      </c>
      <c r="H32" s="1">
        <f>[1]data!$F$122</f>
        <v>2350000</v>
      </c>
      <c r="I32" s="6">
        <f t="shared" si="0"/>
        <v>2350000</v>
      </c>
      <c r="K32" s="70" t="s">
        <v>16</v>
      </c>
      <c r="L32" s="15" t="s">
        <v>17</v>
      </c>
      <c r="M32" s="16">
        <v>6</v>
      </c>
      <c r="N32" s="38">
        <f t="shared" si="6"/>
        <v>8.3333333333333321</v>
      </c>
      <c r="P32" s="51" t="s">
        <v>191</v>
      </c>
      <c r="Q32" s="24" t="s">
        <v>214</v>
      </c>
      <c r="R32" s="52">
        <v>4</v>
      </c>
      <c r="S32" s="38">
        <f t="shared" si="2"/>
        <v>5.5555555555555554</v>
      </c>
      <c r="U32" s="55" t="s">
        <v>264</v>
      </c>
      <c r="V32" s="15" t="s">
        <v>283</v>
      </c>
      <c r="W32" s="52">
        <v>0</v>
      </c>
      <c r="X32" s="57">
        <f t="shared" si="4"/>
        <v>0</v>
      </c>
      <c r="Z32" s="50" t="s">
        <v>78</v>
      </c>
      <c r="AA32" s="15" t="s">
        <v>79</v>
      </c>
      <c r="AB32" s="20">
        <v>6</v>
      </c>
      <c r="AC32" s="28">
        <v>8.1081081081081088</v>
      </c>
      <c r="AD32" s="61">
        <v>66.666666666666657</v>
      </c>
    </row>
    <row r="33" spans="1:30" ht="16.5" thickBot="1" x14ac:dyDescent="0.3">
      <c r="A33" s="102"/>
      <c r="B33" s="40" t="s">
        <v>112</v>
      </c>
      <c r="C33" s="47">
        <v>42525</v>
      </c>
      <c r="D33" s="66" t="str">
        <f>[1]data!$C$108</f>
        <v>K1007</v>
      </c>
      <c r="E33" s="40" t="str">
        <f>[1]data!$B$108</f>
        <v>P19041306</v>
      </c>
      <c r="F33" s="7" t="str">
        <f>[1]data!$D$108</f>
        <v>Kaca Hias Jati</v>
      </c>
      <c r="G33" s="40">
        <v>1</v>
      </c>
      <c r="H33" s="8">
        <f>[1]data!$F$108</f>
        <v>1700000</v>
      </c>
      <c r="I33" s="9">
        <f t="shared" si="0"/>
        <v>1700000</v>
      </c>
      <c r="K33" s="70" t="s">
        <v>18</v>
      </c>
      <c r="L33" s="15" t="s">
        <v>19</v>
      </c>
      <c r="M33" s="16">
        <v>7</v>
      </c>
      <c r="N33" s="38">
        <f t="shared" si="6"/>
        <v>9.7222222222222232</v>
      </c>
      <c r="P33" s="51" t="s">
        <v>192</v>
      </c>
      <c r="Q33" s="24" t="s">
        <v>218</v>
      </c>
      <c r="R33" s="52">
        <v>5</v>
      </c>
      <c r="S33" s="38">
        <f t="shared" si="2"/>
        <v>6.9444444444444446</v>
      </c>
      <c r="U33" s="55" t="s">
        <v>265</v>
      </c>
      <c r="V33" s="15" t="s">
        <v>288</v>
      </c>
      <c r="W33" s="52">
        <v>2</v>
      </c>
      <c r="X33" s="57">
        <f t="shared" si="4"/>
        <v>2.7777777777777777</v>
      </c>
      <c r="Z33" s="50" t="s">
        <v>290</v>
      </c>
      <c r="AA33" s="15" t="s">
        <v>82</v>
      </c>
      <c r="AB33" s="20">
        <v>5</v>
      </c>
      <c r="AC33" s="28">
        <v>6.756756756756757</v>
      </c>
      <c r="AD33" s="62">
        <v>62.5</v>
      </c>
    </row>
    <row r="34" spans="1:30" ht="16.5" thickBot="1" x14ac:dyDescent="0.3">
      <c r="A34" s="75">
        <v>14</v>
      </c>
      <c r="B34" s="41" t="s">
        <v>113</v>
      </c>
      <c r="C34" s="48">
        <v>42525</v>
      </c>
      <c r="D34" s="67" t="str">
        <f>[1]data!$C$131</f>
        <v>K1011</v>
      </c>
      <c r="E34" s="41" t="str">
        <f>[1]data!$B$131</f>
        <v>P19041329</v>
      </c>
      <c r="F34" s="33" t="str">
        <f>[1]data!$D$131</f>
        <v>Kursi Tamu Jati Mawar</v>
      </c>
      <c r="G34" s="41">
        <v>1</v>
      </c>
      <c r="H34" s="34">
        <f>[1]data!$F$131</f>
        <v>3300000</v>
      </c>
      <c r="I34" s="76">
        <f t="shared" ref="I34:I63" si="7">H34*G34</f>
        <v>3300000</v>
      </c>
      <c r="K34" s="70" t="s">
        <v>20</v>
      </c>
      <c r="L34" s="15" t="s">
        <v>32</v>
      </c>
      <c r="M34" s="16">
        <v>8</v>
      </c>
      <c r="N34" s="38">
        <f t="shared" si="6"/>
        <v>11.111111111111111</v>
      </c>
      <c r="P34" s="51" t="s">
        <v>56</v>
      </c>
      <c r="Q34" s="24" t="s">
        <v>46</v>
      </c>
      <c r="R34" s="52">
        <v>5</v>
      </c>
      <c r="S34" s="38">
        <f t="shared" si="2"/>
        <v>6.9444444444444446</v>
      </c>
      <c r="U34" s="55" t="s">
        <v>266</v>
      </c>
      <c r="V34" s="15" t="s">
        <v>284</v>
      </c>
      <c r="W34" s="52">
        <v>0</v>
      </c>
      <c r="X34" s="57">
        <f t="shared" si="4"/>
        <v>0</v>
      </c>
      <c r="Z34" s="55" t="s">
        <v>51</v>
      </c>
      <c r="AA34" s="15" t="s">
        <v>42</v>
      </c>
      <c r="AB34" s="20">
        <v>6</v>
      </c>
      <c r="AC34" s="28">
        <v>8.1081081081081088</v>
      </c>
      <c r="AD34" s="61">
        <v>66.666666666666657</v>
      </c>
    </row>
    <row r="35" spans="1:30" ht="15.75" x14ac:dyDescent="0.25">
      <c r="A35" s="100">
        <v>15</v>
      </c>
      <c r="B35" s="39" t="s">
        <v>114</v>
      </c>
      <c r="C35" s="46">
        <v>42525</v>
      </c>
      <c r="D35" s="65" t="str">
        <f>[1]data!$C$3</f>
        <v>K1002</v>
      </c>
      <c r="E35" s="39" t="str">
        <f>[1]data!$B$3</f>
        <v>P19041201</v>
      </c>
      <c r="F35" s="3" t="str">
        <f>[1]data!$D$3</f>
        <v>Tempat Tidur Istana</v>
      </c>
      <c r="G35" s="39">
        <v>1</v>
      </c>
      <c r="H35" s="4">
        <f>[1]data!$F$3</f>
        <v>5300000</v>
      </c>
      <c r="I35" s="5">
        <f t="shared" si="7"/>
        <v>5300000</v>
      </c>
      <c r="K35" s="70" t="s">
        <v>21</v>
      </c>
      <c r="L35" s="15" t="s">
        <v>22</v>
      </c>
      <c r="M35" s="16">
        <v>10</v>
      </c>
      <c r="N35" s="38">
        <f t="shared" si="6"/>
        <v>13.888888888888889</v>
      </c>
      <c r="P35" s="51" t="s">
        <v>193</v>
      </c>
      <c r="Q35" s="24" t="s">
        <v>224</v>
      </c>
      <c r="R35" s="52">
        <v>6</v>
      </c>
      <c r="S35" s="38">
        <f t="shared" si="2"/>
        <v>8.3333333333333321</v>
      </c>
      <c r="U35" s="55" t="s">
        <v>267</v>
      </c>
      <c r="V35" s="15" t="s">
        <v>286</v>
      </c>
      <c r="W35" s="52">
        <v>0</v>
      </c>
      <c r="X35" s="57">
        <f t="shared" si="4"/>
        <v>0</v>
      </c>
      <c r="Z35" s="55" t="s">
        <v>54</v>
      </c>
      <c r="AA35" s="15" t="s">
        <v>45</v>
      </c>
      <c r="AB35" s="52">
        <v>8</v>
      </c>
      <c r="AC35" s="28">
        <v>10.810810810810811</v>
      </c>
      <c r="AD35" s="61">
        <v>57.142857142857139</v>
      </c>
    </row>
    <row r="36" spans="1:30" ht="16.5" thickBot="1" x14ac:dyDescent="0.3">
      <c r="A36" s="101"/>
      <c r="B36" s="42" t="s">
        <v>114</v>
      </c>
      <c r="C36" s="43">
        <v>42525</v>
      </c>
      <c r="D36" s="63" t="str">
        <f>[1]data!$C$36</f>
        <v>K1001</v>
      </c>
      <c r="E36" s="42" t="str">
        <f>[1]data!$B$36</f>
        <v>P19041234</v>
      </c>
      <c r="F36" s="2" t="str">
        <f>[1]data!$D$36</f>
        <v>Springbed Ocean Magical</v>
      </c>
      <c r="G36" s="42">
        <v>1</v>
      </c>
      <c r="H36" s="1">
        <f>[1]data!$F$36</f>
        <v>3600000</v>
      </c>
      <c r="I36" s="6">
        <f t="shared" si="7"/>
        <v>3600000</v>
      </c>
      <c r="K36" s="70" t="s">
        <v>23</v>
      </c>
      <c r="L36" s="15" t="s">
        <v>24</v>
      </c>
      <c r="M36" s="16">
        <v>7</v>
      </c>
      <c r="N36" s="38">
        <f t="shared" si="6"/>
        <v>9.7222222222222232</v>
      </c>
      <c r="P36" s="51" t="s">
        <v>194</v>
      </c>
      <c r="Q36" s="24" t="s">
        <v>231</v>
      </c>
      <c r="R36" s="52">
        <v>3</v>
      </c>
      <c r="S36" s="38">
        <f t="shared" si="2"/>
        <v>4.1666666666666661</v>
      </c>
      <c r="U36" s="56" t="s">
        <v>268</v>
      </c>
      <c r="V36" s="17" t="s">
        <v>289</v>
      </c>
      <c r="W36" s="53">
        <v>0</v>
      </c>
      <c r="X36" s="57">
        <f t="shared" si="4"/>
        <v>0</v>
      </c>
      <c r="Z36" s="55" t="s">
        <v>291</v>
      </c>
      <c r="AA36" s="15" t="s">
        <v>292</v>
      </c>
      <c r="AB36" s="52">
        <v>5</v>
      </c>
      <c r="AC36" s="28">
        <v>6.756756756756757</v>
      </c>
      <c r="AD36" s="61">
        <v>71.428571428571431</v>
      </c>
    </row>
    <row r="37" spans="1:30" ht="15.75" x14ac:dyDescent="0.25">
      <c r="A37" s="101"/>
      <c r="B37" s="42" t="s">
        <v>114</v>
      </c>
      <c r="C37" s="43">
        <v>42525</v>
      </c>
      <c r="D37" s="63" t="str">
        <f>[1]data!$C$100</f>
        <v>K1004</v>
      </c>
      <c r="E37" s="42" t="str">
        <f>[1]data!$B$100</f>
        <v>P19041298</v>
      </c>
      <c r="F37" s="2" t="str">
        <f>[1]data!$D$100</f>
        <v>Lemari Pintu Tempahan (Custome)</v>
      </c>
      <c r="G37" s="42">
        <v>1</v>
      </c>
      <c r="H37" s="1">
        <f>[1]data!$F$100</f>
        <v>4500000</v>
      </c>
      <c r="I37" s="6">
        <f t="shared" si="7"/>
        <v>4500000</v>
      </c>
      <c r="K37" s="70" t="s">
        <v>25</v>
      </c>
      <c r="L37" s="15" t="s">
        <v>26</v>
      </c>
      <c r="M37" s="16">
        <v>8</v>
      </c>
      <c r="N37" s="38">
        <f t="shared" si="6"/>
        <v>11.111111111111111</v>
      </c>
      <c r="P37" s="51" t="s">
        <v>195</v>
      </c>
      <c r="Q37" s="24" t="s">
        <v>239</v>
      </c>
      <c r="R37" s="52">
        <v>2</v>
      </c>
      <c r="S37" s="38">
        <f t="shared" si="2"/>
        <v>2.7777777777777777</v>
      </c>
      <c r="Z37" s="55" t="s">
        <v>293</v>
      </c>
      <c r="AA37" s="15" t="s">
        <v>294</v>
      </c>
      <c r="AB37" s="52">
        <v>5</v>
      </c>
      <c r="AC37" s="28">
        <v>6.756756756756757</v>
      </c>
      <c r="AD37" s="62">
        <v>62.5</v>
      </c>
    </row>
    <row r="38" spans="1:30" ht="15" customHeight="1" thickBot="1" x14ac:dyDescent="0.3">
      <c r="A38" s="102"/>
      <c r="B38" s="40" t="s">
        <v>114</v>
      </c>
      <c r="C38" s="47">
        <v>42525</v>
      </c>
      <c r="D38" s="66" t="str">
        <f>[1]data!$C$81</f>
        <v>K1003</v>
      </c>
      <c r="E38" s="40" t="str">
        <f>[1]data!$B$81</f>
        <v>P19041279</v>
      </c>
      <c r="F38" s="7" t="str">
        <f>[1]data!$D$81</f>
        <v>Meja Rias Alter</v>
      </c>
      <c r="G38" s="40">
        <v>1</v>
      </c>
      <c r="H38" s="8">
        <f>[1]data!$F$81</f>
        <v>1600000</v>
      </c>
      <c r="I38" s="9">
        <f t="shared" si="7"/>
        <v>1600000</v>
      </c>
      <c r="P38" s="51" t="s">
        <v>196</v>
      </c>
      <c r="Q38" s="24" t="s">
        <v>243</v>
      </c>
      <c r="R38" s="52">
        <v>1</v>
      </c>
      <c r="S38" s="38">
        <f t="shared" si="2"/>
        <v>1.3888888888888888</v>
      </c>
      <c r="Z38" s="55" t="s">
        <v>295</v>
      </c>
      <c r="AA38" s="21" t="s">
        <v>296</v>
      </c>
      <c r="AB38" s="52">
        <v>6</v>
      </c>
      <c r="AC38" s="28">
        <v>8.1081081081081088</v>
      </c>
      <c r="AD38" s="61">
        <v>54.54545454545454</v>
      </c>
    </row>
    <row r="39" spans="1:30" ht="16.5" thickBot="1" x14ac:dyDescent="0.3">
      <c r="A39" s="77">
        <v>16</v>
      </c>
      <c r="B39" s="35" t="s">
        <v>115</v>
      </c>
      <c r="C39" s="45">
        <v>42525</v>
      </c>
      <c r="D39" s="68" t="str">
        <f>[1]data!$C$78</f>
        <v>K1003</v>
      </c>
      <c r="E39" s="35" t="str">
        <f>[1]data!$B$78</f>
        <v>P19041276</v>
      </c>
      <c r="F39" s="36" t="str">
        <f>[1]data!$D$78</f>
        <v>Meja Rias Semanggi</v>
      </c>
      <c r="G39" s="35">
        <v>1</v>
      </c>
      <c r="H39" s="37">
        <f>[1]data!$F$78</f>
        <v>3400000</v>
      </c>
      <c r="I39" s="78">
        <f t="shared" si="7"/>
        <v>3400000</v>
      </c>
      <c r="P39" s="51" t="s">
        <v>197</v>
      </c>
      <c r="Q39" s="24" t="s">
        <v>220</v>
      </c>
      <c r="R39" s="52">
        <v>0</v>
      </c>
      <c r="S39" s="38">
        <f t="shared" si="2"/>
        <v>0</v>
      </c>
      <c r="U39" s="26">
        <v>6</v>
      </c>
      <c r="V39" s="12"/>
      <c r="W39" s="12"/>
      <c r="X39" s="12"/>
      <c r="Z39" s="50" t="s">
        <v>87</v>
      </c>
      <c r="AA39" s="15" t="s">
        <v>88</v>
      </c>
      <c r="AB39" s="52">
        <v>5</v>
      </c>
      <c r="AC39" s="58">
        <f>AB39/72*100</f>
        <v>6.9444444444444446</v>
      </c>
      <c r="AD39" s="61">
        <v>55.5555555555556</v>
      </c>
    </row>
    <row r="40" spans="1:30" ht="16.5" thickBot="1" x14ac:dyDescent="0.3">
      <c r="A40" s="73">
        <v>17</v>
      </c>
      <c r="B40" s="30" t="s">
        <v>116</v>
      </c>
      <c r="C40" s="44">
        <v>42526</v>
      </c>
      <c r="D40" s="64" t="str">
        <f>[1]data!$C$58</f>
        <v>K1012</v>
      </c>
      <c r="E40" s="30" t="str">
        <f>[1]data!$B$58</f>
        <v>P19041256</v>
      </c>
      <c r="F40" s="31" t="str">
        <f>[1]data!$D$58</f>
        <v>Bed Dorong Modis karakter</v>
      </c>
      <c r="G40" s="30">
        <v>1</v>
      </c>
      <c r="H40" s="32">
        <f>[1]data!$F$58</f>
        <v>3200000</v>
      </c>
      <c r="I40" s="74">
        <f t="shared" si="7"/>
        <v>3200000</v>
      </c>
      <c r="P40" s="51" t="s">
        <v>198</v>
      </c>
      <c r="Q40" s="24" t="s">
        <v>225</v>
      </c>
      <c r="R40" s="52">
        <v>3</v>
      </c>
      <c r="S40" s="38">
        <f t="shared" si="2"/>
        <v>4.1666666666666661</v>
      </c>
      <c r="U40" s="116" t="s">
        <v>246</v>
      </c>
      <c r="V40" s="116"/>
      <c r="W40" s="116"/>
      <c r="X40" s="12"/>
    </row>
    <row r="41" spans="1:30" ht="16.5" customHeight="1" x14ac:dyDescent="0.25">
      <c r="A41" s="100">
        <v>18</v>
      </c>
      <c r="B41" s="39" t="s">
        <v>117</v>
      </c>
      <c r="C41" s="46">
        <v>42526</v>
      </c>
      <c r="D41" s="65" t="str">
        <f>[1]data!$C$35</f>
        <v>K1001</v>
      </c>
      <c r="E41" s="39" t="str">
        <f>[1]data!$B$35</f>
        <v>P19041233</v>
      </c>
      <c r="F41" s="3" t="str">
        <f>[1]data!$D$35</f>
        <v>Springbed Helux</v>
      </c>
      <c r="G41" s="39">
        <v>3</v>
      </c>
      <c r="H41" s="4">
        <f>[1]data!$F$35</f>
        <v>3900000</v>
      </c>
      <c r="I41" s="5">
        <f t="shared" si="7"/>
        <v>11700000</v>
      </c>
      <c r="P41" s="51" t="s">
        <v>199</v>
      </c>
      <c r="Q41" s="24" t="s">
        <v>232</v>
      </c>
      <c r="R41" s="52">
        <v>0</v>
      </c>
      <c r="S41" s="38">
        <f t="shared" si="2"/>
        <v>0</v>
      </c>
      <c r="U41" s="116"/>
      <c r="V41" s="116"/>
      <c r="W41" s="116"/>
      <c r="X41" s="12"/>
    </row>
    <row r="42" spans="1:30" ht="15" customHeight="1" thickBot="1" x14ac:dyDescent="0.3">
      <c r="A42" s="101"/>
      <c r="B42" s="42" t="s">
        <v>117</v>
      </c>
      <c r="C42" s="43">
        <v>42526</v>
      </c>
      <c r="D42" s="63" t="str">
        <f>[1]data!$C$43</f>
        <v>K1001</v>
      </c>
      <c r="E42" s="42" t="str">
        <f>[1]data!$B$43</f>
        <v>P19041241</v>
      </c>
      <c r="F42" s="2" t="str">
        <f>[1]data!$D$43</f>
        <v>Springbed Caisar Davinci</v>
      </c>
      <c r="G42" s="42">
        <v>4</v>
      </c>
      <c r="H42" s="1">
        <f>[1]data!$F$43</f>
        <v>1950000</v>
      </c>
      <c r="I42" s="6">
        <f t="shared" si="7"/>
        <v>7800000</v>
      </c>
      <c r="P42" s="51" t="s">
        <v>200</v>
      </c>
      <c r="Q42" s="24" t="s">
        <v>245</v>
      </c>
      <c r="R42" s="52">
        <v>4</v>
      </c>
      <c r="S42" s="38">
        <f t="shared" si="2"/>
        <v>5.5555555555555554</v>
      </c>
      <c r="U42" s="123" t="s">
        <v>77</v>
      </c>
      <c r="V42" s="123"/>
      <c r="W42" s="12"/>
      <c r="X42" s="12"/>
    </row>
    <row r="43" spans="1:30" ht="15.75" x14ac:dyDescent="0.25">
      <c r="A43" s="101"/>
      <c r="B43" s="42" t="s">
        <v>117</v>
      </c>
      <c r="C43" s="43">
        <v>42526</v>
      </c>
      <c r="D43" s="63" t="str">
        <f>[1]data!$C$71</f>
        <v>K1005</v>
      </c>
      <c r="E43" s="42" t="str">
        <f>[1]data!$B$71</f>
        <v>P19041269</v>
      </c>
      <c r="F43" s="2" t="str">
        <f>[1]data!$D$71</f>
        <v>Dipan Cendrawasih</v>
      </c>
      <c r="G43" s="42">
        <v>2</v>
      </c>
      <c r="H43" s="1">
        <f>[1]data!$F$71</f>
        <v>2850000</v>
      </c>
      <c r="I43" s="6">
        <f t="shared" si="7"/>
        <v>5700000</v>
      </c>
      <c r="P43" s="51" t="s">
        <v>201</v>
      </c>
      <c r="Q43" s="24" t="s">
        <v>221</v>
      </c>
      <c r="R43" s="52">
        <v>2</v>
      </c>
      <c r="S43" s="38">
        <f t="shared" si="2"/>
        <v>2.7777777777777777</v>
      </c>
      <c r="U43" s="111" t="s">
        <v>37</v>
      </c>
      <c r="V43" s="111" t="s">
        <v>30</v>
      </c>
      <c r="W43" s="113" t="s">
        <v>97</v>
      </c>
      <c r="X43" s="113" t="s">
        <v>98</v>
      </c>
    </row>
    <row r="44" spans="1:30" ht="16.5" thickBot="1" x14ac:dyDescent="0.3">
      <c r="A44" s="102"/>
      <c r="B44" s="40" t="s">
        <v>117</v>
      </c>
      <c r="C44" s="47">
        <v>42526</v>
      </c>
      <c r="D44" s="66" t="str">
        <f>[1]data!$C$73</f>
        <v>K1005</v>
      </c>
      <c r="E44" s="40" t="str">
        <f>[1]data!$B$73</f>
        <v>P19041271</v>
      </c>
      <c r="F44" s="7" t="str">
        <f>[1]data!$D$73</f>
        <v>Dipan Rafi Ahmad</v>
      </c>
      <c r="G44" s="40">
        <v>3</v>
      </c>
      <c r="H44" s="8">
        <f>[1]data!$F$73</f>
        <v>3150000</v>
      </c>
      <c r="I44" s="9">
        <f t="shared" si="7"/>
        <v>9450000</v>
      </c>
      <c r="P44" s="51" t="s">
        <v>202</v>
      </c>
      <c r="Q44" s="24" t="s">
        <v>226</v>
      </c>
      <c r="R44" s="52">
        <v>1</v>
      </c>
      <c r="S44" s="38">
        <f t="shared" si="2"/>
        <v>1.3888888888888888</v>
      </c>
      <c r="U44" s="112"/>
      <c r="V44" s="112"/>
      <c r="W44" s="112"/>
      <c r="X44" s="112"/>
    </row>
    <row r="45" spans="1:30" ht="16.5" thickBot="1" x14ac:dyDescent="0.3">
      <c r="A45" s="100">
        <v>19</v>
      </c>
      <c r="B45" s="39" t="s">
        <v>118</v>
      </c>
      <c r="C45" s="46">
        <v>42527</v>
      </c>
      <c r="D45" s="65" t="str">
        <f>[1]data!$C$21</f>
        <v>K1002</v>
      </c>
      <c r="E45" s="39" t="str">
        <f>[1]data!$B$21</f>
        <v>P19041219</v>
      </c>
      <c r="F45" s="3" t="str">
        <f>[1]data!$D$21</f>
        <v>Tempat Tidur Anggur</v>
      </c>
      <c r="G45" s="39">
        <v>1</v>
      </c>
      <c r="H45" s="4">
        <f>[1]data!$F$21</f>
        <v>3050000</v>
      </c>
      <c r="I45" s="5">
        <f t="shared" si="7"/>
        <v>3050000</v>
      </c>
      <c r="P45" s="51" t="s">
        <v>203</v>
      </c>
      <c r="Q45" s="24" t="s">
        <v>233</v>
      </c>
      <c r="R45" s="52">
        <v>1</v>
      </c>
      <c r="S45" s="38">
        <f t="shared" si="2"/>
        <v>1.3888888888888888</v>
      </c>
      <c r="U45" s="59" t="s">
        <v>61</v>
      </c>
      <c r="V45" s="17" t="s">
        <v>64</v>
      </c>
      <c r="W45" s="53">
        <v>5</v>
      </c>
      <c r="X45" s="58">
        <f>W45/72*100</f>
        <v>6.9444444444444446</v>
      </c>
    </row>
    <row r="46" spans="1:30" ht="16.5" thickBot="1" x14ac:dyDescent="0.3">
      <c r="A46" s="102"/>
      <c r="B46" s="40" t="s">
        <v>118</v>
      </c>
      <c r="C46" s="47">
        <v>42527</v>
      </c>
      <c r="D46" s="66" t="str">
        <f>[1]data!$C$84</f>
        <v>K1003</v>
      </c>
      <c r="E46" s="40" t="str">
        <f>[1]data!$B$84</f>
        <v>P19041282</v>
      </c>
      <c r="F46" s="7" t="str">
        <f>[1]data!$D$84</f>
        <v>Meja Rias Pluru</v>
      </c>
      <c r="G46" s="40">
        <v>1</v>
      </c>
      <c r="H46" s="8">
        <f>[1]data!$F$84</f>
        <v>1800000</v>
      </c>
      <c r="I46" s="9">
        <f t="shared" si="7"/>
        <v>1800000</v>
      </c>
      <c r="P46" s="51" t="s">
        <v>204</v>
      </c>
      <c r="Q46" s="24" t="s">
        <v>240</v>
      </c>
      <c r="R46" s="52">
        <v>2</v>
      </c>
      <c r="S46" s="38">
        <f t="shared" si="2"/>
        <v>2.7777777777777777</v>
      </c>
    </row>
    <row r="47" spans="1:30" ht="15.75" x14ac:dyDescent="0.25">
      <c r="A47" s="77">
        <v>20</v>
      </c>
      <c r="B47" s="35" t="s">
        <v>119</v>
      </c>
      <c r="C47" s="45">
        <v>42527</v>
      </c>
      <c r="D47" s="68" t="str">
        <f>[1]data!$C$140</f>
        <v>K1006</v>
      </c>
      <c r="E47" s="35" t="str">
        <f>[1]data!$B$140</f>
        <v>P19041338</v>
      </c>
      <c r="F47" s="36" t="str">
        <f>[1]data!$D$140</f>
        <v>Meja Makan Ukir salina Gendong</v>
      </c>
      <c r="G47" s="35">
        <v>1</v>
      </c>
      <c r="H47" s="37">
        <f>[1]data!$F$140</f>
        <v>3600000</v>
      </c>
      <c r="I47" s="78">
        <f t="shared" si="7"/>
        <v>3600000</v>
      </c>
      <c r="P47" s="51" t="s">
        <v>205</v>
      </c>
      <c r="Q47" s="24" t="s">
        <v>227</v>
      </c>
      <c r="R47" s="52">
        <v>0</v>
      </c>
      <c r="S47" s="38">
        <f t="shared" si="2"/>
        <v>0</v>
      </c>
    </row>
    <row r="48" spans="1:30" ht="15.75" x14ac:dyDescent="0.25">
      <c r="A48" s="72">
        <v>21</v>
      </c>
      <c r="B48" s="42" t="s">
        <v>120</v>
      </c>
      <c r="C48" s="43">
        <v>42527</v>
      </c>
      <c r="D48" s="63" t="str">
        <f>[1]data!$C$120</f>
        <v>K1009</v>
      </c>
      <c r="E48" s="42" t="str">
        <f>[1]data!$B$120</f>
        <v>P19041318</v>
      </c>
      <c r="F48" s="2" t="str">
        <f>[1]data!$D$120</f>
        <v>Buffet TV Jati Kartini</v>
      </c>
      <c r="G48" s="42">
        <v>1</v>
      </c>
      <c r="H48" s="1">
        <f>[1]data!$F$120</f>
        <v>2200000</v>
      </c>
      <c r="I48" s="6">
        <f t="shared" si="7"/>
        <v>2200000</v>
      </c>
      <c r="P48" s="51" t="s">
        <v>206</v>
      </c>
      <c r="Q48" s="24" t="s">
        <v>234</v>
      </c>
      <c r="R48" s="52">
        <v>0</v>
      </c>
      <c r="S48" s="38">
        <f t="shared" si="2"/>
        <v>0</v>
      </c>
    </row>
    <row r="49" spans="1:19" ht="16.5" thickBot="1" x14ac:dyDescent="0.3">
      <c r="A49" s="73">
        <v>22</v>
      </c>
      <c r="B49" s="30" t="s">
        <v>121</v>
      </c>
      <c r="C49" s="44">
        <v>42527</v>
      </c>
      <c r="D49" s="64" t="str">
        <f>[1]data!$C$100</f>
        <v>K1004</v>
      </c>
      <c r="E49" s="30" t="str">
        <f>[1]data!$B$100</f>
        <v>P19041298</v>
      </c>
      <c r="F49" s="31" t="str">
        <f>[1]data!$D$100</f>
        <v>Lemari Pintu Tempahan (Custome)</v>
      </c>
      <c r="G49" s="30">
        <v>1</v>
      </c>
      <c r="H49" s="32">
        <f>[1]data!$F$100</f>
        <v>4500000</v>
      </c>
      <c r="I49" s="74">
        <f t="shared" si="7"/>
        <v>4500000</v>
      </c>
      <c r="P49" s="51" t="s">
        <v>207</v>
      </c>
      <c r="Q49" s="24" t="s">
        <v>244</v>
      </c>
      <c r="R49" s="52">
        <v>1</v>
      </c>
      <c r="S49" s="38">
        <f t="shared" si="2"/>
        <v>1.3888888888888888</v>
      </c>
    </row>
    <row r="50" spans="1:19" ht="15.75" customHeight="1" x14ac:dyDescent="0.25">
      <c r="A50" s="100">
        <v>23</v>
      </c>
      <c r="B50" s="39" t="s">
        <v>122</v>
      </c>
      <c r="C50" s="46">
        <v>42527</v>
      </c>
      <c r="D50" s="65" t="str">
        <f>[1]data!$C$12</f>
        <v>K1002</v>
      </c>
      <c r="E50" s="39" t="str">
        <f>[1]data!$B$12</f>
        <v>P19041210</v>
      </c>
      <c r="F50" s="3" t="str">
        <f>[1]data!$D$12</f>
        <v>Tempat Tidur Gebyok Joglo</v>
      </c>
      <c r="G50" s="39">
        <v>1</v>
      </c>
      <c r="H50" s="4">
        <f>[1]data!$F$12</f>
        <v>2950000</v>
      </c>
      <c r="I50" s="5">
        <f t="shared" si="7"/>
        <v>2950000</v>
      </c>
      <c r="P50" s="51" t="s">
        <v>208</v>
      </c>
      <c r="Q50" s="24" t="s">
        <v>235</v>
      </c>
      <c r="R50" s="52">
        <v>4</v>
      </c>
      <c r="S50" s="38">
        <f t="shared" si="2"/>
        <v>5.5555555555555554</v>
      </c>
    </row>
    <row r="51" spans="1:19" ht="15.75" x14ac:dyDescent="0.25">
      <c r="A51" s="101"/>
      <c r="B51" s="42" t="s">
        <v>122</v>
      </c>
      <c r="C51" s="43">
        <v>42527</v>
      </c>
      <c r="D51" s="63" t="str">
        <f>[1]data!$C$46</f>
        <v>K1001</v>
      </c>
      <c r="E51" s="42" t="str">
        <f>[1]data!$B$46</f>
        <v>P19041244</v>
      </c>
      <c r="F51" s="2" t="str">
        <f>[1]data!$D$46</f>
        <v>Springbed Loren Tipe 600</v>
      </c>
      <c r="G51" s="42">
        <v>1</v>
      </c>
      <c r="H51" s="1">
        <f>[1]data!$F$46</f>
        <v>2100000</v>
      </c>
      <c r="I51" s="6">
        <f t="shared" si="7"/>
        <v>2100000</v>
      </c>
      <c r="P51" s="51" t="s">
        <v>209</v>
      </c>
      <c r="Q51" s="24" t="s">
        <v>241</v>
      </c>
      <c r="R51" s="52">
        <v>4</v>
      </c>
      <c r="S51" s="38">
        <f t="shared" si="2"/>
        <v>5.5555555555555554</v>
      </c>
    </row>
    <row r="52" spans="1:19" ht="16.5" thickBot="1" x14ac:dyDescent="0.3">
      <c r="A52" s="101"/>
      <c r="B52" s="42" t="s">
        <v>122</v>
      </c>
      <c r="C52" s="43">
        <v>42527</v>
      </c>
      <c r="D52" s="63" t="str">
        <f>[1]data!$C$84</f>
        <v>K1003</v>
      </c>
      <c r="E52" s="42" t="str">
        <f>[1]data!$B$84</f>
        <v>P19041282</v>
      </c>
      <c r="F52" s="2" t="str">
        <f>[1]data!$D$84</f>
        <v>Meja Rias Pluru</v>
      </c>
      <c r="G52" s="42">
        <v>1</v>
      </c>
      <c r="H52" s="1">
        <f>[1]data!$F$84</f>
        <v>1800000</v>
      </c>
      <c r="I52" s="6">
        <f t="shared" si="7"/>
        <v>1800000</v>
      </c>
      <c r="P52" s="54" t="s">
        <v>210</v>
      </c>
      <c r="Q52" s="25" t="s">
        <v>242</v>
      </c>
      <c r="R52" s="53">
        <v>1</v>
      </c>
      <c r="S52" s="38">
        <f t="shared" si="2"/>
        <v>1.3888888888888888</v>
      </c>
    </row>
    <row r="53" spans="1:19" ht="16.5" customHeight="1" x14ac:dyDescent="0.25">
      <c r="A53" s="101"/>
      <c r="B53" s="42" t="s">
        <v>122</v>
      </c>
      <c r="C53" s="43">
        <v>42527</v>
      </c>
      <c r="D53" s="63" t="str">
        <f>[1]data!$C$90</f>
        <v>K1004</v>
      </c>
      <c r="E53" s="42" t="str">
        <f>[1]data!$B$90</f>
        <v>P19041288</v>
      </c>
      <c r="F53" s="2" t="str">
        <f>[1]data!$D$90</f>
        <v>Lemari Pintu Tiara 3 PT</v>
      </c>
      <c r="G53" s="42">
        <v>1</v>
      </c>
      <c r="H53" s="1">
        <f>[1]data!$F$90</f>
        <v>3400000</v>
      </c>
      <c r="I53" s="6">
        <f t="shared" si="7"/>
        <v>3400000</v>
      </c>
    </row>
    <row r="54" spans="1:19" ht="15" customHeight="1" x14ac:dyDescent="0.25">
      <c r="A54" s="101"/>
      <c r="B54" s="42" t="s">
        <v>122</v>
      </c>
      <c r="C54" s="43">
        <v>42527</v>
      </c>
      <c r="D54" s="63" t="str">
        <f>[1]data!$C$109</f>
        <v>K1008</v>
      </c>
      <c r="E54" s="42" t="str">
        <f>[1]data!$B$109</f>
        <v>P19041307</v>
      </c>
      <c r="F54" s="2" t="str">
        <f>[1]data!$D$109</f>
        <v>Bantal Helux</v>
      </c>
      <c r="G54" s="42">
        <v>1</v>
      </c>
      <c r="H54" s="1">
        <f>[1]data!$F$109</f>
        <v>200000</v>
      </c>
      <c r="I54" s="6">
        <f t="shared" si="7"/>
        <v>200000</v>
      </c>
    </row>
    <row r="55" spans="1:19" ht="15.75" thickBot="1" x14ac:dyDescent="0.3">
      <c r="A55" s="102"/>
      <c r="B55" s="40" t="s">
        <v>122</v>
      </c>
      <c r="C55" s="47">
        <v>42527</v>
      </c>
      <c r="D55" s="66" t="str">
        <f>[1]data!$C$111</f>
        <v>K1008</v>
      </c>
      <c r="E55" s="40" t="str">
        <f>[1]data!$B$111</f>
        <v>P19041309</v>
      </c>
      <c r="F55" s="7" t="str">
        <f>[1]data!$D$111</f>
        <v>Guling Helux</v>
      </c>
      <c r="G55" s="40">
        <v>1</v>
      </c>
      <c r="H55" s="8">
        <f>[1]data!$F$111</f>
        <v>200000</v>
      </c>
      <c r="I55" s="9">
        <f t="shared" si="7"/>
        <v>200000</v>
      </c>
      <c r="P55" s="10" t="s">
        <v>248</v>
      </c>
      <c r="Q55" s="10"/>
      <c r="R55" s="10"/>
      <c r="S55" s="10"/>
    </row>
    <row r="56" spans="1:19" x14ac:dyDescent="0.25">
      <c r="A56" s="77">
        <v>24</v>
      </c>
      <c r="B56" s="35" t="s">
        <v>123</v>
      </c>
      <c r="C56" s="45">
        <v>42527</v>
      </c>
      <c r="D56" s="68" t="str">
        <f>[1]data!$C$122</f>
        <v>K1010</v>
      </c>
      <c r="E56" s="35" t="str">
        <f>[1]data!$B$122</f>
        <v>P19041320</v>
      </c>
      <c r="F56" s="36" t="str">
        <f>[1]data!$D$122</f>
        <v xml:space="preserve">Sofa Minimalis </v>
      </c>
      <c r="G56" s="35">
        <v>1</v>
      </c>
      <c r="H56" s="37">
        <f>[1]data!$F$122</f>
        <v>2350000</v>
      </c>
      <c r="I56" s="78">
        <f t="shared" si="7"/>
        <v>2350000</v>
      </c>
      <c r="P56" s="116" t="s">
        <v>246</v>
      </c>
      <c r="Q56" s="116"/>
      <c r="R56" s="116"/>
      <c r="S56" s="116"/>
    </row>
    <row r="57" spans="1:19" ht="15.75" thickBot="1" x14ac:dyDescent="0.3">
      <c r="A57" s="73">
        <v>25</v>
      </c>
      <c r="B57" s="30" t="s">
        <v>124</v>
      </c>
      <c r="C57" s="44">
        <v>42528</v>
      </c>
      <c r="D57" s="64" t="str">
        <f>[1]data!$C$27</f>
        <v>K1002</v>
      </c>
      <c r="E57" s="30" t="str">
        <f>[1]data!$B$30</f>
        <v>P19041228</v>
      </c>
      <c r="F57" s="31" t="str">
        <f>[1]data!$D$27</f>
        <v>Tempat Tidur Nusa Indah Krawang</v>
      </c>
      <c r="G57" s="30">
        <v>1</v>
      </c>
      <c r="H57" s="32">
        <f>[1]data!$F$27</f>
        <v>4000000</v>
      </c>
      <c r="I57" s="74">
        <f t="shared" si="7"/>
        <v>4000000</v>
      </c>
      <c r="P57" s="116"/>
      <c r="Q57" s="116"/>
      <c r="R57" s="116"/>
      <c r="S57" s="116"/>
    </row>
    <row r="58" spans="1:19" ht="16.5" thickBot="1" x14ac:dyDescent="0.3">
      <c r="A58" s="100">
        <v>26</v>
      </c>
      <c r="B58" s="39" t="s">
        <v>125</v>
      </c>
      <c r="C58" s="46">
        <v>42529</v>
      </c>
      <c r="D58" s="65" t="str">
        <f>[1]data!$C$34</f>
        <v>K1002</v>
      </c>
      <c r="E58" s="39" t="str">
        <f>[1]data!$B$34</f>
        <v>P19041232</v>
      </c>
      <c r="F58" s="3" t="str">
        <f>[1]data!$D$34</f>
        <v>Tempat Tidur Tempahan (Custome)</v>
      </c>
      <c r="G58" s="39">
        <v>1</v>
      </c>
      <c r="H58" s="4">
        <f>[1]data!$F$34</f>
        <v>5000000</v>
      </c>
      <c r="I58" s="5">
        <f t="shared" si="7"/>
        <v>5000000</v>
      </c>
      <c r="P58" s="110" t="s">
        <v>247</v>
      </c>
      <c r="Q58" s="110"/>
      <c r="R58" s="12"/>
      <c r="S58" s="12"/>
    </row>
    <row r="59" spans="1:19" ht="15.75" thickBot="1" x14ac:dyDescent="0.3">
      <c r="A59" s="102"/>
      <c r="B59" s="40" t="s">
        <v>125</v>
      </c>
      <c r="C59" s="47">
        <v>42529</v>
      </c>
      <c r="D59" s="66" t="str">
        <f>[1]data!$C$40</f>
        <v>K1001</v>
      </c>
      <c r="E59" s="40" t="str">
        <f>[1]data!$B$40</f>
        <v>P19041238</v>
      </c>
      <c r="F59" s="7" t="str">
        <f>[1]data!$D$40</f>
        <v>Springbed Ocean Tinderly</v>
      </c>
      <c r="G59" s="40">
        <v>1</v>
      </c>
      <c r="H59" s="8">
        <f>[1]data!$F$40</f>
        <v>4430000</v>
      </c>
      <c r="I59" s="9">
        <f t="shared" si="7"/>
        <v>4430000</v>
      </c>
      <c r="P59" s="111" t="s">
        <v>37</v>
      </c>
      <c r="Q59" s="111" t="s">
        <v>30</v>
      </c>
      <c r="R59" s="113" t="s">
        <v>97</v>
      </c>
      <c r="S59" s="113" t="s">
        <v>98</v>
      </c>
    </row>
    <row r="60" spans="1:19" ht="15.75" thickBot="1" x14ac:dyDescent="0.3">
      <c r="A60" s="77">
        <v>27</v>
      </c>
      <c r="B60" s="35" t="s">
        <v>126</v>
      </c>
      <c r="C60" s="45">
        <v>42529</v>
      </c>
      <c r="D60" s="68" t="str">
        <f>[1]data!$C$139</f>
        <v>K1006</v>
      </c>
      <c r="E60" s="35" t="str">
        <f>[1]data!$B$139</f>
        <v>P19041337</v>
      </c>
      <c r="F60" s="36" t="str">
        <f>[1]data!$D$139</f>
        <v>Meja Makan Minimalis tepi daun</v>
      </c>
      <c r="G60" s="35">
        <v>1</v>
      </c>
      <c r="H60" s="37">
        <f>[1]data!$F$139</f>
        <v>3900000</v>
      </c>
      <c r="I60" s="78">
        <f t="shared" si="7"/>
        <v>3900000</v>
      </c>
      <c r="P60" s="112"/>
      <c r="Q60" s="112"/>
      <c r="R60" s="112"/>
      <c r="S60" s="112"/>
    </row>
    <row r="61" spans="1:19" ht="15.75" x14ac:dyDescent="0.25">
      <c r="A61" s="72">
        <v>28</v>
      </c>
      <c r="B61" s="42" t="s">
        <v>127</v>
      </c>
      <c r="C61" s="43">
        <v>42530</v>
      </c>
      <c r="D61" s="63" t="str">
        <f>[1]data!$C$122</f>
        <v>K1010</v>
      </c>
      <c r="E61" s="42" t="str">
        <f>[1]data!$B$122</f>
        <v>P19041320</v>
      </c>
      <c r="F61" s="2" t="str">
        <f>[1]data!$D$122</f>
        <v xml:space="preserve">Sofa Minimalis </v>
      </c>
      <c r="G61" s="42">
        <v>1</v>
      </c>
      <c r="H61" s="1">
        <f>[1]data!$F$122</f>
        <v>2350000</v>
      </c>
      <c r="I61" s="6">
        <f t="shared" si="7"/>
        <v>2350000</v>
      </c>
      <c r="P61" s="49" t="s">
        <v>47</v>
      </c>
      <c r="Q61" s="23" t="s">
        <v>38</v>
      </c>
      <c r="R61" s="29">
        <v>6</v>
      </c>
      <c r="S61" s="38">
        <v>8.3333333333333321</v>
      </c>
    </row>
    <row r="62" spans="1:19" ht="15.75" x14ac:dyDescent="0.25">
      <c r="A62" s="72">
        <v>29</v>
      </c>
      <c r="B62" s="42" t="s">
        <v>128</v>
      </c>
      <c r="C62" s="43">
        <v>42531</v>
      </c>
      <c r="D62" s="63" t="str">
        <f>[1]data!$C$92</f>
        <v>K1004</v>
      </c>
      <c r="E62" s="42" t="str">
        <f>[1]data!$B$92</f>
        <v>P19041290</v>
      </c>
      <c r="F62" s="2" t="str">
        <f>[1]data!$D$92</f>
        <v>Lemari Pintu Rahwana 3 PT</v>
      </c>
      <c r="G62" s="42">
        <v>1</v>
      </c>
      <c r="H62" s="1">
        <f>[1]data!$F$92</f>
        <v>3500000</v>
      </c>
      <c r="I62" s="6">
        <f t="shared" si="7"/>
        <v>3500000</v>
      </c>
      <c r="P62" s="50" t="s">
        <v>48</v>
      </c>
      <c r="Q62" s="24" t="s">
        <v>39</v>
      </c>
      <c r="R62" s="20">
        <v>5</v>
      </c>
      <c r="S62" s="38">
        <v>6.9444444444444446</v>
      </c>
    </row>
    <row r="63" spans="1:19" ht="15.75" x14ac:dyDescent="0.25">
      <c r="A63" s="72">
        <v>30</v>
      </c>
      <c r="B63" s="42" t="s">
        <v>129</v>
      </c>
      <c r="C63" s="43">
        <v>42532</v>
      </c>
      <c r="D63" s="63" t="str">
        <f>[1]data!$C$130</f>
        <v>K1011</v>
      </c>
      <c r="E63" s="42" t="str">
        <f>[1]data!$B$130</f>
        <v>P19041328</v>
      </c>
      <c r="F63" s="2" t="str">
        <f>[1]data!$D$130</f>
        <v>Kursi Tamu Jati Kartini</v>
      </c>
      <c r="G63" s="42">
        <v>1</v>
      </c>
      <c r="H63" s="1">
        <f>[1]data!$F$130</f>
        <v>2350000</v>
      </c>
      <c r="I63" s="6">
        <f t="shared" si="7"/>
        <v>2350000</v>
      </c>
      <c r="P63" s="50" t="s">
        <v>50</v>
      </c>
      <c r="Q63" s="24" t="s">
        <v>41</v>
      </c>
      <c r="R63" s="20">
        <v>5</v>
      </c>
      <c r="S63" s="38">
        <v>6.9444444444444446</v>
      </c>
    </row>
    <row r="64" spans="1:19" ht="16.5" thickBot="1" x14ac:dyDescent="0.3">
      <c r="A64" s="73">
        <v>31</v>
      </c>
      <c r="B64" s="30" t="s">
        <v>130</v>
      </c>
      <c r="C64" s="44">
        <v>42532</v>
      </c>
      <c r="D64" s="64" t="str">
        <f>[1]data!$C115</f>
        <v>K1009</v>
      </c>
      <c r="E64" s="30" t="str">
        <f>[1]data!$B$115</f>
        <v>P19041313</v>
      </c>
      <c r="F64" s="31" t="str">
        <f>[1]data!$D$115</f>
        <v>Buffet TV Lokal</v>
      </c>
      <c r="G64" s="30">
        <v>1</v>
      </c>
      <c r="H64" s="32">
        <f>[1]data!$F$115</f>
        <v>1100000</v>
      </c>
      <c r="I64" s="74">
        <f t="shared" ref="I64:I127" si="8">H64*G64</f>
        <v>1100000</v>
      </c>
      <c r="P64" s="51" t="s">
        <v>51</v>
      </c>
      <c r="Q64" s="24" t="s">
        <v>42</v>
      </c>
      <c r="R64" s="20">
        <v>6</v>
      </c>
      <c r="S64" s="38">
        <v>8.3333333333333321</v>
      </c>
    </row>
    <row r="65" spans="1:19" ht="15.75" x14ac:dyDescent="0.25">
      <c r="A65" s="100">
        <v>32</v>
      </c>
      <c r="B65" s="39" t="s">
        <v>131</v>
      </c>
      <c r="C65" s="46">
        <v>42532</v>
      </c>
      <c r="D65" s="65" t="str">
        <f>[1]data!$C$79</f>
        <v>K1003</v>
      </c>
      <c r="E65" s="39" t="str">
        <f>[1]data!$B$79</f>
        <v>P19041277</v>
      </c>
      <c r="F65" s="3" t="str">
        <f>[1]data!$D$79</f>
        <v xml:space="preserve">Meja Rias Kerang </v>
      </c>
      <c r="G65" s="39">
        <v>1</v>
      </c>
      <c r="H65" s="4">
        <f>[1]data!$F$79</f>
        <v>2650000</v>
      </c>
      <c r="I65" s="5">
        <f t="shared" si="8"/>
        <v>2650000</v>
      </c>
      <c r="P65" s="51" t="s">
        <v>54</v>
      </c>
      <c r="Q65" s="24" t="s">
        <v>45</v>
      </c>
      <c r="R65" s="52">
        <v>8</v>
      </c>
      <c r="S65" s="38">
        <v>11.111111111111111</v>
      </c>
    </row>
    <row r="66" spans="1:19" ht="15.75" x14ac:dyDescent="0.25">
      <c r="A66" s="101"/>
      <c r="B66" s="42" t="s">
        <v>131</v>
      </c>
      <c r="C66" s="43">
        <v>42532</v>
      </c>
      <c r="D66" s="63" t="str">
        <f>[1]data!$C$96</f>
        <v>K1004</v>
      </c>
      <c r="E66" s="42" t="str">
        <f>[1]data!$B$96</f>
        <v>P19041294</v>
      </c>
      <c r="F66" s="2" t="str">
        <f>[1]data!$D$96</f>
        <v>Lemari Pintu Semanggi</v>
      </c>
      <c r="G66" s="42">
        <v>1</v>
      </c>
      <c r="H66" s="1">
        <f>[1]data!$F$96</f>
        <v>3090000</v>
      </c>
      <c r="I66" s="6">
        <f t="shared" si="8"/>
        <v>3090000</v>
      </c>
      <c r="P66" s="51" t="s">
        <v>192</v>
      </c>
      <c r="Q66" s="24" t="s">
        <v>218</v>
      </c>
      <c r="R66" s="52">
        <v>5</v>
      </c>
      <c r="S66" s="38">
        <v>6.9444444444444446</v>
      </c>
    </row>
    <row r="67" spans="1:19" ht="15.75" x14ac:dyDescent="0.25">
      <c r="A67" s="101"/>
      <c r="B67" s="42" t="s">
        <v>131</v>
      </c>
      <c r="C67" s="43">
        <v>42532</v>
      </c>
      <c r="D67" s="63" t="str">
        <f>[1]data!$C$112</f>
        <v>K1008</v>
      </c>
      <c r="E67" s="42" t="str">
        <f>[1]data!$B$112</f>
        <v>P19041310</v>
      </c>
      <c r="F67" s="2" t="str">
        <f>[1]data!$D$112</f>
        <v>Guling Conforta</v>
      </c>
      <c r="G67" s="42">
        <v>1</v>
      </c>
      <c r="H67" s="1">
        <f>[1]data!$F$112</f>
        <v>170000</v>
      </c>
      <c r="I67" s="6">
        <f t="shared" si="8"/>
        <v>170000</v>
      </c>
      <c r="P67" s="51" t="s">
        <v>56</v>
      </c>
      <c r="Q67" s="24" t="s">
        <v>46</v>
      </c>
      <c r="R67" s="52">
        <v>5</v>
      </c>
      <c r="S67" s="38">
        <v>6.9444444444444446</v>
      </c>
    </row>
    <row r="68" spans="1:19" ht="16.5" thickBot="1" x14ac:dyDescent="0.3">
      <c r="A68" s="102"/>
      <c r="B68" s="40" t="s">
        <v>131</v>
      </c>
      <c r="C68" s="47">
        <v>42532</v>
      </c>
      <c r="D68" s="66" t="str">
        <f>[1]data!$C$110</f>
        <v>K1008</v>
      </c>
      <c r="E68" s="40" t="str">
        <f>[1]data!$B$110</f>
        <v>P19041308</v>
      </c>
      <c r="F68" s="7" t="str">
        <f>[1]data!$D$110</f>
        <v>Bantal Conforta</v>
      </c>
      <c r="G68" s="40">
        <v>1</v>
      </c>
      <c r="H68" s="8">
        <f>[1]data!$F$110</f>
        <v>170000</v>
      </c>
      <c r="I68" s="9">
        <f t="shared" si="8"/>
        <v>170000</v>
      </c>
      <c r="P68" s="51" t="s">
        <v>193</v>
      </c>
      <c r="Q68" s="24" t="s">
        <v>224</v>
      </c>
      <c r="R68" s="52">
        <v>6</v>
      </c>
      <c r="S68" s="38">
        <v>8.3333333333333321</v>
      </c>
    </row>
    <row r="69" spans="1:19" x14ac:dyDescent="0.25">
      <c r="A69" s="100">
        <v>33</v>
      </c>
      <c r="B69" s="39" t="s">
        <v>0</v>
      </c>
      <c r="C69" s="46">
        <v>42532</v>
      </c>
      <c r="D69" s="65" t="str">
        <f>[1]data!$C$58</f>
        <v>K1012</v>
      </c>
      <c r="E69" s="39" t="str">
        <f>[1]data!$B$58</f>
        <v>P19041256</v>
      </c>
      <c r="F69" s="3" t="str">
        <f>[1]data!$D$58</f>
        <v>Bed Dorong Modis karakter</v>
      </c>
      <c r="G69" s="39">
        <v>1</v>
      </c>
      <c r="H69" s="4">
        <f>[1]data!$F$58</f>
        <v>3200000</v>
      </c>
      <c r="I69" s="5">
        <f t="shared" si="8"/>
        <v>3200000</v>
      </c>
    </row>
    <row r="70" spans="1:19" x14ac:dyDescent="0.25">
      <c r="A70" s="101"/>
      <c r="B70" s="42" t="s">
        <v>0</v>
      </c>
      <c r="C70" s="43">
        <v>42532</v>
      </c>
      <c r="D70" s="63" t="str">
        <f>[1]data!$C$110</f>
        <v>K1008</v>
      </c>
      <c r="E70" s="42" t="str">
        <f>[1]data!$B$110</f>
        <v>P19041308</v>
      </c>
      <c r="F70" s="2" t="str">
        <f>[1]data!$D$110</f>
        <v>Bantal Conforta</v>
      </c>
      <c r="G70" s="42">
        <v>1</v>
      </c>
      <c r="H70" s="1">
        <f>[1]data!$F$110</f>
        <v>170000</v>
      </c>
      <c r="I70" s="6">
        <f t="shared" si="8"/>
        <v>170000</v>
      </c>
    </row>
    <row r="71" spans="1:19" ht="15.75" thickBot="1" x14ac:dyDescent="0.3">
      <c r="A71" s="102"/>
      <c r="B71" s="40" t="s">
        <v>0</v>
      </c>
      <c r="C71" s="47">
        <v>42532</v>
      </c>
      <c r="D71" s="66" t="str">
        <f>[1]data!$C$112</f>
        <v>K1008</v>
      </c>
      <c r="E71" s="40" t="str">
        <f>[1]data!$B$112</f>
        <v>P19041310</v>
      </c>
      <c r="F71" s="7" t="str">
        <f>[1]data!$D$112</f>
        <v>Guling Conforta</v>
      </c>
      <c r="G71" s="40">
        <v>1</v>
      </c>
      <c r="H71" s="8">
        <f>[1]data!$F$112</f>
        <v>170000</v>
      </c>
      <c r="I71" s="9">
        <f t="shared" si="8"/>
        <v>170000</v>
      </c>
    </row>
    <row r="72" spans="1:19" x14ac:dyDescent="0.25">
      <c r="A72" s="100">
        <v>34</v>
      </c>
      <c r="B72" s="39" t="s">
        <v>132</v>
      </c>
      <c r="C72" s="46">
        <v>42533</v>
      </c>
      <c r="D72" s="65" t="str">
        <f>[1]data!$C$17</f>
        <v>K1002</v>
      </c>
      <c r="E72" s="39" t="str">
        <f>[1]data!$B$17</f>
        <v>P19041215</v>
      </c>
      <c r="F72" s="3" t="str">
        <f>[1]data!$D$17</f>
        <v>Tempat Tidur Dahlia</v>
      </c>
      <c r="G72" s="39">
        <v>1</v>
      </c>
      <c r="H72" s="4">
        <f>[1]data!$F$17</f>
        <v>3900000</v>
      </c>
      <c r="I72" s="5">
        <f t="shared" si="8"/>
        <v>3900000</v>
      </c>
    </row>
    <row r="73" spans="1:19" ht="15.75" thickBot="1" x14ac:dyDescent="0.3">
      <c r="A73" s="102"/>
      <c r="B73" s="40" t="s">
        <v>132</v>
      </c>
      <c r="C73" s="47">
        <v>42533</v>
      </c>
      <c r="D73" s="66" t="str">
        <f>[1]data!$C$16</f>
        <v>K1002</v>
      </c>
      <c r="E73" s="40" t="str">
        <f>[1]data!$B$16</f>
        <v>P19041214</v>
      </c>
      <c r="F73" s="7" t="str">
        <f>[1]data!$D$16</f>
        <v>Tempat Tidur Davinci Lendang</v>
      </c>
      <c r="G73" s="40">
        <v>1</v>
      </c>
      <c r="H73" s="8">
        <f>[1]data!$F$16</f>
        <v>4500000</v>
      </c>
      <c r="I73" s="9">
        <f t="shared" si="8"/>
        <v>4500000</v>
      </c>
    </row>
    <row r="74" spans="1:19" x14ac:dyDescent="0.25">
      <c r="A74" s="100">
        <v>35</v>
      </c>
      <c r="B74" s="39" t="s">
        <v>133</v>
      </c>
      <c r="C74" s="46">
        <v>42533</v>
      </c>
      <c r="D74" s="65" t="str">
        <f>[1]data!$C$52</f>
        <v>K1001</v>
      </c>
      <c r="E74" s="39" t="str">
        <f>[1]data!$B$52</f>
        <v>P19041250</v>
      </c>
      <c r="F74" s="3" t="str">
        <f>[1]data!$D$52</f>
        <v>Springbed Conforta</v>
      </c>
      <c r="G74" s="39">
        <v>1</v>
      </c>
      <c r="H74" s="4">
        <f>[1]data!$F$52</f>
        <v>2850000</v>
      </c>
      <c r="I74" s="5">
        <f t="shared" si="8"/>
        <v>2850000</v>
      </c>
    </row>
    <row r="75" spans="1:19" x14ac:dyDescent="0.25">
      <c r="A75" s="101"/>
      <c r="B75" s="42" t="s">
        <v>133</v>
      </c>
      <c r="C75" s="43">
        <v>42533</v>
      </c>
      <c r="D75" s="63" t="str">
        <f>[1]data!$C$72</f>
        <v>K1005</v>
      </c>
      <c r="E75" s="42" t="str">
        <f>[1]data!$B$72</f>
        <v>P19041270</v>
      </c>
      <c r="F75" s="2" t="str">
        <f>[1]data!$D$72</f>
        <v>Dipan Love</v>
      </c>
      <c r="G75" s="42">
        <v>1</v>
      </c>
      <c r="H75" s="1">
        <f>[1]data!$F$72</f>
        <v>1700000</v>
      </c>
      <c r="I75" s="6">
        <f t="shared" si="8"/>
        <v>1700000</v>
      </c>
    </row>
    <row r="76" spans="1:19" x14ac:dyDescent="0.25">
      <c r="A76" s="101"/>
      <c r="B76" s="42" t="s">
        <v>133</v>
      </c>
      <c r="C76" s="43">
        <v>42533</v>
      </c>
      <c r="D76" s="63" t="str">
        <f>[1]data!$C$112</f>
        <v>K1008</v>
      </c>
      <c r="E76" s="42" t="str">
        <f>[1]data!$B$112</f>
        <v>P19041310</v>
      </c>
      <c r="F76" s="2" t="str">
        <f>[1]data!$D$112</f>
        <v>Guling Conforta</v>
      </c>
      <c r="G76" s="42">
        <v>1</v>
      </c>
      <c r="H76" s="1">
        <f>[1]data!$F$112</f>
        <v>170000</v>
      </c>
      <c r="I76" s="6">
        <f t="shared" si="8"/>
        <v>170000</v>
      </c>
    </row>
    <row r="77" spans="1:19" ht="15.75" thickBot="1" x14ac:dyDescent="0.3">
      <c r="A77" s="102"/>
      <c r="B77" s="40" t="s">
        <v>133</v>
      </c>
      <c r="C77" s="47">
        <v>42533</v>
      </c>
      <c r="D77" s="66" t="str">
        <f>[1]data!$C$110</f>
        <v>K1008</v>
      </c>
      <c r="E77" s="40" t="str">
        <f>[1]data!$B$110</f>
        <v>P19041308</v>
      </c>
      <c r="F77" s="7" t="str">
        <f>[1]data!$D$110</f>
        <v>Bantal Conforta</v>
      </c>
      <c r="G77" s="40">
        <v>1</v>
      </c>
      <c r="H77" s="8">
        <f>[1]data!$F$110</f>
        <v>170000</v>
      </c>
      <c r="I77" s="9">
        <f t="shared" si="8"/>
        <v>170000</v>
      </c>
    </row>
    <row r="78" spans="1:19" x14ac:dyDescent="0.25">
      <c r="A78" s="77">
        <v>36</v>
      </c>
      <c r="B78" s="35" t="s">
        <v>134</v>
      </c>
      <c r="C78" s="45">
        <v>42534</v>
      </c>
      <c r="D78" s="68" t="str">
        <f>[1]data!$C$116</f>
        <v>K1009</v>
      </c>
      <c r="E78" s="35" t="str">
        <f>[1]data!$B$116</f>
        <v>P19041314</v>
      </c>
      <c r="F78" s="36" t="str">
        <f>[1]data!$D$116</f>
        <v xml:space="preserve">Buffet TV Jati Davinci </v>
      </c>
      <c r="G78" s="35">
        <v>1</v>
      </c>
      <c r="H78" s="37">
        <f>[1]data!$F$116</f>
        <v>2420000</v>
      </c>
      <c r="I78" s="78">
        <f t="shared" si="8"/>
        <v>2420000</v>
      </c>
    </row>
    <row r="79" spans="1:19" x14ac:dyDescent="0.25">
      <c r="A79" s="72">
        <v>37</v>
      </c>
      <c r="B79" s="42" t="s">
        <v>135</v>
      </c>
      <c r="C79" s="43">
        <v>42535</v>
      </c>
      <c r="D79" s="63" t="str">
        <f>[1]data!$C$97</f>
        <v>K1004</v>
      </c>
      <c r="E79" s="42" t="str">
        <f>[1]data!$B$97</f>
        <v>P19041295</v>
      </c>
      <c r="F79" s="2" t="str">
        <f>[1]data!$D$97</f>
        <v>Lemari Pintu Stupa 4PT</v>
      </c>
      <c r="G79" s="42">
        <v>1</v>
      </c>
      <c r="H79" s="1">
        <f>[1]data!$F$97</f>
        <v>2850000</v>
      </c>
      <c r="I79" s="6">
        <f t="shared" si="8"/>
        <v>2850000</v>
      </c>
    </row>
    <row r="80" spans="1:19" ht="15.75" thickBot="1" x14ac:dyDescent="0.3">
      <c r="A80" s="73">
        <v>38</v>
      </c>
      <c r="B80" s="30" t="s">
        <v>136</v>
      </c>
      <c r="C80" s="44">
        <v>42535</v>
      </c>
      <c r="D80" s="64" t="str">
        <f>[1]data!$C$106</f>
        <v>K1004</v>
      </c>
      <c r="E80" s="30" t="str">
        <f>[1]data!$B$106</f>
        <v>P19041304</v>
      </c>
      <c r="F80" s="31" t="str">
        <f>[1]data!$D$106</f>
        <v>Lemari Hias Ukir</v>
      </c>
      <c r="G80" s="30">
        <v>1</v>
      </c>
      <c r="H80" s="32">
        <f>[1]data!$F$106</f>
        <v>2850000</v>
      </c>
      <c r="I80" s="74">
        <f t="shared" si="8"/>
        <v>2850000</v>
      </c>
    </row>
    <row r="81" spans="1:9" x14ac:dyDescent="0.25">
      <c r="A81" s="100">
        <v>39</v>
      </c>
      <c r="B81" s="39" t="s">
        <v>137</v>
      </c>
      <c r="C81" s="46">
        <v>42535</v>
      </c>
      <c r="D81" s="65" t="str">
        <f>[1]data!$C$122</f>
        <v>K1010</v>
      </c>
      <c r="E81" s="39" t="str">
        <f>[1]data!$B$122</f>
        <v>P19041320</v>
      </c>
      <c r="F81" s="3" t="str">
        <f>[1]data!$D$122</f>
        <v xml:space="preserve">Sofa Minimalis </v>
      </c>
      <c r="G81" s="39">
        <v>1</v>
      </c>
      <c r="H81" s="4">
        <f>[1]data!$F$122</f>
        <v>2350000</v>
      </c>
      <c r="I81" s="5">
        <f t="shared" si="8"/>
        <v>2350000</v>
      </c>
    </row>
    <row r="82" spans="1:9" ht="15.75" thickBot="1" x14ac:dyDescent="0.3">
      <c r="A82" s="102"/>
      <c r="B82" s="40" t="s">
        <v>137</v>
      </c>
      <c r="C82" s="47">
        <v>42535</v>
      </c>
      <c r="D82" s="66" t="str">
        <f>[1]data!$C$106</f>
        <v>K1004</v>
      </c>
      <c r="E82" s="40" t="str">
        <f>[1]data!$B$106</f>
        <v>P19041304</v>
      </c>
      <c r="F82" s="7" t="str">
        <f>[1]data!$D$106</f>
        <v>Lemari Hias Ukir</v>
      </c>
      <c r="G82" s="40">
        <v>1</v>
      </c>
      <c r="H82" s="8">
        <f>[1]data!$F$106</f>
        <v>2850000</v>
      </c>
      <c r="I82" s="9">
        <f t="shared" si="8"/>
        <v>2850000</v>
      </c>
    </row>
    <row r="83" spans="1:9" x14ac:dyDescent="0.25">
      <c r="A83" s="77">
        <v>40</v>
      </c>
      <c r="B83" s="35" t="s">
        <v>138</v>
      </c>
      <c r="C83" s="45">
        <v>42535</v>
      </c>
      <c r="D83" s="68" t="str">
        <f>[1]data!$C$120</f>
        <v>K1009</v>
      </c>
      <c r="E83" s="35" t="str">
        <f>[1]data!$B$120</f>
        <v>P19041318</v>
      </c>
      <c r="F83" s="36" t="str">
        <f>[1]data!$D$120</f>
        <v>Buffet TV Jati Kartini</v>
      </c>
      <c r="G83" s="35">
        <v>1</v>
      </c>
      <c r="H83" s="37">
        <f>[1]data!$F$120</f>
        <v>2200000</v>
      </c>
      <c r="I83" s="78">
        <f t="shared" si="8"/>
        <v>2200000</v>
      </c>
    </row>
    <row r="84" spans="1:9" x14ac:dyDescent="0.25">
      <c r="A84" s="72">
        <v>41</v>
      </c>
      <c r="B84" s="42" t="s">
        <v>139</v>
      </c>
      <c r="C84" s="43">
        <v>42536</v>
      </c>
      <c r="D84" s="63" t="str">
        <f>[1]data!$C$129</f>
        <v>K1011</v>
      </c>
      <c r="E84" s="42" t="str">
        <f>[1]data!$B$129</f>
        <v>P19041327</v>
      </c>
      <c r="F84" s="2" t="str">
        <f>[1]data!$D$129</f>
        <v>Kursi Tamu Jati Ukir</v>
      </c>
      <c r="G84" s="42">
        <v>1</v>
      </c>
      <c r="H84" s="1">
        <f>[1]data!$F$129</f>
        <v>2850000</v>
      </c>
      <c r="I84" s="6">
        <f t="shared" si="8"/>
        <v>2850000</v>
      </c>
    </row>
    <row r="85" spans="1:9" x14ac:dyDescent="0.25">
      <c r="A85" s="72">
        <v>42</v>
      </c>
      <c r="B85" s="42" t="s">
        <v>140</v>
      </c>
      <c r="C85" s="43">
        <v>42536</v>
      </c>
      <c r="D85" s="63" t="str">
        <f>[1]data!$C$119</f>
        <v>K1009</v>
      </c>
      <c r="E85" s="42" t="str">
        <f>[1]data!$B$119</f>
        <v>P19041317</v>
      </c>
      <c r="F85" s="2" t="str">
        <f>[1]data!$D$119</f>
        <v>Buffet TV Jati Krawang</v>
      </c>
      <c r="G85" s="42">
        <v>1</v>
      </c>
      <c r="H85" s="1">
        <f>[1]data!$F$119</f>
        <v>2350000</v>
      </c>
      <c r="I85" s="6">
        <f t="shared" si="8"/>
        <v>2350000</v>
      </c>
    </row>
    <row r="86" spans="1:9" ht="15.75" thickBot="1" x14ac:dyDescent="0.3">
      <c r="A86" s="72">
        <v>43</v>
      </c>
      <c r="B86" s="30" t="s">
        <v>141</v>
      </c>
      <c r="C86" s="44">
        <v>42537</v>
      </c>
      <c r="D86" s="64" t="str">
        <f>[1]data!$C$134</f>
        <v>K1001</v>
      </c>
      <c r="E86" s="30" t="str">
        <f>[1]data!$B$134</f>
        <v>P19041332</v>
      </c>
      <c r="F86" s="31" t="str">
        <f>[1]data!$D$134</f>
        <v>Kasur 120x200</v>
      </c>
      <c r="G86" s="30">
        <v>2</v>
      </c>
      <c r="H86" s="32">
        <f>[1]data!$F$134</f>
        <v>450000</v>
      </c>
      <c r="I86" s="74">
        <f t="shared" si="8"/>
        <v>900000</v>
      </c>
    </row>
    <row r="87" spans="1:9" x14ac:dyDescent="0.25">
      <c r="A87" s="100">
        <v>44</v>
      </c>
      <c r="B87" s="39" t="s">
        <v>142</v>
      </c>
      <c r="C87" s="46">
        <v>42538</v>
      </c>
      <c r="D87" s="65" t="str">
        <f>[1]data!$C$129</f>
        <v>K1011</v>
      </c>
      <c r="E87" s="39" t="str">
        <f>[1]data!$B$129</f>
        <v>P19041327</v>
      </c>
      <c r="F87" s="3" t="str">
        <f>[1]data!$D$129</f>
        <v>Kursi Tamu Jati Ukir</v>
      </c>
      <c r="G87" s="39">
        <v>1</v>
      </c>
      <c r="H87" s="4">
        <f>[1]data!$F$129</f>
        <v>2850000</v>
      </c>
      <c r="I87" s="5">
        <f t="shared" si="8"/>
        <v>2850000</v>
      </c>
    </row>
    <row r="88" spans="1:9" x14ac:dyDescent="0.25">
      <c r="A88" s="101"/>
      <c r="B88" s="42" t="s">
        <v>142</v>
      </c>
      <c r="C88" s="43">
        <v>42538</v>
      </c>
      <c r="D88" s="63" t="str">
        <f>[1]data!$C$118</f>
        <v>K1009</v>
      </c>
      <c r="E88" s="42" t="str">
        <f>[1]data!$B$117</f>
        <v>P19041315</v>
      </c>
      <c r="F88" s="2" t="str">
        <f>[1]data!$D$118</f>
        <v>Buffet TV Jati Anggur</v>
      </c>
      <c r="G88" s="42">
        <v>1</v>
      </c>
      <c r="H88" s="1">
        <f>[1]data!$F$118</f>
        <v>2850000</v>
      </c>
      <c r="I88" s="6">
        <f t="shared" si="8"/>
        <v>2850000</v>
      </c>
    </row>
    <row r="89" spans="1:9" x14ac:dyDescent="0.25">
      <c r="A89" s="101"/>
      <c r="B89" s="42" t="s">
        <v>142</v>
      </c>
      <c r="C89" s="43">
        <v>42538</v>
      </c>
      <c r="D89" s="63" t="str">
        <f>[1]data!$C$110</f>
        <v>K1008</v>
      </c>
      <c r="E89" s="42" t="str">
        <f>[1]data!$B$110</f>
        <v>P19041308</v>
      </c>
      <c r="F89" s="2" t="str">
        <f>[1]data!$D$110</f>
        <v>Bantal Conforta</v>
      </c>
      <c r="G89" s="42">
        <v>1</v>
      </c>
      <c r="H89" s="1">
        <f>[1]data!$F$110</f>
        <v>170000</v>
      </c>
      <c r="I89" s="6">
        <f t="shared" si="8"/>
        <v>170000</v>
      </c>
    </row>
    <row r="90" spans="1:9" ht="15.75" thickBot="1" x14ac:dyDescent="0.3">
      <c r="A90" s="102"/>
      <c r="B90" s="40" t="s">
        <v>142</v>
      </c>
      <c r="C90" s="47">
        <v>42538</v>
      </c>
      <c r="D90" s="66" t="str">
        <f>[1]data!$C$112</f>
        <v>K1008</v>
      </c>
      <c r="E90" s="40" t="str">
        <f>[1]data!$B$112</f>
        <v>P19041310</v>
      </c>
      <c r="F90" s="7" t="str">
        <f>[1]data!$D$112</f>
        <v>Guling Conforta</v>
      </c>
      <c r="G90" s="40">
        <v>1</v>
      </c>
      <c r="H90" s="8">
        <f>[1]data!$F$112</f>
        <v>170000</v>
      </c>
      <c r="I90" s="9">
        <f t="shared" si="8"/>
        <v>170000</v>
      </c>
    </row>
    <row r="91" spans="1:9" x14ac:dyDescent="0.25">
      <c r="A91" s="77">
        <v>45</v>
      </c>
      <c r="B91" s="35" t="s">
        <v>143</v>
      </c>
      <c r="C91" s="45">
        <v>42538</v>
      </c>
      <c r="D91" s="68" t="str">
        <f>[1]datastartjun16!$C$18</f>
        <v>K1002</v>
      </c>
      <c r="E91" s="35" t="str">
        <f>[1]datastartjun16!$B$18</f>
        <v>P19041216</v>
      </c>
      <c r="F91" s="36" t="str">
        <f>[1]datastartjun16!$D$18</f>
        <v>Tempat Tidur Santika</v>
      </c>
      <c r="G91" s="35">
        <v>1</v>
      </c>
      <c r="H91" s="37">
        <f>[1]datastartjun16!$F$18</f>
        <v>3250000</v>
      </c>
      <c r="I91" s="78">
        <f t="shared" si="8"/>
        <v>3250000</v>
      </c>
    </row>
    <row r="92" spans="1:9" x14ac:dyDescent="0.25">
      <c r="A92" s="72">
        <v>46</v>
      </c>
      <c r="B92" s="42" t="s">
        <v>144</v>
      </c>
      <c r="C92" s="43">
        <v>42538</v>
      </c>
      <c r="D92" s="63" t="str">
        <f>[1]datastartjun16!$C$37</f>
        <v>K1001</v>
      </c>
      <c r="E92" s="42" t="str">
        <f>[1]datastartjun16!$B$37</f>
        <v>P19041235</v>
      </c>
      <c r="F92" s="2" t="str">
        <f>[1]datastartjun16!$D$37</f>
        <v>Springbed Ocean Classical</v>
      </c>
      <c r="G92" s="42">
        <v>1</v>
      </c>
      <c r="H92" s="1">
        <f>[1]datastartjun16!$F$37</f>
        <v>2350000</v>
      </c>
      <c r="I92" s="6">
        <f t="shared" si="8"/>
        <v>2350000</v>
      </c>
    </row>
    <row r="93" spans="1:9" x14ac:dyDescent="0.25">
      <c r="A93" s="77">
        <v>47</v>
      </c>
      <c r="B93" s="42" t="s">
        <v>145</v>
      </c>
      <c r="C93" s="43">
        <v>42539</v>
      </c>
      <c r="D93" s="63" t="str">
        <f>[1]datastartjun16!$C$84</f>
        <v>K1003</v>
      </c>
      <c r="E93" s="42" t="str">
        <f>[1]datastartjun16!$B$84</f>
        <v>P19041282</v>
      </c>
      <c r="F93" s="2" t="str">
        <f>[1]datastartjun16!$D$84</f>
        <v>Meja Rias Pluru</v>
      </c>
      <c r="G93" s="42">
        <v>1</v>
      </c>
      <c r="H93" s="1">
        <f>[1]datastartjun16!$F$84</f>
        <v>1800000</v>
      </c>
      <c r="I93" s="6">
        <f t="shared" si="8"/>
        <v>1800000</v>
      </c>
    </row>
    <row r="94" spans="1:9" x14ac:dyDescent="0.25">
      <c r="A94" s="72">
        <v>48</v>
      </c>
      <c r="B94" s="42" t="s">
        <v>146</v>
      </c>
      <c r="C94" s="43">
        <v>42539</v>
      </c>
      <c r="D94" s="63" t="str">
        <f>[1]datastartjun16!$C$60</f>
        <v>K1012</v>
      </c>
      <c r="E94" s="42" t="str">
        <f>[1]datastartjun16!$B$60</f>
        <v>P19041258</v>
      </c>
      <c r="F94" s="2" t="str">
        <f>[1]datastartjun16!$D$60</f>
        <v>Bed Dorong Helux Latex</v>
      </c>
      <c r="G94" s="42">
        <v>1</v>
      </c>
      <c r="H94" s="1">
        <f>[1]datastartjun16!$F$60</f>
        <v>3900000</v>
      </c>
      <c r="I94" s="6">
        <f t="shared" si="8"/>
        <v>3900000</v>
      </c>
    </row>
    <row r="95" spans="1:9" ht="15.75" thickBot="1" x14ac:dyDescent="0.3">
      <c r="A95" s="77">
        <v>49</v>
      </c>
      <c r="B95" s="30" t="s">
        <v>147</v>
      </c>
      <c r="C95" s="44">
        <v>42539</v>
      </c>
      <c r="D95" s="64" t="str">
        <f>[1]datastartjun16!$C$23</f>
        <v>K1002</v>
      </c>
      <c r="E95" s="30" t="str">
        <f>[1]datastartjun16!$B$123</f>
        <v>P19041321</v>
      </c>
      <c r="F95" s="31" t="str">
        <f>[1]datastartjun16!$D$23</f>
        <v>Tempat Tidur Arjuna</v>
      </c>
      <c r="G95" s="30">
        <v>1</v>
      </c>
      <c r="H95" s="32">
        <f>[1]datastartjun16!$F$23</f>
        <v>3300000</v>
      </c>
      <c r="I95" s="74">
        <f t="shared" si="8"/>
        <v>3300000</v>
      </c>
    </row>
    <row r="96" spans="1:9" x14ac:dyDescent="0.25">
      <c r="A96" s="100">
        <v>50</v>
      </c>
      <c r="B96" s="39" t="s">
        <v>148</v>
      </c>
      <c r="C96" s="46">
        <v>42539</v>
      </c>
      <c r="D96" s="65" t="str">
        <f>[1]datastartjun16!$C$103</f>
        <v>K1004</v>
      </c>
      <c r="E96" s="39" t="str">
        <f>[1]datastartjun16!$B$103</f>
        <v>P19041301</v>
      </c>
      <c r="F96" s="3" t="str">
        <f>[1]datastartjun16!$D$103</f>
        <v>Lemari Hias Lokal 3 PT</v>
      </c>
      <c r="G96" s="39">
        <v>1</v>
      </c>
      <c r="H96" s="4">
        <f>[1]datastartjun16!$F$103</f>
        <v>2200000</v>
      </c>
      <c r="I96" s="5">
        <f t="shared" si="8"/>
        <v>2200000</v>
      </c>
    </row>
    <row r="97" spans="1:9" ht="15.75" thickBot="1" x14ac:dyDescent="0.3">
      <c r="A97" s="102"/>
      <c r="B97" s="40" t="s">
        <v>148</v>
      </c>
      <c r="C97" s="47">
        <v>42539</v>
      </c>
      <c r="D97" s="66" t="str">
        <f>[1]datastartjun16!$C$107</f>
        <v>K1007</v>
      </c>
      <c r="E97" s="40" t="str">
        <f>[1]datastartjun16!$B$107</f>
        <v>P19041305</v>
      </c>
      <c r="F97" s="7" t="str">
        <f>[1]datastartjun16!$D$107</f>
        <v>Kaca Hias Minimalis Ukir</v>
      </c>
      <c r="G97" s="40">
        <v>1</v>
      </c>
      <c r="H97" s="8">
        <f>[1]datastartjun16!$F$107</f>
        <v>1100000</v>
      </c>
      <c r="I97" s="9">
        <f t="shared" si="8"/>
        <v>1100000</v>
      </c>
    </row>
    <row r="98" spans="1:9" ht="15.75" thickBot="1" x14ac:dyDescent="0.3">
      <c r="A98" s="75">
        <v>51</v>
      </c>
      <c r="B98" s="41" t="s">
        <v>149</v>
      </c>
      <c r="C98" s="48">
        <v>42540</v>
      </c>
      <c r="D98" s="67" t="str">
        <f>[1]datastartjun16!$C$92</f>
        <v>K1004</v>
      </c>
      <c r="E98" s="41" t="str">
        <f>[1]datastartjun16!$B$92</f>
        <v>P19041290</v>
      </c>
      <c r="F98" s="33" t="str">
        <f>[1]datastartjun16!$D$92</f>
        <v>Lemari Pintu Rahwana 3 PT</v>
      </c>
      <c r="G98" s="41">
        <v>1</v>
      </c>
      <c r="H98" s="34">
        <f>[1]datastartjun16!$F$92</f>
        <v>3500000</v>
      </c>
      <c r="I98" s="76">
        <f t="shared" si="8"/>
        <v>3500000</v>
      </c>
    </row>
    <row r="99" spans="1:9" x14ac:dyDescent="0.25">
      <c r="A99" s="100">
        <v>52</v>
      </c>
      <c r="B99" s="39" t="s">
        <v>150</v>
      </c>
      <c r="C99" s="46">
        <v>42540</v>
      </c>
      <c r="D99" s="65" t="str">
        <f>[1]datastartjun16!$C$124</f>
        <v>K1010</v>
      </c>
      <c r="E99" s="39" t="str">
        <f>[1]datastartjun16!$B$124</f>
        <v>P19041322</v>
      </c>
      <c r="F99" s="3" t="str">
        <f>[1]datastartjun16!$D$124</f>
        <v>Sofa Modern</v>
      </c>
      <c r="G99" s="39">
        <v>1</v>
      </c>
      <c r="H99" s="4">
        <f>[1]datastartjun16!$F$124</f>
        <v>3350000</v>
      </c>
      <c r="I99" s="5">
        <f t="shared" si="8"/>
        <v>3350000</v>
      </c>
    </row>
    <row r="100" spans="1:9" ht="15.75" thickBot="1" x14ac:dyDescent="0.3">
      <c r="A100" s="102"/>
      <c r="B100" s="40" t="s">
        <v>150</v>
      </c>
      <c r="C100" s="47">
        <v>42540</v>
      </c>
      <c r="D100" s="66" t="str">
        <f>[1]datastartjun16!$C$82</f>
        <v>K1003</v>
      </c>
      <c r="E100" s="40" t="str">
        <f>[1]datastartjun16!$B$82</f>
        <v>P19041280</v>
      </c>
      <c r="F100" s="7" t="str">
        <f>[1]datastartjun16!$D$82</f>
        <v>Meja Rias Alter Jumbo Jati 5 Laci</v>
      </c>
      <c r="G100" s="40">
        <v>1</v>
      </c>
      <c r="H100" s="8">
        <f>[1]datastartjun16!$F$82</f>
        <v>4000000</v>
      </c>
      <c r="I100" s="9">
        <f t="shared" si="8"/>
        <v>4000000</v>
      </c>
    </row>
    <row r="101" spans="1:9" x14ac:dyDescent="0.25">
      <c r="A101" s="100">
        <v>53</v>
      </c>
      <c r="B101" s="39" t="s">
        <v>151</v>
      </c>
      <c r="C101" s="46">
        <v>42541</v>
      </c>
      <c r="D101" s="65" t="str">
        <f>[1]datastartjun16!$C$137</f>
        <v>K1006</v>
      </c>
      <c r="E101" s="39" t="str">
        <f>[1]datastartjun16!$B$137</f>
        <v>P19041335</v>
      </c>
      <c r="F101" s="3" t="str">
        <f>[1]datastartjun16!$D$137</f>
        <v>Meja Makan Ketapang</v>
      </c>
      <c r="G101" s="39">
        <v>1</v>
      </c>
      <c r="H101" s="4">
        <f>[1]datastartjun16!$F$137</f>
        <v>3200000</v>
      </c>
      <c r="I101" s="5">
        <f t="shared" si="8"/>
        <v>3200000</v>
      </c>
    </row>
    <row r="102" spans="1:9" x14ac:dyDescent="0.25">
      <c r="A102" s="101"/>
      <c r="B102" s="42" t="s">
        <v>151</v>
      </c>
      <c r="C102" s="43">
        <v>42541</v>
      </c>
      <c r="D102" s="63" t="str">
        <f>[1]datastartjun16!$C$104</f>
        <v>K1004</v>
      </c>
      <c r="E102" s="42" t="str">
        <f>[1]datastartjun16!$B$104</f>
        <v>P19041302</v>
      </c>
      <c r="F102" s="2" t="str">
        <f>[1]datastartjun16!$D$104</f>
        <v>Lemari Hias Jati</v>
      </c>
      <c r="G102" s="42">
        <v>1</v>
      </c>
      <c r="H102" s="1">
        <f>[1]datastartjun16!$F$104</f>
        <v>2850000</v>
      </c>
      <c r="I102" s="6">
        <f t="shared" si="8"/>
        <v>2850000</v>
      </c>
    </row>
    <row r="103" spans="1:9" ht="15.75" thickBot="1" x14ac:dyDescent="0.3">
      <c r="A103" s="102"/>
      <c r="B103" s="40" t="s">
        <v>151</v>
      </c>
      <c r="C103" s="47">
        <v>42541</v>
      </c>
      <c r="D103" s="66" t="str">
        <f>[1]datastartjun16!$C$83</f>
        <v>K1003</v>
      </c>
      <c r="E103" s="40" t="str">
        <f>[1]datastartjun16!$B$83</f>
        <v>P19041281</v>
      </c>
      <c r="F103" s="7" t="str">
        <f>[1]datastartjun16!$D$83</f>
        <v>Meja Rias Maja Pahit</v>
      </c>
      <c r="G103" s="40">
        <v>1</v>
      </c>
      <c r="H103" s="8">
        <f>[1]datastartjun16!$F$83</f>
        <v>1500000</v>
      </c>
      <c r="I103" s="9">
        <f t="shared" si="8"/>
        <v>1500000</v>
      </c>
    </row>
    <row r="104" spans="1:9" x14ac:dyDescent="0.25">
      <c r="A104" s="77">
        <v>54</v>
      </c>
      <c r="B104" s="35" t="s">
        <v>152</v>
      </c>
      <c r="C104" s="45">
        <v>42541</v>
      </c>
      <c r="D104" s="68" t="str">
        <f>[1]datastartjun16!$C$116</f>
        <v>K1009</v>
      </c>
      <c r="E104" s="35" t="str">
        <f>[1]datastartjun16!$B$116</f>
        <v>P19041314</v>
      </c>
      <c r="F104" s="36" t="str">
        <f>[1]datastartjun16!$D$116</f>
        <v xml:space="preserve">Buffet TV Jati Davinci </v>
      </c>
      <c r="G104" s="35">
        <v>1</v>
      </c>
      <c r="H104" s="37">
        <f>[1]datastartjun16!$F$116</f>
        <v>2420000</v>
      </c>
      <c r="I104" s="78">
        <f t="shared" si="8"/>
        <v>2420000</v>
      </c>
    </row>
    <row r="105" spans="1:9" x14ac:dyDescent="0.25">
      <c r="A105" s="72">
        <v>55</v>
      </c>
      <c r="B105" s="42" t="s">
        <v>153</v>
      </c>
      <c r="C105" s="43">
        <v>42541</v>
      </c>
      <c r="D105" s="63" t="str">
        <f>[1]datastartjun16!$C$135</f>
        <v>K1006</v>
      </c>
      <c r="E105" s="42" t="str">
        <f>[1]datastartjun16!$B$135</f>
        <v>P19041333</v>
      </c>
      <c r="F105" s="2" t="str">
        <f>[1]datastartjun16!$D$135</f>
        <v>Meja Makan Minimalis</v>
      </c>
      <c r="G105" s="42">
        <v>1</v>
      </c>
      <c r="H105" s="1">
        <f>[1]datastartjun16!$F$135</f>
        <v>2350000</v>
      </c>
      <c r="I105" s="6">
        <f t="shared" si="8"/>
        <v>2350000</v>
      </c>
    </row>
    <row r="106" spans="1:9" ht="15.75" thickBot="1" x14ac:dyDescent="0.3">
      <c r="A106" s="73">
        <v>56</v>
      </c>
      <c r="B106" s="30" t="s">
        <v>154</v>
      </c>
      <c r="C106" s="44">
        <v>42542</v>
      </c>
      <c r="D106" s="64" t="str">
        <f>[1]datastartjun16!$C$131</f>
        <v>K1011</v>
      </c>
      <c r="E106" s="30" t="str">
        <f>[1]datastartjun16!$B$131</f>
        <v>P19041329</v>
      </c>
      <c r="F106" s="31" t="str">
        <f>[1]datastartjun16!$D$131</f>
        <v>Kursi Tamu Jati Mawar</v>
      </c>
      <c r="G106" s="30">
        <v>1</v>
      </c>
      <c r="H106" s="32">
        <f>[1]datastartjun16!$F$131</f>
        <v>3300000</v>
      </c>
      <c r="I106" s="74">
        <f t="shared" si="8"/>
        <v>3300000</v>
      </c>
    </row>
    <row r="107" spans="1:9" x14ac:dyDescent="0.25">
      <c r="A107" s="100">
        <v>57</v>
      </c>
      <c r="B107" s="39" t="s">
        <v>155</v>
      </c>
      <c r="C107" s="46">
        <v>42543</v>
      </c>
      <c r="D107" s="65" t="str">
        <f>[1]datastartjun16!$C$22</f>
        <v>K1002</v>
      </c>
      <c r="E107" s="39" t="str">
        <f>[1]datastartjun16!$B$22</f>
        <v>P19041220</v>
      </c>
      <c r="F107" s="3" t="str">
        <f>[1]datastartjun16!$D$22</f>
        <v>Tempat Tidur Bhineka</v>
      </c>
      <c r="G107" s="39">
        <v>1</v>
      </c>
      <c r="H107" s="4">
        <f>[1]datastartjun16!$F$22</f>
        <v>3400000</v>
      </c>
      <c r="I107" s="5">
        <f t="shared" si="8"/>
        <v>3400000</v>
      </c>
    </row>
    <row r="108" spans="1:9" x14ac:dyDescent="0.25">
      <c r="A108" s="101"/>
      <c r="B108" s="42" t="s">
        <v>155</v>
      </c>
      <c r="C108" s="43">
        <v>42543</v>
      </c>
      <c r="D108" s="63" t="str">
        <f>[1]datastartjun16!$C$54</f>
        <v>K1001</v>
      </c>
      <c r="E108" s="42" t="str">
        <f>[1]datastartjun16!$B$54</f>
        <v>P19041252</v>
      </c>
      <c r="F108" s="2" t="str">
        <f>[1]datastartjun16!$D$54</f>
        <v>Springbed Kanggooro</v>
      </c>
      <c r="G108" s="42">
        <v>1</v>
      </c>
      <c r="H108" s="1">
        <f>[1]datastartjun16!$F$54</f>
        <v>2350000</v>
      </c>
      <c r="I108" s="6">
        <f t="shared" si="8"/>
        <v>2350000</v>
      </c>
    </row>
    <row r="109" spans="1:9" ht="15.75" thickBot="1" x14ac:dyDescent="0.3">
      <c r="A109" s="102"/>
      <c r="B109" s="40" t="s">
        <v>155</v>
      </c>
      <c r="C109" s="47">
        <v>42543</v>
      </c>
      <c r="D109" s="66" t="str">
        <f>[1]datastartjun16!$C$83</f>
        <v>K1003</v>
      </c>
      <c r="E109" s="40" t="str">
        <f>[1]datastartjun16!$B$83</f>
        <v>P19041281</v>
      </c>
      <c r="F109" s="7" t="str">
        <f>[1]datastartjun16!$D$83</f>
        <v>Meja Rias Maja Pahit</v>
      </c>
      <c r="G109" s="40">
        <v>1</v>
      </c>
      <c r="H109" s="8">
        <f>[1]datastartjun16!$F$83</f>
        <v>1500000</v>
      </c>
      <c r="I109" s="9">
        <f t="shared" si="8"/>
        <v>1500000</v>
      </c>
    </row>
    <row r="110" spans="1:9" x14ac:dyDescent="0.25">
      <c r="A110" s="77">
        <v>58</v>
      </c>
      <c r="B110" s="35" t="s">
        <v>156</v>
      </c>
      <c r="C110" s="45">
        <v>42544</v>
      </c>
      <c r="D110" s="68" t="str">
        <f>[1]datastartjun16!$C$104</f>
        <v>K1004</v>
      </c>
      <c r="E110" s="35" t="str">
        <f>[1]datastartjun16!$B$104</f>
        <v>P19041302</v>
      </c>
      <c r="F110" s="36" t="str">
        <f>[1]datastartjun16!$D$104</f>
        <v>Lemari Hias Jati</v>
      </c>
      <c r="G110" s="35">
        <v>1</v>
      </c>
      <c r="H110" s="37">
        <f>[1]datastartjun16!$F$104</f>
        <v>2850000</v>
      </c>
      <c r="I110" s="78">
        <f t="shared" si="8"/>
        <v>2850000</v>
      </c>
    </row>
    <row r="111" spans="1:9" ht="15.75" thickBot="1" x14ac:dyDescent="0.3">
      <c r="A111" s="73">
        <v>59</v>
      </c>
      <c r="B111" s="30" t="s">
        <v>157</v>
      </c>
      <c r="C111" s="44">
        <v>42544</v>
      </c>
      <c r="D111" s="64" t="str">
        <f>[1]datastartjun16!$C$114</f>
        <v>K1009</v>
      </c>
      <c r="E111" s="30" t="str">
        <f>[1]datastartjun16!$B$114</f>
        <v>P19041312</v>
      </c>
      <c r="F111" s="31" t="str">
        <f>[1]datastartjun16!$D$114</f>
        <v xml:space="preserve">Buffet TV Olympic </v>
      </c>
      <c r="G111" s="30">
        <v>1</v>
      </c>
      <c r="H111" s="32">
        <f>[1]datastartjun16!$F$114</f>
        <v>1700000</v>
      </c>
      <c r="I111" s="74">
        <f t="shared" si="8"/>
        <v>1700000</v>
      </c>
    </row>
    <row r="112" spans="1:9" x14ac:dyDescent="0.25">
      <c r="A112" s="100">
        <v>60</v>
      </c>
      <c r="B112" s="39" t="s">
        <v>158</v>
      </c>
      <c r="C112" s="46">
        <v>42545</v>
      </c>
      <c r="D112" s="65" t="str">
        <f>[1]datastartjun16!$C$108</f>
        <v>K1007</v>
      </c>
      <c r="E112" s="39" t="str">
        <f>[1]datastartjun16!$B$108</f>
        <v>P19041306</v>
      </c>
      <c r="F112" s="3" t="str">
        <f>[1]datastartjun16!$D$108</f>
        <v>Kaca Hias Jati</v>
      </c>
      <c r="G112" s="39">
        <v>1</v>
      </c>
      <c r="H112" s="4">
        <f>[1]datastartjun16!$F$108</f>
        <v>1800000</v>
      </c>
      <c r="I112" s="5">
        <f t="shared" si="8"/>
        <v>1800000</v>
      </c>
    </row>
    <row r="113" spans="1:9" ht="15.75" thickBot="1" x14ac:dyDescent="0.3">
      <c r="A113" s="102"/>
      <c r="B113" s="40" t="s">
        <v>158</v>
      </c>
      <c r="C113" s="47">
        <v>42545</v>
      </c>
      <c r="D113" s="66" t="str">
        <f>[1]datastartjun16!$C$105</f>
        <v>K1004</v>
      </c>
      <c r="E113" s="40" t="str">
        <f>[1]datastartjun16!$B$105</f>
        <v>P19041303</v>
      </c>
      <c r="F113" s="7" t="str">
        <f>[1]datastartjun16!$D$105</f>
        <v>Lemari Hias Minimalis</v>
      </c>
      <c r="G113" s="40">
        <v>1</v>
      </c>
      <c r="H113" s="8">
        <f>[1]datastartjun16!$F$105</f>
        <v>2350000</v>
      </c>
      <c r="I113" s="9">
        <f t="shared" si="8"/>
        <v>2350000</v>
      </c>
    </row>
    <row r="114" spans="1:9" x14ac:dyDescent="0.25">
      <c r="A114" s="77">
        <v>61</v>
      </c>
      <c r="B114" s="35" t="s">
        <v>159</v>
      </c>
      <c r="C114" s="45">
        <v>42545</v>
      </c>
      <c r="D114" s="68" t="str">
        <f>[1]datastartjun16!$C$129</f>
        <v>K1011</v>
      </c>
      <c r="E114" s="35" t="str">
        <f>[1]datastartjun16!$B$129</f>
        <v>P19041327</v>
      </c>
      <c r="F114" s="36" t="str">
        <f>[1]datastartjun16!$D$129</f>
        <v>Kursi Tamu Jati Ukir</v>
      </c>
      <c r="G114" s="35">
        <v>1</v>
      </c>
      <c r="H114" s="37">
        <f>[1]datastartjun16!$F$129</f>
        <v>2850000</v>
      </c>
      <c r="I114" s="78">
        <f t="shared" si="8"/>
        <v>2850000</v>
      </c>
    </row>
    <row r="115" spans="1:9" x14ac:dyDescent="0.25">
      <c r="A115" s="72">
        <v>62</v>
      </c>
      <c r="B115" s="42" t="s">
        <v>160</v>
      </c>
      <c r="C115" s="43">
        <v>42545</v>
      </c>
      <c r="D115" s="63" t="str">
        <f>[1]datastartjun16!$C$136</f>
        <v>K1006</v>
      </c>
      <c r="E115" s="42" t="str">
        <f>[1]datastartjun16!$B$136</f>
        <v>P19041334</v>
      </c>
      <c r="F115" s="2" t="str">
        <f>[1]datastartjun16!$D$136</f>
        <v>Meja Makan Kartini</v>
      </c>
      <c r="G115" s="42">
        <v>1</v>
      </c>
      <c r="H115" s="1">
        <f>[1]datastartjun16!$F$136</f>
        <v>3200000</v>
      </c>
      <c r="I115" s="6">
        <f t="shared" si="8"/>
        <v>3200000</v>
      </c>
    </row>
    <row r="116" spans="1:9" x14ac:dyDescent="0.25">
      <c r="A116" s="77">
        <v>63</v>
      </c>
      <c r="B116" s="42" t="s">
        <v>161</v>
      </c>
      <c r="C116" s="43">
        <v>42546</v>
      </c>
      <c r="D116" s="63" t="str">
        <f>[1]datastartjun16!$C$140</f>
        <v>K1006</v>
      </c>
      <c r="E116" s="42" t="str">
        <f>[1]datastartjun16!$B$140</f>
        <v>P19041338</v>
      </c>
      <c r="F116" s="2" t="str">
        <f>[1]datastartjun16!$D$140</f>
        <v>Meja Makan Ukir salina Gendong</v>
      </c>
      <c r="G116" s="42">
        <v>1</v>
      </c>
      <c r="H116" s="1">
        <f>[1]datastartjun16!$F$140</f>
        <v>3800000</v>
      </c>
      <c r="I116" s="6">
        <f t="shared" si="8"/>
        <v>3800000</v>
      </c>
    </row>
    <row r="117" spans="1:9" ht="15.75" thickBot="1" x14ac:dyDescent="0.3">
      <c r="A117" s="72">
        <v>64</v>
      </c>
      <c r="B117" s="30" t="s">
        <v>162</v>
      </c>
      <c r="C117" s="44">
        <v>42547</v>
      </c>
      <c r="D117" s="64" t="str">
        <f>[1]datastartjun16!$C$107</f>
        <v>K1007</v>
      </c>
      <c r="E117" s="30" t="str">
        <f>[1]datastartjun16!$B$107</f>
        <v>P19041305</v>
      </c>
      <c r="F117" s="31" t="str">
        <f>[1]datastartjun16!$D$107</f>
        <v>Kaca Hias Minimalis Ukir</v>
      </c>
      <c r="G117" s="30">
        <v>1</v>
      </c>
      <c r="H117" s="32">
        <f>[1]datastartjun16!$F$107</f>
        <v>1100000</v>
      </c>
      <c r="I117" s="74">
        <f t="shared" si="8"/>
        <v>1100000</v>
      </c>
    </row>
    <row r="118" spans="1:9" x14ac:dyDescent="0.25">
      <c r="A118" s="100">
        <v>65</v>
      </c>
      <c r="B118" s="39" t="s">
        <v>163</v>
      </c>
      <c r="C118" s="46">
        <v>42547</v>
      </c>
      <c r="D118" s="65" t="str">
        <f>[1]datastartjun16!$C$108</f>
        <v>K1007</v>
      </c>
      <c r="E118" s="39" t="str">
        <f>[1]datastartjun16!$B$108</f>
        <v>P19041306</v>
      </c>
      <c r="F118" s="3" t="str">
        <f>[1]datastartjun16!$D$108</f>
        <v>Kaca Hias Jati</v>
      </c>
      <c r="G118" s="39">
        <v>1</v>
      </c>
      <c r="H118" s="4">
        <f>[1]datastartjun16!$F$108</f>
        <v>1800000</v>
      </c>
      <c r="I118" s="5">
        <f t="shared" si="8"/>
        <v>1800000</v>
      </c>
    </row>
    <row r="119" spans="1:9" ht="15.75" thickBot="1" x14ac:dyDescent="0.3">
      <c r="A119" s="102"/>
      <c r="B119" s="40" t="s">
        <v>163</v>
      </c>
      <c r="C119" s="47">
        <v>42547</v>
      </c>
      <c r="D119" s="66" t="str">
        <f>[1]datastartjun16!$C$106</f>
        <v>K1004</v>
      </c>
      <c r="E119" s="40" t="str">
        <f>[1]datastartjun16!$B$106</f>
        <v>P19041304</v>
      </c>
      <c r="F119" s="7" t="str">
        <f>[1]datastartjun16!$D$106</f>
        <v>Lemari Hias Ukir</v>
      </c>
      <c r="G119" s="40">
        <v>1</v>
      </c>
      <c r="H119" s="8">
        <f>[1]datastartjun16!$F$106</f>
        <v>2850000</v>
      </c>
      <c r="I119" s="9">
        <f t="shared" si="8"/>
        <v>2850000</v>
      </c>
    </row>
    <row r="120" spans="1:9" x14ac:dyDescent="0.25">
      <c r="A120" s="100">
        <v>66</v>
      </c>
      <c r="B120" s="39" t="s">
        <v>164</v>
      </c>
      <c r="C120" s="46">
        <v>42547</v>
      </c>
      <c r="D120" s="65" t="str">
        <f>[1]datastartjun16!$C$91</f>
        <v>K1004</v>
      </c>
      <c r="E120" s="39" t="str">
        <f>[1]datastartjun16!$B$91</f>
        <v>P19041289</v>
      </c>
      <c r="F120" s="3" t="str">
        <f>[1]datastartjun16!$D$91</f>
        <v>Lemari Pintu Caca Bunga 3 PT</v>
      </c>
      <c r="G120" s="39">
        <v>1</v>
      </c>
      <c r="H120" s="4">
        <f>[1]datastartjun16!$F$91</f>
        <v>3200000</v>
      </c>
      <c r="I120" s="5">
        <f>H120*G120</f>
        <v>3200000</v>
      </c>
    </row>
    <row r="121" spans="1:9" ht="15.75" thickBot="1" x14ac:dyDescent="0.3">
      <c r="A121" s="102"/>
      <c r="B121" s="40" t="s">
        <v>164</v>
      </c>
      <c r="C121" s="47">
        <v>42547</v>
      </c>
      <c r="D121" s="66" t="str">
        <f>[1]datastartjun16!$C$88</f>
        <v>K1003</v>
      </c>
      <c r="E121" s="40" t="str">
        <f>[1]datastartjun16!$B$88</f>
        <v>P19041286</v>
      </c>
      <c r="F121" s="7" t="str">
        <f>[1]datastartjun16!$D$88</f>
        <v>Meja Rias Tempahan</v>
      </c>
      <c r="G121" s="40">
        <v>1</v>
      </c>
      <c r="H121" s="8">
        <f>[1]datastartjun16!$F$88</f>
        <v>3000000</v>
      </c>
      <c r="I121" s="9">
        <f t="shared" si="8"/>
        <v>3000000</v>
      </c>
    </row>
    <row r="122" spans="1:9" ht="15.75" thickBot="1" x14ac:dyDescent="0.3">
      <c r="A122" s="75">
        <v>67</v>
      </c>
      <c r="B122" s="41" t="s">
        <v>165</v>
      </c>
      <c r="C122" s="48">
        <v>42548</v>
      </c>
      <c r="D122" s="67" t="str">
        <f>[1]datastartjun16!$C$104</f>
        <v>K1004</v>
      </c>
      <c r="E122" s="41" t="str">
        <f>[1]datastartjun16!$B$104</f>
        <v>P19041302</v>
      </c>
      <c r="F122" s="33" t="str">
        <f>[1]datastartjun16!$D$104</f>
        <v>Lemari Hias Jati</v>
      </c>
      <c r="G122" s="41">
        <v>1</v>
      </c>
      <c r="H122" s="34">
        <f>[1]datastartjun16!$F$104</f>
        <v>2850000</v>
      </c>
      <c r="I122" s="76">
        <f t="shared" si="8"/>
        <v>2850000</v>
      </c>
    </row>
    <row r="123" spans="1:9" x14ac:dyDescent="0.25">
      <c r="A123" s="100">
        <v>68</v>
      </c>
      <c r="B123" s="39" t="s">
        <v>166</v>
      </c>
      <c r="C123" s="46">
        <v>42549</v>
      </c>
      <c r="D123" s="65" t="str">
        <f>[1]datastartjun16!$C$134</f>
        <v>K1001</v>
      </c>
      <c r="E123" s="39" t="str">
        <f>[1]datastartjun16!$B$134</f>
        <v>P19041332</v>
      </c>
      <c r="F123" s="3" t="str">
        <f>[1]datastartjun16!$D$134</f>
        <v>Kasur 120x200</v>
      </c>
      <c r="G123" s="39">
        <v>6</v>
      </c>
      <c r="H123" s="4">
        <f>[1]datastartjun16!$F$134</f>
        <v>450000</v>
      </c>
      <c r="I123" s="5">
        <f t="shared" si="8"/>
        <v>2700000</v>
      </c>
    </row>
    <row r="124" spans="1:9" ht="15.75" thickBot="1" x14ac:dyDescent="0.3">
      <c r="A124" s="102"/>
      <c r="B124" s="40" t="s">
        <v>166</v>
      </c>
      <c r="C124" s="47">
        <v>42549</v>
      </c>
      <c r="D124" s="66" t="str">
        <f>[1]datastartjun16!$C$110</f>
        <v>K1008</v>
      </c>
      <c r="E124" s="40" t="str">
        <f>[1]datastartjun16!$B$110</f>
        <v>P19041308</v>
      </c>
      <c r="F124" s="7" t="str">
        <f>[1]datastartjun16!$D$110</f>
        <v>Bantal Conforta</v>
      </c>
      <c r="G124" s="40">
        <v>6</v>
      </c>
      <c r="H124" s="8">
        <f>[1]datastartjun16!$F$110</f>
        <v>170000</v>
      </c>
      <c r="I124" s="9">
        <f t="shared" si="8"/>
        <v>1020000</v>
      </c>
    </row>
    <row r="125" spans="1:9" x14ac:dyDescent="0.25">
      <c r="A125" s="100">
        <v>69</v>
      </c>
      <c r="B125" s="39" t="s">
        <v>167</v>
      </c>
      <c r="C125" s="46">
        <v>42549</v>
      </c>
      <c r="D125" s="65" t="str">
        <f>[1]datastartjun16!$C$99</f>
        <v>K1004</v>
      </c>
      <c r="E125" s="39" t="str">
        <f>[1]data!$B$99</f>
        <v>P19041297</v>
      </c>
      <c r="F125" s="3" t="str">
        <f>[1]datastartjun16!$D$99</f>
        <v>Lemari Pintu Adinda Tonjol 4PT</v>
      </c>
      <c r="G125" s="39">
        <v>1</v>
      </c>
      <c r="H125" s="4">
        <f>[1]datastartjun16!$F$99</f>
        <v>4000000</v>
      </c>
      <c r="I125" s="5">
        <f t="shared" si="8"/>
        <v>4000000</v>
      </c>
    </row>
    <row r="126" spans="1:9" ht="15.75" thickBot="1" x14ac:dyDescent="0.3">
      <c r="A126" s="102"/>
      <c r="B126" s="40" t="s">
        <v>167</v>
      </c>
      <c r="C126" s="47">
        <v>42549</v>
      </c>
      <c r="D126" s="66" t="str">
        <f>[1]datastartjun16!$C$117</f>
        <v>K1009</v>
      </c>
      <c r="E126" s="40" t="str">
        <f>[1]data!$B$117</f>
        <v>P19041315</v>
      </c>
      <c r="F126" s="7" t="str">
        <f>[1]datastartjun16!$D$117</f>
        <v>Buffet TV Jati Peluru</v>
      </c>
      <c r="G126" s="40">
        <v>1</v>
      </c>
      <c r="H126" s="8">
        <f>[1]datastartjun16!$F$117</f>
        <v>2550000</v>
      </c>
      <c r="I126" s="9">
        <f t="shared" si="8"/>
        <v>2550000</v>
      </c>
    </row>
    <row r="127" spans="1:9" x14ac:dyDescent="0.25">
      <c r="A127" s="77">
        <v>70</v>
      </c>
      <c r="B127" s="35" t="s">
        <v>168</v>
      </c>
      <c r="C127" s="45">
        <v>42549</v>
      </c>
      <c r="D127" s="68" t="str">
        <f>[1]data!$C$58</f>
        <v>K1012</v>
      </c>
      <c r="E127" s="35" t="str">
        <f>[1]data!$B$58</f>
        <v>P19041256</v>
      </c>
      <c r="F127" s="36" t="str">
        <f>[1]data!$D$58</f>
        <v>Bed Dorong Modis karakter</v>
      </c>
      <c r="G127" s="35">
        <v>1</v>
      </c>
      <c r="H127" s="37">
        <f>[1]data!$F$58</f>
        <v>3200000</v>
      </c>
      <c r="I127" s="78">
        <f t="shared" si="8"/>
        <v>3200000</v>
      </c>
    </row>
    <row r="128" spans="1:9" x14ac:dyDescent="0.25">
      <c r="A128" s="72">
        <v>71</v>
      </c>
      <c r="B128" s="42" t="s">
        <v>169</v>
      </c>
      <c r="C128" s="43">
        <v>42550</v>
      </c>
      <c r="D128" s="63" t="str">
        <f>[1]data!$C$77</f>
        <v>K1003</v>
      </c>
      <c r="E128" s="42" t="str">
        <f>[1]data!$B$77</f>
        <v>P19041275</v>
      </c>
      <c r="F128" s="2" t="str">
        <f>[1]data!$D$77</f>
        <v>Meja Rias Mawar Goyang</v>
      </c>
      <c r="G128" s="42">
        <v>1</v>
      </c>
      <c r="H128" s="1">
        <f>[1]data!$F$77</f>
        <v>3400000</v>
      </c>
      <c r="I128" s="6">
        <f t="shared" ref="I128:I129" si="9">H128*G128</f>
        <v>3400000</v>
      </c>
    </row>
    <row r="129" spans="1:9" ht="15.75" thickBot="1" x14ac:dyDescent="0.3">
      <c r="A129" s="79">
        <v>72</v>
      </c>
      <c r="B129" s="40" t="s">
        <v>170</v>
      </c>
      <c r="C129" s="47">
        <v>42551</v>
      </c>
      <c r="D129" s="66" t="str">
        <f>[1]data!$C$95</f>
        <v>K1004</v>
      </c>
      <c r="E129" s="40" t="str">
        <f>[1]data!$B$95</f>
        <v>P19041293</v>
      </c>
      <c r="F129" s="7" t="str">
        <f>[1]data!$D$95</f>
        <v>Lemari Pintu Pluru 3PT</v>
      </c>
      <c r="G129" s="40">
        <v>1</v>
      </c>
      <c r="H129" s="8">
        <f>[1]data!$F$95</f>
        <v>3400000</v>
      </c>
      <c r="I129" s="9">
        <f t="shared" si="9"/>
        <v>3400000</v>
      </c>
    </row>
  </sheetData>
  <mergeCells count="89">
    <mergeCell ref="U2:X4"/>
    <mergeCell ref="U6:W6"/>
    <mergeCell ref="U7:U8"/>
    <mergeCell ref="V7:V8"/>
    <mergeCell ref="AM3:AM4"/>
    <mergeCell ref="AF2:AJ2"/>
    <mergeCell ref="AF3:AF4"/>
    <mergeCell ref="AG3:AJ4"/>
    <mergeCell ref="AK3:AK4"/>
    <mergeCell ref="AL3:AL4"/>
    <mergeCell ref="Z2:AD3"/>
    <mergeCell ref="Z4:Z5"/>
    <mergeCell ref="AA4:AA5"/>
    <mergeCell ref="AB4:AB5"/>
    <mergeCell ref="AC4:AC5"/>
    <mergeCell ref="AD4:AD5"/>
    <mergeCell ref="Z29:Z30"/>
    <mergeCell ref="AA29:AA30"/>
    <mergeCell ref="AB29:AB30"/>
    <mergeCell ref="AC29:AC30"/>
    <mergeCell ref="AD29:AD30"/>
    <mergeCell ref="W7:W8"/>
    <mergeCell ref="X7:X8"/>
    <mergeCell ref="P56:S57"/>
    <mergeCell ref="P58:Q58"/>
    <mergeCell ref="P59:P60"/>
    <mergeCell ref="Q59:Q60"/>
    <mergeCell ref="R59:R60"/>
    <mergeCell ref="S59:S60"/>
    <mergeCell ref="R6:R7"/>
    <mergeCell ref="S6:S7"/>
    <mergeCell ref="U40:W41"/>
    <mergeCell ref="U42:V42"/>
    <mergeCell ref="U43:U44"/>
    <mergeCell ref="V43:V44"/>
    <mergeCell ref="W43:W44"/>
    <mergeCell ref="X43:X44"/>
    <mergeCell ref="P2:S4"/>
    <mergeCell ref="P5:Q5"/>
    <mergeCell ref="P6:P7"/>
    <mergeCell ref="Q6:Q7"/>
    <mergeCell ref="K23:N24"/>
    <mergeCell ref="K3:N5"/>
    <mergeCell ref="K6:L6"/>
    <mergeCell ref="K7:K8"/>
    <mergeCell ref="L7:L8"/>
    <mergeCell ref="M7:M8"/>
    <mergeCell ref="N7:N8"/>
    <mergeCell ref="K25:L25"/>
    <mergeCell ref="K26:K27"/>
    <mergeCell ref="L26:L27"/>
    <mergeCell ref="M26:M27"/>
    <mergeCell ref="N26:N27"/>
    <mergeCell ref="A125:A126"/>
    <mergeCell ref="A74:A77"/>
    <mergeCell ref="A81:A82"/>
    <mergeCell ref="A87:A90"/>
    <mergeCell ref="A96:A97"/>
    <mergeCell ref="A99:A100"/>
    <mergeCell ref="A101:A103"/>
    <mergeCell ref="A107:A109"/>
    <mergeCell ref="A112:A113"/>
    <mergeCell ref="A118:A119"/>
    <mergeCell ref="A120:A121"/>
    <mergeCell ref="A123:A124"/>
    <mergeCell ref="A72:A73"/>
    <mergeCell ref="A21:A23"/>
    <mergeCell ref="A26:A27"/>
    <mergeCell ref="A28:A29"/>
    <mergeCell ref="A31:A33"/>
    <mergeCell ref="A35:A38"/>
    <mergeCell ref="A41:A44"/>
    <mergeCell ref="A45:A46"/>
    <mergeCell ref="A50:A55"/>
    <mergeCell ref="A58:A59"/>
    <mergeCell ref="A65:A68"/>
    <mergeCell ref="A69:A71"/>
    <mergeCell ref="H1:H2"/>
    <mergeCell ref="I1:I2"/>
    <mergeCell ref="A1:A2"/>
    <mergeCell ref="A5:A11"/>
    <mergeCell ref="A12:A16"/>
    <mergeCell ref="F1:F2"/>
    <mergeCell ref="G1:G2"/>
    <mergeCell ref="A18:A20"/>
    <mergeCell ref="B1:B2"/>
    <mergeCell ref="C1:C2"/>
    <mergeCell ref="D1:D2"/>
    <mergeCell ref="E1:E2"/>
  </mergeCells>
  <phoneticPr fontId="3" type="noConversion"/>
  <pageMargins left="0.7" right="0.7" top="0.75" bottom="0.75" header="0.3" footer="0.3"/>
  <pageSetup paperSize="5"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36D6-5C56-4495-BE19-F28DD8F22347}">
  <dimension ref="A1:I129"/>
  <sheetViews>
    <sheetView topLeftCell="A57" workbookViewId="0">
      <selection sqref="A1:F61"/>
    </sheetView>
  </sheetViews>
  <sheetFormatPr defaultRowHeight="15" x14ac:dyDescent="0.25"/>
  <cols>
    <col min="1" max="2" width="9.140625" customWidth="1"/>
    <col min="3" max="3" width="13" customWidth="1"/>
    <col min="5" max="5" width="14.85546875" customWidth="1"/>
    <col min="6" max="6" width="35.42578125" customWidth="1"/>
    <col min="8" max="8" width="19.140625" customWidth="1"/>
    <col min="9" max="9" width="16.85546875" customWidth="1"/>
  </cols>
  <sheetData>
    <row r="1" spans="1:9" ht="15" customHeight="1" x14ac:dyDescent="0.25">
      <c r="A1" s="131" t="s">
        <v>1</v>
      </c>
      <c r="B1" s="132" t="s">
        <v>171</v>
      </c>
      <c r="C1" s="132" t="s">
        <v>172</v>
      </c>
      <c r="D1" s="132" t="s">
        <v>173</v>
      </c>
      <c r="E1" s="132" t="s">
        <v>174</v>
      </c>
      <c r="F1" s="130" t="s">
        <v>2</v>
      </c>
      <c r="G1" s="130" t="s">
        <v>3</v>
      </c>
      <c r="H1" s="130" t="s">
        <v>4</v>
      </c>
      <c r="I1" s="130" t="s">
        <v>5</v>
      </c>
    </row>
    <row r="2" spans="1:9" x14ac:dyDescent="0.25">
      <c r="A2" s="131"/>
      <c r="B2" s="130"/>
      <c r="C2" s="130"/>
      <c r="D2" s="130"/>
      <c r="E2" s="130"/>
      <c r="F2" s="130"/>
      <c r="G2" s="130"/>
      <c r="H2" s="130"/>
      <c r="I2" s="130"/>
    </row>
    <row r="3" spans="1:9" x14ac:dyDescent="0.25">
      <c r="A3" s="99">
        <v>1</v>
      </c>
      <c r="B3" s="42" t="s">
        <v>100</v>
      </c>
      <c r="C3" s="43">
        <v>42522</v>
      </c>
      <c r="D3" s="63" t="str">
        <f>[1]data!$C$124</f>
        <v>K1010</v>
      </c>
      <c r="E3" s="42" t="str">
        <f>[1]data!$B$124</f>
        <v>P19041322</v>
      </c>
      <c r="F3" s="2" t="str">
        <f>[1]data!$D$124</f>
        <v>Sofa Modern</v>
      </c>
      <c r="G3" s="42">
        <v>1</v>
      </c>
      <c r="H3" s="1">
        <f>[1]data!$F$124</f>
        <v>3350000</v>
      </c>
      <c r="I3" s="1">
        <f t="shared" ref="I3:I66" si="0">H3*G3</f>
        <v>3350000</v>
      </c>
    </row>
    <row r="4" spans="1:9" x14ac:dyDescent="0.25">
      <c r="A4" s="99">
        <v>2</v>
      </c>
      <c r="B4" s="42" t="s">
        <v>101</v>
      </c>
      <c r="C4" s="43">
        <v>42522</v>
      </c>
      <c r="D4" s="63" t="str">
        <f>[1]data!$C$105</f>
        <v>K1004</v>
      </c>
      <c r="E4" s="42" t="str">
        <f>[1]data!$B$105</f>
        <v>P19041303</v>
      </c>
      <c r="F4" s="2" t="str">
        <f>[1]data!$D$105</f>
        <v>Lemari Hias Minimalis</v>
      </c>
      <c r="G4" s="42">
        <v>1</v>
      </c>
      <c r="H4" s="1">
        <f>[1]data!$F$105</f>
        <v>2350000</v>
      </c>
      <c r="I4" s="1">
        <f t="shared" si="0"/>
        <v>2350000</v>
      </c>
    </row>
    <row r="5" spans="1:9" x14ac:dyDescent="0.25">
      <c r="A5" s="129">
        <v>3</v>
      </c>
      <c r="B5" s="42" t="s">
        <v>102</v>
      </c>
      <c r="C5" s="43">
        <v>42522</v>
      </c>
      <c r="D5" s="63" t="str">
        <f>[1]data!$C$4</f>
        <v>K1002</v>
      </c>
      <c r="E5" s="42" t="str">
        <f>[1]data!$B$4</f>
        <v>P19041202</v>
      </c>
      <c r="F5" s="2" t="str">
        <f>[1]data!$D$4</f>
        <v>Tempat Tidur KDI ukir</v>
      </c>
      <c r="G5" s="42">
        <v>1</v>
      </c>
      <c r="H5" s="1">
        <f>[1]data!$F$4</f>
        <v>3600000</v>
      </c>
      <c r="I5" s="1">
        <f t="shared" si="0"/>
        <v>3600000</v>
      </c>
    </row>
    <row r="6" spans="1:9" x14ac:dyDescent="0.25">
      <c r="A6" s="129"/>
      <c r="B6" s="42" t="s">
        <v>102</v>
      </c>
      <c r="C6" s="43">
        <v>42522</v>
      </c>
      <c r="D6" s="63" t="str">
        <f>[1]data!$C$42</f>
        <v>K1001</v>
      </c>
      <c r="E6" s="42" t="str">
        <f>[1]data!$B$42</f>
        <v>P19041240</v>
      </c>
      <c r="F6" s="2" t="str">
        <f>[1]data!$D$42</f>
        <v>Springbed Caisar Economy</v>
      </c>
      <c r="G6" s="42">
        <v>1</v>
      </c>
      <c r="H6" s="1">
        <f>[1]data!$F$42</f>
        <v>1600000</v>
      </c>
      <c r="I6" s="1">
        <f t="shared" si="0"/>
        <v>1600000</v>
      </c>
    </row>
    <row r="7" spans="1:9" x14ac:dyDescent="0.25">
      <c r="A7" s="129"/>
      <c r="B7" s="42" t="s">
        <v>102</v>
      </c>
      <c r="C7" s="43">
        <v>42522</v>
      </c>
      <c r="D7" s="63" t="str">
        <f>[1]data!$C$81</f>
        <v>K1003</v>
      </c>
      <c r="E7" s="42" t="str">
        <f>[1]data!$B$81</f>
        <v>P19041279</v>
      </c>
      <c r="F7" s="2" t="str">
        <f>[1]data!$D$81</f>
        <v>Meja Rias Alter</v>
      </c>
      <c r="G7" s="42">
        <v>1</v>
      </c>
      <c r="H7" s="1">
        <f>[1]data!$F$81</f>
        <v>1600000</v>
      </c>
      <c r="I7" s="1">
        <f t="shared" si="0"/>
        <v>1600000</v>
      </c>
    </row>
    <row r="8" spans="1:9" x14ac:dyDescent="0.25">
      <c r="A8" s="129"/>
      <c r="B8" s="42" t="s">
        <v>102</v>
      </c>
      <c r="C8" s="43">
        <v>42522</v>
      </c>
      <c r="D8" s="63" t="str">
        <f>[1]data!$C$90</f>
        <v>K1004</v>
      </c>
      <c r="E8" s="42" t="str">
        <f>[1]data!$B$90</f>
        <v>P19041288</v>
      </c>
      <c r="F8" s="2" t="str">
        <f>[1]data!$D$90</f>
        <v>Lemari Pintu Tiara 3 PT</v>
      </c>
      <c r="G8" s="42">
        <v>1</v>
      </c>
      <c r="H8" s="1">
        <f>[1]data!$F$90</f>
        <v>3400000</v>
      </c>
      <c r="I8" s="1">
        <f t="shared" si="0"/>
        <v>3400000</v>
      </c>
    </row>
    <row r="9" spans="1:9" x14ac:dyDescent="0.25">
      <c r="A9" s="129"/>
      <c r="B9" s="42" t="s">
        <v>102</v>
      </c>
      <c r="C9" s="43">
        <v>42522</v>
      </c>
      <c r="D9" s="63" t="str">
        <f>[1]data!$C$104</f>
        <v>K1004</v>
      </c>
      <c r="E9" s="42" t="str">
        <f>[1]data!$B$104</f>
        <v>P19041302</v>
      </c>
      <c r="F9" s="2" t="str">
        <f>[1]data!$D$104</f>
        <v>Lemari Hias Jati</v>
      </c>
      <c r="G9" s="42">
        <v>1</v>
      </c>
      <c r="H9" s="1">
        <f>[1]data!$F$104</f>
        <v>2850000</v>
      </c>
      <c r="I9" s="1">
        <f t="shared" si="0"/>
        <v>2850000</v>
      </c>
    </row>
    <row r="10" spans="1:9" x14ac:dyDescent="0.25">
      <c r="A10" s="129"/>
      <c r="B10" s="42" t="s">
        <v>102</v>
      </c>
      <c r="C10" s="43">
        <v>42522</v>
      </c>
      <c r="D10" s="63" t="str">
        <f>[1]data!$C$109</f>
        <v>K1008</v>
      </c>
      <c r="E10" s="42" t="str">
        <f>[1]data!$B$109</f>
        <v>P19041307</v>
      </c>
      <c r="F10" s="2" t="str">
        <f>[1]data!$D$109</f>
        <v>Bantal Helux</v>
      </c>
      <c r="G10" s="42">
        <v>2</v>
      </c>
      <c r="H10" s="1">
        <f>[1]data!$F$109</f>
        <v>200000</v>
      </c>
      <c r="I10" s="1">
        <f t="shared" si="0"/>
        <v>400000</v>
      </c>
    </row>
    <row r="11" spans="1:9" x14ac:dyDescent="0.25">
      <c r="A11" s="129"/>
      <c r="B11" s="42" t="s">
        <v>102</v>
      </c>
      <c r="C11" s="43">
        <v>42522</v>
      </c>
      <c r="D11" s="63" t="str">
        <f>[1]data!$C$111</f>
        <v>K1008</v>
      </c>
      <c r="E11" s="42" t="str">
        <f>[1]data!$B$111</f>
        <v>P19041309</v>
      </c>
      <c r="F11" s="2" t="str">
        <f>[1]data!$D$111</f>
        <v>Guling Helux</v>
      </c>
      <c r="G11" s="42">
        <v>2</v>
      </c>
      <c r="H11" s="1">
        <f>[1]data!$F$111</f>
        <v>200000</v>
      </c>
      <c r="I11" s="1">
        <f t="shared" si="0"/>
        <v>400000</v>
      </c>
    </row>
    <row r="12" spans="1:9" x14ac:dyDescent="0.25">
      <c r="A12" s="129">
        <v>4</v>
      </c>
      <c r="B12" s="42" t="s">
        <v>103</v>
      </c>
      <c r="C12" s="43">
        <v>42522</v>
      </c>
      <c r="D12" s="63" t="str">
        <f>[1]data!$C$42</f>
        <v>K1001</v>
      </c>
      <c r="E12" s="42" t="str">
        <f>[1]data!$B$42</f>
        <v>P19041240</v>
      </c>
      <c r="F12" s="2" t="str">
        <f>[1]data!$D$42</f>
        <v>Springbed Caisar Economy</v>
      </c>
      <c r="G12" s="42">
        <v>1</v>
      </c>
      <c r="H12" s="1">
        <f>[1]data!$F$42</f>
        <v>1600000</v>
      </c>
      <c r="I12" s="1">
        <f t="shared" si="0"/>
        <v>1600000</v>
      </c>
    </row>
    <row r="13" spans="1:9" x14ac:dyDescent="0.25">
      <c r="A13" s="129"/>
      <c r="B13" s="42" t="s">
        <v>103</v>
      </c>
      <c r="C13" s="43">
        <v>42522</v>
      </c>
      <c r="D13" s="63" t="str">
        <f>[1]data!$C$75</f>
        <v>K1005</v>
      </c>
      <c r="E13" s="42" t="str">
        <f>[1]data!$B$75</f>
        <v>P19041273</v>
      </c>
      <c r="F13" s="2" t="str">
        <f>[1]data!$D$75</f>
        <v>Dipan Modern Kancing</v>
      </c>
      <c r="G13" s="42">
        <v>1</v>
      </c>
      <c r="H13" s="1">
        <f>[1]data!$F$75</f>
        <v>2350000</v>
      </c>
      <c r="I13" s="1">
        <f t="shared" si="0"/>
        <v>2350000</v>
      </c>
    </row>
    <row r="14" spans="1:9" x14ac:dyDescent="0.25">
      <c r="A14" s="129"/>
      <c r="B14" s="42" t="s">
        <v>103</v>
      </c>
      <c r="C14" s="43">
        <v>42522</v>
      </c>
      <c r="D14" s="63" t="str">
        <f>[1]data!$C$90</f>
        <v>K1004</v>
      </c>
      <c r="E14" s="42" t="str">
        <f>[1]data!$B$90</f>
        <v>P19041288</v>
      </c>
      <c r="F14" s="2" t="str">
        <f>[1]data!$D$90</f>
        <v>Lemari Pintu Tiara 3 PT</v>
      </c>
      <c r="G14" s="42">
        <v>1</v>
      </c>
      <c r="H14" s="1">
        <f>[1]data!$F$90</f>
        <v>3400000</v>
      </c>
      <c r="I14" s="1">
        <f t="shared" si="0"/>
        <v>3400000</v>
      </c>
    </row>
    <row r="15" spans="1:9" x14ac:dyDescent="0.25">
      <c r="A15" s="129"/>
      <c r="B15" s="42" t="s">
        <v>103</v>
      </c>
      <c r="C15" s="43">
        <v>42522</v>
      </c>
      <c r="D15" s="63" t="str">
        <f>[1]data!$C$109</f>
        <v>K1008</v>
      </c>
      <c r="E15" s="42" t="str">
        <f>[1]data!$B$109</f>
        <v>P19041307</v>
      </c>
      <c r="F15" s="2" t="str">
        <f>[1]data!$D$109</f>
        <v>Bantal Helux</v>
      </c>
      <c r="G15" s="42">
        <v>2</v>
      </c>
      <c r="H15" s="1">
        <f>[1]data!$F$109</f>
        <v>200000</v>
      </c>
      <c r="I15" s="1">
        <f t="shared" si="0"/>
        <v>400000</v>
      </c>
    </row>
    <row r="16" spans="1:9" x14ac:dyDescent="0.25">
      <c r="A16" s="129"/>
      <c r="B16" s="42" t="s">
        <v>103</v>
      </c>
      <c r="C16" s="43">
        <v>42522</v>
      </c>
      <c r="D16" s="63" t="str">
        <f>[1]data!$C$111</f>
        <v>K1008</v>
      </c>
      <c r="E16" s="42" t="str">
        <f>[1]data!$B$111</f>
        <v>P19041309</v>
      </c>
      <c r="F16" s="2" t="str">
        <f>[1]data!$D$111</f>
        <v>Guling Helux</v>
      </c>
      <c r="G16" s="42">
        <v>1</v>
      </c>
      <c r="H16" s="1">
        <f>[1]data!$F$111</f>
        <v>200000</v>
      </c>
      <c r="I16" s="1">
        <f t="shared" si="0"/>
        <v>200000</v>
      </c>
    </row>
    <row r="17" spans="1:9" x14ac:dyDescent="0.25">
      <c r="A17" s="99">
        <v>5</v>
      </c>
      <c r="B17" s="42" t="s">
        <v>104</v>
      </c>
      <c r="C17" s="43">
        <v>42523</v>
      </c>
      <c r="D17" s="63" t="str">
        <f>[1]data!$C$85</f>
        <v>K1003</v>
      </c>
      <c r="E17" s="42" t="str">
        <f>[1]data!$B$85</f>
        <v>P19041283</v>
      </c>
      <c r="F17" s="2" t="str">
        <f>[1]data!$D$85</f>
        <v>Meja Rias Gendong 1</v>
      </c>
      <c r="G17" s="42">
        <v>1</v>
      </c>
      <c r="H17" s="1">
        <f>[1]data!$F$85</f>
        <v>1600000</v>
      </c>
      <c r="I17" s="1">
        <f t="shared" si="0"/>
        <v>1600000</v>
      </c>
    </row>
    <row r="18" spans="1:9" x14ac:dyDescent="0.25">
      <c r="A18" s="129">
        <v>6</v>
      </c>
      <c r="B18" s="42" t="s">
        <v>105</v>
      </c>
      <c r="C18" s="43">
        <v>42523</v>
      </c>
      <c r="D18" s="63" t="str">
        <f>[1]data!$C$99</f>
        <v>K1004</v>
      </c>
      <c r="E18" s="42" t="str">
        <f>[1]data!$B$99</f>
        <v>P19041297</v>
      </c>
      <c r="F18" s="2" t="str">
        <f>[1]data!$D$99</f>
        <v>Lemari Pintu Adinda Tonjol 4PT</v>
      </c>
      <c r="G18" s="42">
        <v>1</v>
      </c>
      <c r="H18" s="1">
        <f>[1]data!$F$99</f>
        <v>4000000</v>
      </c>
      <c r="I18" s="1">
        <f t="shared" si="0"/>
        <v>4000000</v>
      </c>
    </row>
    <row r="19" spans="1:9" x14ac:dyDescent="0.25">
      <c r="A19" s="129"/>
      <c r="B19" s="42" t="s">
        <v>105</v>
      </c>
      <c r="C19" s="43">
        <v>42523</v>
      </c>
      <c r="D19" s="63" t="str">
        <f>[1]data!$C$108</f>
        <v>K1007</v>
      </c>
      <c r="E19" s="42" t="str">
        <f>[1]data!$B$108</f>
        <v>P19041306</v>
      </c>
      <c r="F19" s="2" t="str">
        <f>[1]data!$D$108</f>
        <v>Kaca Hias Jati</v>
      </c>
      <c r="G19" s="42">
        <v>1</v>
      </c>
      <c r="H19" s="1">
        <f>[1]data!$F$108</f>
        <v>1700000</v>
      </c>
      <c r="I19" s="1">
        <f t="shared" si="0"/>
        <v>1700000</v>
      </c>
    </row>
    <row r="20" spans="1:9" x14ac:dyDescent="0.25">
      <c r="A20" s="129"/>
      <c r="B20" s="42" t="s">
        <v>105</v>
      </c>
      <c r="C20" s="43">
        <v>42523</v>
      </c>
      <c r="D20" s="63" t="str">
        <f>[1]data!$C$130</f>
        <v>K1011</v>
      </c>
      <c r="E20" s="42" t="str">
        <f>[1]data!$B$130</f>
        <v>P19041328</v>
      </c>
      <c r="F20" s="2" t="str">
        <f>[1]data!$D$130</f>
        <v>Kursi Tamu Jati Kartini</v>
      </c>
      <c r="G20" s="42">
        <v>1</v>
      </c>
      <c r="H20" s="1">
        <f>[1]data!$F$130</f>
        <v>2350000</v>
      </c>
      <c r="I20" s="1">
        <f t="shared" si="0"/>
        <v>2350000</v>
      </c>
    </row>
    <row r="21" spans="1:9" x14ac:dyDescent="0.25">
      <c r="A21" s="129">
        <v>7</v>
      </c>
      <c r="B21" s="42" t="s">
        <v>106</v>
      </c>
      <c r="C21" s="43">
        <v>42524</v>
      </c>
      <c r="D21" s="63" t="str">
        <f>[1]data!$C$133</f>
        <v>K1011</v>
      </c>
      <c r="E21" s="42" t="str">
        <f>[1]data!$B$133</f>
        <v>P19041331</v>
      </c>
      <c r="F21" s="2" t="str">
        <f>[1]data!$D$133</f>
        <v>Kursi Tamu Jati Semanggi</v>
      </c>
      <c r="G21" s="42">
        <v>1</v>
      </c>
      <c r="H21" s="1">
        <f>[1]data!$F$133</f>
        <v>3050000</v>
      </c>
      <c r="I21" s="1">
        <f t="shared" si="0"/>
        <v>3050000</v>
      </c>
    </row>
    <row r="22" spans="1:9" x14ac:dyDescent="0.25">
      <c r="A22" s="129"/>
      <c r="B22" s="42" t="s">
        <v>106</v>
      </c>
      <c r="C22" s="43">
        <v>42524</v>
      </c>
      <c r="D22" s="63" t="str">
        <f>[1]data!$C$138</f>
        <v>K1006</v>
      </c>
      <c r="E22" s="42" t="str">
        <f>[1]data!$B$138</f>
        <v>P19041336</v>
      </c>
      <c r="F22" s="2" t="str">
        <f>[1]data!$D$138</f>
        <v>Meja Makan Kerang</v>
      </c>
      <c r="G22" s="42">
        <v>1</v>
      </c>
      <c r="H22" s="1">
        <f>[1]data!$F$138</f>
        <v>3200000</v>
      </c>
      <c r="I22" s="1">
        <f t="shared" si="0"/>
        <v>3200000</v>
      </c>
    </row>
    <row r="23" spans="1:9" x14ac:dyDescent="0.25">
      <c r="A23" s="129"/>
      <c r="B23" s="42" t="s">
        <v>106</v>
      </c>
      <c r="C23" s="43">
        <v>42524</v>
      </c>
      <c r="D23" s="63" t="str">
        <f>[1]data!$C$102</f>
        <v>K1004</v>
      </c>
      <c r="E23" s="42" t="str">
        <f>[1]data!$B$102</f>
        <v>P19041300</v>
      </c>
      <c r="F23" s="2" t="str">
        <f>[1]data!$D$102</f>
        <v>Lemari Hias Lokal 2 PT</v>
      </c>
      <c r="G23" s="42">
        <v>1</v>
      </c>
      <c r="H23" s="1">
        <f>[1]data!$F$102</f>
        <v>1800000</v>
      </c>
      <c r="I23" s="1">
        <f t="shared" si="0"/>
        <v>1800000</v>
      </c>
    </row>
    <row r="24" spans="1:9" x14ac:dyDescent="0.25">
      <c r="A24" s="99">
        <v>8</v>
      </c>
      <c r="B24" s="42" t="s">
        <v>107</v>
      </c>
      <c r="C24" s="43">
        <v>42524</v>
      </c>
      <c r="D24" s="63" t="str">
        <f>[1]data!$C$101</f>
        <v>K1004</v>
      </c>
      <c r="E24" s="42" t="str">
        <f>[1]data!$B$101</f>
        <v>P19041299</v>
      </c>
      <c r="F24" s="2" t="str">
        <f>[1]data!$D$101</f>
        <v>Lemari Hias Lokal 1 PT</v>
      </c>
      <c r="G24" s="42">
        <v>1</v>
      </c>
      <c r="H24" s="1">
        <f>[1]data!$F$101</f>
        <v>1600000</v>
      </c>
      <c r="I24" s="1">
        <f t="shared" si="0"/>
        <v>1600000</v>
      </c>
    </row>
    <row r="25" spans="1:9" x14ac:dyDescent="0.25">
      <c r="A25" s="99">
        <v>9</v>
      </c>
      <c r="B25" s="42" t="s">
        <v>108</v>
      </c>
      <c r="C25" s="43">
        <v>42524</v>
      </c>
      <c r="D25" s="63" t="str">
        <f>[1]data!$C$107</f>
        <v>K1007</v>
      </c>
      <c r="E25" s="42" t="str">
        <f>[1]data!$B$107</f>
        <v>P19041305</v>
      </c>
      <c r="F25" s="2" t="str">
        <f>[1]data!$D$107</f>
        <v>Kaca Hias Minimalis Ukir</v>
      </c>
      <c r="G25" s="42">
        <v>1</v>
      </c>
      <c r="H25" s="1">
        <f>[1]data!$F$107</f>
        <v>1050000</v>
      </c>
      <c r="I25" s="1">
        <f t="shared" si="0"/>
        <v>1050000</v>
      </c>
    </row>
    <row r="26" spans="1:9" x14ac:dyDescent="0.25">
      <c r="A26" s="129">
        <v>10</v>
      </c>
      <c r="B26" s="42" t="s">
        <v>109</v>
      </c>
      <c r="C26" s="43">
        <v>42524</v>
      </c>
      <c r="D26" s="63" t="str">
        <f>[1]data!$C$84</f>
        <v>K1003</v>
      </c>
      <c r="E26" s="42" t="str">
        <f>[1]data!$B$84</f>
        <v>P19041282</v>
      </c>
      <c r="F26" s="2" t="str">
        <f>[1]data!$D$84</f>
        <v>Meja Rias Pluru</v>
      </c>
      <c r="G26" s="42">
        <v>1</v>
      </c>
      <c r="H26" s="1">
        <f>[1]data!$F$84</f>
        <v>1800000</v>
      </c>
      <c r="I26" s="1">
        <f t="shared" si="0"/>
        <v>1800000</v>
      </c>
    </row>
    <row r="27" spans="1:9" x14ac:dyDescent="0.25">
      <c r="A27" s="129"/>
      <c r="B27" s="42" t="s">
        <v>109</v>
      </c>
      <c r="C27" s="43">
        <v>42524</v>
      </c>
      <c r="D27" s="63" t="str">
        <f>[1]data!$C$103</f>
        <v>K1004</v>
      </c>
      <c r="E27" s="42" t="str">
        <f>[1]data!$B$103</f>
        <v>P19041301</v>
      </c>
      <c r="F27" s="2" t="str">
        <f>[1]data!$D$103</f>
        <v>Lemari Hias Lokal 3 PT</v>
      </c>
      <c r="G27" s="42">
        <v>1</v>
      </c>
      <c r="H27" s="1">
        <f>[1]data!$F$103</f>
        <v>2000000</v>
      </c>
      <c r="I27" s="1">
        <f t="shared" si="0"/>
        <v>2000000</v>
      </c>
    </row>
    <row r="28" spans="1:9" x14ac:dyDescent="0.25">
      <c r="A28" s="129">
        <v>11</v>
      </c>
      <c r="B28" s="42" t="s">
        <v>110</v>
      </c>
      <c r="C28" s="43">
        <v>42524</v>
      </c>
      <c r="D28" s="63" t="str">
        <f>[1]data!$C$118</f>
        <v>K1009</v>
      </c>
      <c r="E28" s="42" t="str">
        <f>[1]data!$B$118</f>
        <v>P19041316</v>
      </c>
      <c r="F28" s="2" t="str">
        <f>[1]data!$D$118</f>
        <v>Buffet TV Jati Anggur</v>
      </c>
      <c r="G28" s="42">
        <v>1</v>
      </c>
      <c r="H28" s="1">
        <f>[1]data!$F$118</f>
        <v>2850000</v>
      </c>
      <c r="I28" s="1">
        <f t="shared" si="0"/>
        <v>2850000</v>
      </c>
    </row>
    <row r="29" spans="1:9" x14ac:dyDescent="0.25">
      <c r="A29" s="129"/>
      <c r="B29" s="42" t="s">
        <v>110</v>
      </c>
      <c r="C29" s="43">
        <v>42524</v>
      </c>
      <c r="D29" s="63" t="str">
        <f>[1]data!$C$122</f>
        <v>K1010</v>
      </c>
      <c r="E29" s="42" t="str">
        <f>[1]data!$B$122</f>
        <v>P19041320</v>
      </c>
      <c r="F29" s="2" t="str">
        <f>[1]data!$D$122</f>
        <v xml:space="preserve">Sofa Minimalis </v>
      </c>
      <c r="G29" s="42">
        <v>1</v>
      </c>
      <c r="H29" s="1">
        <f>[1]data!$F$122</f>
        <v>2350000</v>
      </c>
      <c r="I29" s="1">
        <f t="shared" si="0"/>
        <v>2350000</v>
      </c>
    </row>
    <row r="30" spans="1:9" x14ac:dyDescent="0.25">
      <c r="A30" s="99">
        <v>12</v>
      </c>
      <c r="B30" s="42" t="s">
        <v>111</v>
      </c>
      <c r="C30" s="43">
        <v>42525</v>
      </c>
      <c r="D30" s="63" t="str">
        <f>[1]data!$C$74</f>
        <v>K1005</v>
      </c>
      <c r="E30" s="42" t="str">
        <f>[1]data!$B$74</f>
        <v>P19041272</v>
      </c>
      <c r="F30" s="2" t="str">
        <f>[1]data!$D$74</f>
        <v>Dipan Classic</v>
      </c>
      <c r="G30" s="42">
        <v>1</v>
      </c>
      <c r="H30" s="1">
        <f>[1]data!$F$74</f>
        <v>1800000</v>
      </c>
      <c r="I30" s="1">
        <f t="shared" si="0"/>
        <v>1800000</v>
      </c>
    </row>
    <row r="31" spans="1:9" x14ac:dyDescent="0.25">
      <c r="A31" s="129">
        <v>13</v>
      </c>
      <c r="B31" s="42" t="s">
        <v>112</v>
      </c>
      <c r="C31" s="43">
        <v>42525</v>
      </c>
      <c r="D31" s="63" t="str">
        <f>[1]data!$C$116</f>
        <v>K1009</v>
      </c>
      <c r="E31" s="42" t="str">
        <f>[1]data!$B$116</f>
        <v>P19041314</v>
      </c>
      <c r="F31" s="2" t="str">
        <f>[1]data!$D$116</f>
        <v xml:space="preserve">Buffet TV Jati Davinci </v>
      </c>
      <c r="G31" s="42">
        <v>1</v>
      </c>
      <c r="H31" s="1">
        <f>[1]data!$F$116</f>
        <v>2420000</v>
      </c>
      <c r="I31" s="1">
        <f t="shared" si="0"/>
        <v>2420000</v>
      </c>
    </row>
    <row r="32" spans="1:9" x14ac:dyDescent="0.25">
      <c r="A32" s="129"/>
      <c r="B32" s="42" t="s">
        <v>112</v>
      </c>
      <c r="C32" s="43">
        <v>42525</v>
      </c>
      <c r="D32" s="63" t="str">
        <f>[1]data!$C$122</f>
        <v>K1010</v>
      </c>
      <c r="E32" s="42" t="str">
        <f>[1]data!$B$122</f>
        <v>P19041320</v>
      </c>
      <c r="F32" s="2" t="str">
        <f>[1]data!$D$122</f>
        <v xml:space="preserve">Sofa Minimalis </v>
      </c>
      <c r="G32" s="42">
        <v>1</v>
      </c>
      <c r="H32" s="1">
        <f>[1]data!$F$122</f>
        <v>2350000</v>
      </c>
      <c r="I32" s="1">
        <f t="shared" si="0"/>
        <v>2350000</v>
      </c>
    </row>
    <row r="33" spans="1:9" x14ac:dyDescent="0.25">
      <c r="A33" s="129"/>
      <c r="B33" s="42" t="s">
        <v>112</v>
      </c>
      <c r="C33" s="43">
        <v>42525</v>
      </c>
      <c r="D33" s="63" t="str">
        <f>[1]data!$C$108</f>
        <v>K1007</v>
      </c>
      <c r="E33" s="42" t="str">
        <f>[1]data!$B$108</f>
        <v>P19041306</v>
      </c>
      <c r="F33" s="2" t="str">
        <f>[1]data!$D$108</f>
        <v>Kaca Hias Jati</v>
      </c>
      <c r="G33" s="42">
        <v>1</v>
      </c>
      <c r="H33" s="1">
        <f>[1]data!$F$108</f>
        <v>1700000</v>
      </c>
      <c r="I33" s="1">
        <f t="shared" si="0"/>
        <v>1700000</v>
      </c>
    </row>
    <row r="34" spans="1:9" x14ac:dyDescent="0.25">
      <c r="A34" s="99">
        <v>14</v>
      </c>
      <c r="B34" s="42" t="s">
        <v>113</v>
      </c>
      <c r="C34" s="43">
        <v>42525</v>
      </c>
      <c r="D34" s="63" t="str">
        <f>[1]data!$C$131</f>
        <v>K1011</v>
      </c>
      <c r="E34" s="42" t="str">
        <f>[1]data!$B$131</f>
        <v>P19041329</v>
      </c>
      <c r="F34" s="2" t="str">
        <f>[1]data!$D$131</f>
        <v>Kursi Tamu Jati Mawar</v>
      </c>
      <c r="G34" s="42">
        <v>1</v>
      </c>
      <c r="H34" s="1">
        <f>[1]data!$F$131</f>
        <v>3300000</v>
      </c>
      <c r="I34" s="1">
        <f t="shared" si="0"/>
        <v>3300000</v>
      </c>
    </row>
    <row r="35" spans="1:9" x14ac:dyDescent="0.25">
      <c r="A35" s="129">
        <v>15</v>
      </c>
      <c r="B35" s="42" t="s">
        <v>114</v>
      </c>
      <c r="C35" s="43">
        <v>42525</v>
      </c>
      <c r="D35" s="63" t="str">
        <f>[1]data!$C$3</f>
        <v>K1002</v>
      </c>
      <c r="E35" s="42" t="str">
        <f>[1]data!$B$3</f>
        <v>P19041201</v>
      </c>
      <c r="F35" s="2" t="str">
        <f>[1]data!$D$3</f>
        <v>Tempat Tidur Istana</v>
      </c>
      <c r="G35" s="42">
        <v>1</v>
      </c>
      <c r="H35" s="1">
        <f>[1]data!$F$3</f>
        <v>5300000</v>
      </c>
      <c r="I35" s="1">
        <f t="shared" si="0"/>
        <v>5300000</v>
      </c>
    </row>
    <row r="36" spans="1:9" x14ac:dyDescent="0.25">
      <c r="A36" s="129"/>
      <c r="B36" s="42" t="s">
        <v>114</v>
      </c>
      <c r="C36" s="43">
        <v>42525</v>
      </c>
      <c r="D36" s="63" t="str">
        <f>[1]data!$C$36</f>
        <v>K1001</v>
      </c>
      <c r="E36" s="42" t="str">
        <f>[1]data!$B$36</f>
        <v>P19041234</v>
      </c>
      <c r="F36" s="2" t="str">
        <f>[1]data!$D$36</f>
        <v>Springbed Ocean Magical</v>
      </c>
      <c r="G36" s="42">
        <v>1</v>
      </c>
      <c r="H36" s="1">
        <f>[1]data!$F$36</f>
        <v>3600000</v>
      </c>
      <c r="I36" s="1">
        <f t="shared" si="0"/>
        <v>3600000</v>
      </c>
    </row>
    <row r="37" spans="1:9" x14ac:dyDescent="0.25">
      <c r="A37" s="129"/>
      <c r="B37" s="42" t="s">
        <v>114</v>
      </c>
      <c r="C37" s="43">
        <v>42525</v>
      </c>
      <c r="D37" s="63" t="str">
        <f>[1]data!$C$100</f>
        <v>K1004</v>
      </c>
      <c r="E37" s="42" t="str">
        <f>[1]data!$B$100</f>
        <v>P19041298</v>
      </c>
      <c r="F37" s="2" t="str">
        <f>[1]data!$D$100</f>
        <v>Lemari Pintu Tempahan (Custome)</v>
      </c>
      <c r="G37" s="42">
        <v>1</v>
      </c>
      <c r="H37" s="1">
        <f>[1]data!$F$100</f>
        <v>4500000</v>
      </c>
      <c r="I37" s="1">
        <f t="shared" si="0"/>
        <v>4500000</v>
      </c>
    </row>
    <row r="38" spans="1:9" x14ac:dyDescent="0.25">
      <c r="A38" s="129"/>
      <c r="B38" s="42" t="s">
        <v>114</v>
      </c>
      <c r="C38" s="43">
        <v>42525</v>
      </c>
      <c r="D38" s="63" t="str">
        <f>[1]data!$C$81</f>
        <v>K1003</v>
      </c>
      <c r="E38" s="42" t="str">
        <f>[1]data!$B$81</f>
        <v>P19041279</v>
      </c>
      <c r="F38" s="2" t="str">
        <f>[1]data!$D$81</f>
        <v>Meja Rias Alter</v>
      </c>
      <c r="G38" s="42">
        <v>1</v>
      </c>
      <c r="H38" s="1">
        <f>[1]data!$F$81</f>
        <v>1600000</v>
      </c>
      <c r="I38" s="1">
        <f t="shared" si="0"/>
        <v>1600000</v>
      </c>
    </row>
    <row r="39" spans="1:9" x14ac:dyDescent="0.25">
      <c r="A39" s="99">
        <v>16</v>
      </c>
      <c r="B39" s="42" t="s">
        <v>115</v>
      </c>
      <c r="C39" s="43">
        <v>42525</v>
      </c>
      <c r="D39" s="63" t="str">
        <f>[1]data!$C$78</f>
        <v>K1003</v>
      </c>
      <c r="E39" s="42" t="str">
        <f>[1]data!$B$78</f>
        <v>P19041276</v>
      </c>
      <c r="F39" s="2" t="str">
        <f>[1]data!$D$78</f>
        <v>Meja Rias Semanggi</v>
      </c>
      <c r="G39" s="42">
        <v>1</v>
      </c>
      <c r="H39" s="1">
        <f>[1]data!$F$78</f>
        <v>3400000</v>
      </c>
      <c r="I39" s="1">
        <f t="shared" si="0"/>
        <v>3400000</v>
      </c>
    </row>
    <row r="40" spans="1:9" x14ac:dyDescent="0.25">
      <c r="A40" s="99">
        <v>17</v>
      </c>
      <c r="B40" s="42" t="s">
        <v>116</v>
      </c>
      <c r="C40" s="43">
        <v>42526</v>
      </c>
      <c r="D40" s="63" t="str">
        <f>[1]data!$C$58</f>
        <v>K1012</v>
      </c>
      <c r="E40" s="42" t="str">
        <f>[1]data!$B$58</f>
        <v>P19041256</v>
      </c>
      <c r="F40" s="2" t="str">
        <f>[1]data!$D$58</f>
        <v>Bed Dorong Modis karakter</v>
      </c>
      <c r="G40" s="42">
        <v>1</v>
      </c>
      <c r="H40" s="1">
        <f>[1]data!$F$58</f>
        <v>3200000</v>
      </c>
      <c r="I40" s="1">
        <f t="shared" si="0"/>
        <v>3200000</v>
      </c>
    </row>
    <row r="41" spans="1:9" x14ac:dyDescent="0.25">
      <c r="A41" s="129">
        <v>18</v>
      </c>
      <c r="B41" s="42" t="s">
        <v>117</v>
      </c>
      <c r="C41" s="43">
        <v>42526</v>
      </c>
      <c r="D41" s="63" t="str">
        <f>[1]data!$C$35</f>
        <v>K1001</v>
      </c>
      <c r="E41" s="42" t="str">
        <f>[1]data!$B$35</f>
        <v>P19041233</v>
      </c>
      <c r="F41" s="2" t="str">
        <f>[1]data!$D$35</f>
        <v>Springbed Helux</v>
      </c>
      <c r="G41" s="42">
        <v>3</v>
      </c>
      <c r="H41" s="1">
        <f>[1]data!$F$35</f>
        <v>3900000</v>
      </c>
      <c r="I41" s="1">
        <f t="shared" si="0"/>
        <v>11700000</v>
      </c>
    </row>
    <row r="42" spans="1:9" x14ac:dyDescent="0.25">
      <c r="A42" s="129"/>
      <c r="B42" s="42" t="s">
        <v>117</v>
      </c>
      <c r="C42" s="43">
        <v>42526</v>
      </c>
      <c r="D42" s="63" t="str">
        <f>[1]data!$C$43</f>
        <v>K1001</v>
      </c>
      <c r="E42" s="42" t="str">
        <f>[1]data!$B$43</f>
        <v>P19041241</v>
      </c>
      <c r="F42" s="2" t="str">
        <f>[1]data!$D$43</f>
        <v>Springbed Caisar Davinci</v>
      </c>
      <c r="G42" s="42">
        <v>4</v>
      </c>
      <c r="H42" s="1">
        <f>[1]data!$F$43</f>
        <v>1950000</v>
      </c>
      <c r="I42" s="1">
        <f t="shared" si="0"/>
        <v>7800000</v>
      </c>
    </row>
    <row r="43" spans="1:9" x14ac:dyDescent="0.25">
      <c r="A43" s="129"/>
      <c r="B43" s="42" t="s">
        <v>117</v>
      </c>
      <c r="C43" s="43">
        <v>42526</v>
      </c>
      <c r="D43" s="63" t="str">
        <f>[1]data!$C$71</f>
        <v>K1005</v>
      </c>
      <c r="E43" s="42" t="str">
        <f>[1]data!$B$71</f>
        <v>P19041269</v>
      </c>
      <c r="F43" s="2" t="str">
        <f>[1]data!$D$71</f>
        <v>Dipan Cendrawasih</v>
      </c>
      <c r="G43" s="42">
        <v>2</v>
      </c>
      <c r="H43" s="1">
        <f>[1]data!$F$71</f>
        <v>2850000</v>
      </c>
      <c r="I43" s="1">
        <f t="shared" si="0"/>
        <v>5700000</v>
      </c>
    </row>
    <row r="44" spans="1:9" x14ac:dyDescent="0.25">
      <c r="A44" s="129"/>
      <c r="B44" s="42" t="s">
        <v>117</v>
      </c>
      <c r="C44" s="43">
        <v>42526</v>
      </c>
      <c r="D44" s="63" t="str">
        <f>[1]data!$C$73</f>
        <v>K1005</v>
      </c>
      <c r="E44" s="42" t="str">
        <f>[1]data!$B$73</f>
        <v>P19041271</v>
      </c>
      <c r="F44" s="2" t="str">
        <f>[1]data!$D$73</f>
        <v>Dipan Rafi Ahmad</v>
      </c>
      <c r="G44" s="42">
        <v>3</v>
      </c>
      <c r="H44" s="1">
        <f>[1]data!$F$73</f>
        <v>3150000</v>
      </c>
      <c r="I44" s="1">
        <f t="shared" si="0"/>
        <v>9450000</v>
      </c>
    </row>
    <row r="45" spans="1:9" x14ac:dyDescent="0.25">
      <c r="A45" s="129">
        <v>19</v>
      </c>
      <c r="B45" s="42" t="s">
        <v>118</v>
      </c>
      <c r="C45" s="43">
        <v>42527</v>
      </c>
      <c r="D45" s="63" t="str">
        <f>[1]data!$C$21</f>
        <v>K1002</v>
      </c>
      <c r="E45" s="42" t="str">
        <f>[1]data!$B$21</f>
        <v>P19041219</v>
      </c>
      <c r="F45" s="2" t="str">
        <f>[1]data!$D$21</f>
        <v>Tempat Tidur Anggur</v>
      </c>
      <c r="G45" s="42">
        <v>1</v>
      </c>
      <c r="H45" s="1">
        <f>[1]data!$F$21</f>
        <v>3050000</v>
      </c>
      <c r="I45" s="1">
        <f t="shared" si="0"/>
        <v>3050000</v>
      </c>
    </row>
    <row r="46" spans="1:9" x14ac:dyDescent="0.25">
      <c r="A46" s="129"/>
      <c r="B46" s="42" t="s">
        <v>118</v>
      </c>
      <c r="C46" s="43">
        <v>42527</v>
      </c>
      <c r="D46" s="63" t="str">
        <f>[1]data!$C$84</f>
        <v>K1003</v>
      </c>
      <c r="E46" s="42" t="str">
        <f>[1]data!$B$84</f>
        <v>P19041282</v>
      </c>
      <c r="F46" s="2" t="str">
        <f>[1]data!$D$84</f>
        <v>Meja Rias Pluru</v>
      </c>
      <c r="G46" s="42">
        <v>1</v>
      </c>
      <c r="H46" s="1">
        <f>[1]data!$F$84</f>
        <v>1800000</v>
      </c>
      <c r="I46" s="1">
        <f t="shared" si="0"/>
        <v>1800000</v>
      </c>
    </row>
    <row r="47" spans="1:9" x14ac:dyDescent="0.25">
      <c r="A47" s="99">
        <v>20</v>
      </c>
      <c r="B47" s="42" t="s">
        <v>119</v>
      </c>
      <c r="C47" s="43">
        <v>42527</v>
      </c>
      <c r="D47" s="63" t="str">
        <f>[1]data!$C$140</f>
        <v>K1006</v>
      </c>
      <c r="E47" s="42" t="str">
        <f>[1]data!$B$140</f>
        <v>P19041338</v>
      </c>
      <c r="F47" s="2" t="str">
        <f>[1]data!$D$140</f>
        <v>Meja Makan Ukir salina Gendong</v>
      </c>
      <c r="G47" s="42">
        <v>1</v>
      </c>
      <c r="H47" s="1">
        <f>[1]data!$F$140</f>
        <v>3600000</v>
      </c>
      <c r="I47" s="1">
        <f t="shared" si="0"/>
        <v>3600000</v>
      </c>
    </row>
    <row r="48" spans="1:9" x14ac:dyDescent="0.25">
      <c r="A48" s="99">
        <v>21</v>
      </c>
      <c r="B48" s="42" t="s">
        <v>120</v>
      </c>
      <c r="C48" s="43">
        <v>42527</v>
      </c>
      <c r="D48" s="63" t="str">
        <f>[1]data!$C$120</f>
        <v>K1009</v>
      </c>
      <c r="E48" s="42" t="str">
        <f>[1]data!$B$120</f>
        <v>P19041318</v>
      </c>
      <c r="F48" s="2" t="str">
        <f>[1]data!$D$120</f>
        <v>Buffet TV Jati Kartini</v>
      </c>
      <c r="G48" s="42">
        <v>1</v>
      </c>
      <c r="H48" s="1">
        <f>[1]data!$F$120</f>
        <v>2200000</v>
      </c>
      <c r="I48" s="1">
        <f t="shared" si="0"/>
        <v>2200000</v>
      </c>
    </row>
    <row r="49" spans="1:9" x14ac:dyDescent="0.25">
      <c r="A49" s="99">
        <v>22</v>
      </c>
      <c r="B49" s="42" t="s">
        <v>121</v>
      </c>
      <c r="C49" s="43">
        <v>42527</v>
      </c>
      <c r="D49" s="63" t="str">
        <f>[1]data!$C$100</f>
        <v>K1004</v>
      </c>
      <c r="E49" s="42" t="str">
        <f>[1]data!$B$100</f>
        <v>P19041298</v>
      </c>
      <c r="F49" s="2" t="str">
        <f>[1]data!$D$100</f>
        <v>Lemari Pintu Tempahan (Custome)</v>
      </c>
      <c r="G49" s="42">
        <v>1</v>
      </c>
      <c r="H49" s="1">
        <f>[1]data!$F$100</f>
        <v>4500000</v>
      </c>
      <c r="I49" s="1">
        <f t="shared" si="0"/>
        <v>4500000</v>
      </c>
    </row>
    <row r="50" spans="1:9" x14ac:dyDescent="0.25">
      <c r="A50" s="129">
        <v>23</v>
      </c>
      <c r="B50" s="42" t="s">
        <v>122</v>
      </c>
      <c r="C50" s="43">
        <v>42527</v>
      </c>
      <c r="D50" s="63" t="str">
        <f>[1]data!$C$12</f>
        <v>K1002</v>
      </c>
      <c r="E50" s="42" t="str">
        <f>[1]data!$B$12</f>
        <v>P19041210</v>
      </c>
      <c r="F50" s="2" t="str">
        <f>[1]data!$D$12</f>
        <v>Tempat Tidur Gebyok Joglo</v>
      </c>
      <c r="G50" s="42">
        <v>1</v>
      </c>
      <c r="H50" s="1">
        <f>[1]data!$F$12</f>
        <v>2950000</v>
      </c>
      <c r="I50" s="1">
        <f t="shared" si="0"/>
        <v>2950000</v>
      </c>
    </row>
    <row r="51" spans="1:9" x14ac:dyDescent="0.25">
      <c r="A51" s="129"/>
      <c r="B51" s="42" t="s">
        <v>122</v>
      </c>
      <c r="C51" s="43">
        <v>42527</v>
      </c>
      <c r="D51" s="63" t="str">
        <f>[1]data!$C$46</f>
        <v>K1001</v>
      </c>
      <c r="E51" s="42" t="str">
        <f>[1]data!$B$46</f>
        <v>P19041244</v>
      </c>
      <c r="F51" s="2" t="str">
        <f>[1]data!$D$46</f>
        <v>Springbed Loren Tipe 600</v>
      </c>
      <c r="G51" s="42">
        <v>1</v>
      </c>
      <c r="H51" s="1">
        <f>[1]data!$F$46</f>
        <v>2100000</v>
      </c>
      <c r="I51" s="1">
        <f t="shared" si="0"/>
        <v>2100000</v>
      </c>
    </row>
    <row r="52" spans="1:9" x14ac:dyDescent="0.25">
      <c r="A52" s="129"/>
      <c r="B52" s="42" t="s">
        <v>122</v>
      </c>
      <c r="C52" s="43">
        <v>42527</v>
      </c>
      <c r="D52" s="63" t="str">
        <f>[1]data!$C$84</f>
        <v>K1003</v>
      </c>
      <c r="E52" s="42" t="str">
        <f>[1]data!$B$84</f>
        <v>P19041282</v>
      </c>
      <c r="F52" s="2" t="str">
        <f>[1]data!$D$84</f>
        <v>Meja Rias Pluru</v>
      </c>
      <c r="G52" s="42">
        <v>1</v>
      </c>
      <c r="H52" s="1">
        <f>[1]data!$F$84</f>
        <v>1800000</v>
      </c>
      <c r="I52" s="1">
        <f t="shared" si="0"/>
        <v>1800000</v>
      </c>
    </row>
    <row r="53" spans="1:9" x14ac:dyDescent="0.25">
      <c r="A53" s="129"/>
      <c r="B53" s="42" t="s">
        <v>122</v>
      </c>
      <c r="C53" s="43">
        <v>42527</v>
      </c>
      <c r="D53" s="63" t="str">
        <f>[1]data!$C$90</f>
        <v>K1004</v>
      </c>
      <c r="E53" s="42" t="str">
        <f>[1]data!$B$90</f>
        <v>P19041288</v>
      </c>
      <c r="F53" s="2" t="str">
        <f>[1]data!$D$90</f>
        <v>Lemari Pintu Tiara 3 PT</v>
      </c>
      <c r="G53" s="42">
        <v>1</v>
      </c>
      <c r="H53" s="1">
        <f>[1]data!$F$90</f>
        <v>3400000</v>
      </c>
      <c r="I53" s="1">
        <f t="shared" si="0"/>
        <v>3400000</v>
      </c>
    </row>
    <row r="54" spans="1:9" x14ac:dyDescent="0.25">
      <c r="A54" s="129"/>
      <c r="B54" s="42" t="s">
        <v>122</v>
      </c>
      <c r="C54" s="43">
        <v>42527</v>
      </c>
      <c r="D54" s="63" t="str">
        <f>[1]data!$C$109</f>
        <v>K1008</v>
      </c>
      <c r="E54" s="42" t="str">
        <f>[1]data!$B$109</f>
        <v>P19041307</v>
      </c>
      <c r="F54" s="2" t="str">
        <f>[1]data!$D$109</f>
        <v>Bantal Helux</v>
      </c>
      <c r="G54" s="42">
        <v>1</v>
      </c>
      <c r="H54" s="1">
        <f>[1]data!$F$109</f>
        <v>200000</v>
      </c>
      <c r="I54" s="1">
        <f t="shared" si="0"/>
        <v>200000</v>
      </c>
    </row>
    <row r="55" spans="1:9" x14ac:dyDescent="0.25">
      <c r="A55" s="129"/>
      <c r="B55" s="42" t="s">
        <v>122</v>
      </c>
      <c r="C55" s="43">
        <v>42527</v>
      </c>
      <c r="D55" s="63" t="str">
        <f>[1]data!$C$111</f>
        <v>K1008</v>
      </c>
      <c r="E55" s="42" t="str">
        <f>[1]data!$B$111</f>
        <v>P19041309</v>
      </c>
      <c r="F55" s="2" t="str">
        <f>[1]data!$D$111</f>
        <v>Guling Helux</v>
      </c>
      <c r="G55" s="42">
        <v>1</v>
      </c>
      <c r="H55" s="1">
        <f>[1]data!$F$111</f>
        <v>200000</v>
      </c>
      <c r="I55" s="1">
        <f t="shared" si="0"/>
        <v>200000</v>
      </c>
    </row>
    <row r="56" spans="1:9" x14ac:dyDescent="0.25">
      <c r="A56" s="99">
        <v>24</v>
      </c>
      <c r="B56" s="42" t="s">
        <v>123</v>
      </c>
      <c r="C56" s="43">
        <v>42527</v>
      </c>
      <c r="D56" s="63" t="str">
        <f>[1]data!$C$122</f>
        <v>K1010</v>
      </c>
      <c r="E56" s="42" t="str">
        <f>[1]data!$B$122</f>
        <v>P19041320</v>
      </c>
      <c r="F56" s="2" t="str">
        <f>[1]data!$D$122</f>
        <v xml:space="preserve">Sofa Minimalis </v>
      </c>
      <c r="G56" s="42">
        <v>1</v>
      </c>
      <c r="H56" s="1">
        <f>[1]data!$F$122</f>
        <v>2350000</v>
      </c>
      <c r="I56" s="1">
        <f t="shared" si="0"/>
        <v>2350000</v>
      </c>
    </row>
    <row r="57" spans="1:9" x14ac:dyDescent="0.25">
      <c r="A57" s="99">
        <v>25</v>
      </c>
      <c r="B57" s="42" t="s">
        <v>124</v>
      </c>
      <c r="C57" s="43">
        <v>42528</v>
      </c>
      <c r="D57" s="63" t="str">
        <f>[1]data!$C$27</f>
        <v>K1002</v>
      </c>
      <c r="E57" s="42" t="str">
        <f>[1]data!$B$30</f>
        <v>P19041228</v>
      </c>
      <c r="F57" s="2" t="str">
        <f>[1]data!$D$27</f>
        <v>Tempat Tidur Nusa Indah Krawang</v>
      </c>
      <c r="G57" s="42">
        <v>1</v>
      </c>
      <c r="H57" s="1">
        <f>[1]data!$F$27</f>
        <v>4000000</v>
      </c>
      <c r="I57" s="1">
        <f t="shared" si="0"/>
        <v>4000000</v>
      </c>
    </row>
    <row r="58" spans="1:9" x14ac:dyDescent="0.25">
      <c r="A58" s="129">
        <v>26</v>
      </c>
      <c r="B58" s="42" t="s">
        <v>125</v>
      </c>
      <c r="C58" s="43">
        <v>42529</v>
      </c>
      <c r="D58" s="63" t="str">
        <f>[1]data!$C$34</f>
        <v>K1002</v>
      </c>
      <c r="E58" s="42" t="str">
        <f>[1]data!$B$34</f>
        <v>P19041232</v>
      </c>
      <c r="F58" s="2" t="str">
        <f>[1]data!$D$34</f>
        <v>Tempat Tidur Tempahan (Custome)</v>
      </c>
      <c r="G58" s="42">
        <v>1</v>
      </c>
      <c r="H58" s="1">
        <f>[1]data!$F$34</f>
        <v>5000000</v>
      </c>
      <c r="I58" s="1">
        <f t="shared" si="0"/>
        <v>5000000</v>
      </c>
    </row>
    <row r="59" spans="1:9" x14ac:dyDescent="0.25">
      <c r="A59" s="129"/>
      <c r="B59" s="42" t="s">
        <v>125</v>
      </c>
      <c r="C59" s="43">
        <v>42529</v>
      </c>
      <c r="D59" s="63" t="str">
        <f>[1]data!$C$40</f>
        <v>K1001</v>
      </c>
      <c r="E59" s="42" t="str">
        <f>[1]data!$B$40</f>
        <v>P19041238</v>
      </c>
      <c r="F59" s="2" t="str">
        <f>[1]data!$D$40</f>
        <v>Springbed Ocean Tinderly</v>
      </c>
      <c r="G59" s="42">
        <v>1</v>
      </c>
      <c r="H59" s="1">
        <f>[1]data!$F$40</f>
        <v>4430000</v>
      </c>
      <c r="I59" s="1">
        <f t="shared" si="0"/>
        <v>4430000</v>
      </c>
    </row>
    <row r="60" spans="1:9" x14ac:dyDescent="0.25">
      <c r="A60" s="99">
        <v>27</v>
      </c>
      <c r="B60" s="42" t="s">
        <v>126</v>
      </c>
      <c r="C60" s="43">
        <v>42529</v>
      </c>
      <c r="D60" s="63" t="str">
        <f>[1]data!$C$139</f>
        <v>K1006</v>
      </c>
      <c r="E60" s="42" t="str">
        <f>[1]data!$B$139</f>
        <v>P19041337</v>
      </c>
      <c r="F60" s="2" t="str">
        <f>[1]data!$D$139</f>
        <v>Meja Makan Minimalis tepi daun</v>
      </c>
      <c r="G60" s="42">
        <v>1</v>
      </c>
      <c r="H60" s="1">
        <f>[1]data!$F$139</f>
        <v>3900000</v>
      </c>
      <c r="I60" s="1">
        <f t="shared" si="0"/>
        <v>3900000</v>
      </c>
    </row>
    <row r="61" spans="1:9" x14ac:dyDescent="0.25">
      <c r="A61" s="99">
        <v>28</v>
      </c>
      <c r="B61" s="42" t="s">
        <v>127</v>
      </c>
      <c r="C61" s="43">
        <v>42530</v>
      </c>
      <c r="D61" s="63" t="str">
        <f>[1]data!$C$122</f>
        <v>K1010</v>
      </c>
      <c r="E61" s="42" t="str">
        <f>[1]data!$B$122</f>
        <v>P19041320</v>
      </c>
      <c r="F61" s="2" t="str">
        <f>[1]data!$D$122</f>
        <v xml:space="preserve">Sofa Minimalis </v>
      </c>
      <c r="G61" s="42">
        <v>1</v>
      </c>
      <c r="H61" s="1">
        <f>[1]data!$F$122</f>
        <v>2350000</v>
      </c>
      <c r="I61" s="1">
        <f t="shared" si="0"/>
        <v>2350000</v>
      </c>
    </row>
    <row r="62" spans="1:9" x14ac:dyDescent="0.25">
      <c r="A62" s="99">
        <v>29</v>
      </c>
      <c r="B62" s="42" t="s">
        <v>128</v>
      </c>
      <c r="C62" s="43">
        <v>42531</v>
      </c>
      <c r="D62" s="63" t="str">
        <f>[1]data!$C$92</f>
        <v>K1004</v>
      </c>
      <c r="E62" s="42" t="str">
        <f>[1]data!$B$92</f>
        <v>P19041290</v>
      </c>
      <c r="F62" s="2" t="str">
        <f>[1]data!$D$92</f>
        <v>Lemari Pintu Rahwana 3 PT</v>
      </c>
      <c r="G62" s="42">
        <v>1</v>
      </c>
      <c r="H62" s="1">
        <f>[1]data!$F$92</f>
        <v>3500000</v>
      </c>
      <c r="I62" s="1">
        <f t="shared" si="0"/>
        <v>3500000</v>
      </c>
    </row>
    <row r="63" spans="1:9" x14ac:dyDescent="0.25">
      <c r="A63" s="99">
        <v>30</v>
      </c>
      <c r="B63" s="42" t="s">
        <v>129</v>
      </c>
      <c r="C63" s="43">
        <v>42532</v>
      </c>
      <c r="D63" s="63" t="str">
        <f>[1]data!$C$130</f>
        <v>K1011</v>
      </c>
      <c r="E63" s="42" t="str">
        <f>[1]data!$B$130</f>
        <v>P19041328</v>
      </c>
      <c r="F63" s="2" t="str">
        <f>[1]data!$D$130</f>
        <v>Kursi Tamu Jati Kartini</v>
      </c>
      <c r="G63" s="42">
        <v>1</v>
      </c>
      <c r="H63" s="1">
        <f>[1]data!$F$130</f>
        <v>2350000</v>
      </c>
      <c r="I63" s="1">
        <f t="shared" si="0"/>
        <v>2350000</v>
      </c>
    </row>
    <row r="64" spans="1:9" x14ac:dyDescent="0.25">
      <c r="A64" s="99">
        <v>31</v>
      </c>
      <c r="B64" s="42" t="s">
        <v>130</v>
      </c>
      <c r="C64" s="43">
        <v>42532</v>
      </c>
      <c r="D64" s="63" t="str">
        <f>[1]data!$C115</f>
        <v>K1009</v>
      </c>
      <c r="E64" s="42" t="str">
        <f>[1]data!$B$115</f>
        <v>P19041313</v>
      </c>
      <c r="F64" s="2" t="str">
        <f>[1]data!$D$115</f>
        <v>Buffet TV Lokal</v>
      </c>
      <c r="G64" s="42">
        <v>1</v>
      </c>
      <c r="H64" s="1">
        <f>[1]data!$F$115</f>
        <v>1100000</v>
      </c>
      <c r="I64" s="1">
        <f t="shared" si="0"/>
        <v>1100000</v>
      </c>
    </row>
    <row r="65" spans="1:9" x14ac:dyDescent="0.25">
      <c r="A65" s="129">
        <v>32</v>
      </c>
      <c r="B65" s="42" t="s">
        <v>131</v>
      </c>
      <c r="C65" s="43">
        <v>42532</v>
      </c>
      <c r="D65" s="63" t="str">
        <f>[1]data!$C$79</f>
        <v>K1003</v>
      </c>
      <c r="E65" s="42" t="str">
        <f>[1]data!$B$79</f>
        <v>P19041277</v>
      </c>
      <c r="F65" s="2" t="str">
        <f>[1]data!$D$79</f>
        <v xml:space="preserve">Meja Rias Kerang </v>
      </c>
      <c r="G65" s="42">
        <v>1</v>
      </c>
      <c r="H65" s="1">
        <f>[1]data!$F$79</f>
        <v>2650000</v>
      </c>
      <c r="I65" s="1">
        <f t="shared" si="0"/>
        <v>2650000</v>
      </c>
    </row>
    <row r="66" spans="1:9" x14ac:dyDescent="0.25">
      <c r="A66" s="129"/>
      <c r="B66" s="42" t="s">
        <v>131</v>
      </c>
      <c r="C66" s="43">
        <v>42532</v>
      </c>
      <c r="D66" s="63" t="str">
        <f>[1]data!$C$96</f>
        <v>K1004</v>
      </c>
      <c r="E66" s="42" t="str">
        <f>[1]data!$B$96</f>
        <v>P19041294</v>
      </c>
      <c r="F66" s="2" t="str">
        <f>[1]data!$D$96</f>
        <v>Lemari Pintu Semanggi</v>
      </c>
      <c r="G66" s="42">
        <v>1</v>
      </c>
      <c r="H66" s="1">
        <f>[1]data!$F$96</f>
        <v>3090000</v>
      </c>
      <c r="I66" s="1">
        <f t="shared" si="0"/>
        <v>3090000</v>
      </c>
    </row>
    <row r="67" spans="1:9" x14ac:dyDescent="0.25">
      <c r="A67" s="129"/>
      <c r="B67" s="42" t="s">
        <v>131</v>
      </c>
      <c r="C67" s="43">
        <v>42532</v>
      </c>
      <c r="D67" s="63" t="str">
        <f>[1]data!$C$112</f>
        <v>K1008</v>
      </c>
      <c r="E67" s="42" t="str">
        <f>[1]data!$B$112</f>
        <v>P19041310</v>
      </c>
      <c r="F67" s="2" t="str">
        <f>[1]data!$D$112</f>
        <v>Guling Conforta</v>
      </c>
      <c r="G67" s="42">
        <v>1</v>
      </c>
      <c r="H67" s="1">
        <f>[1]data!$F$112</f>
        <v>170000</v>
      </c>
      <c r="I67" s="1">
        <f t="shared" ref="I67:I129" si="1">H67*G67</f>
        <v>170000</v>
      </c>
    </row>
    <row r="68" spans="1:9" x14ac:dyDescent="0.25">
      <c r="A68" s="129"/>
      <c r="B68" s="42" t="s">
        <v>131</v>
      </c>
      <c r="C68" s="43">
        <v>42532</v>
      </c>
      <c r="D68" s="63" t="str">
        <f>[1]data!$C$110</f>
        <v>K1008</v>
      </c>
      <c r="E68" s="42" t="str">
        <f>[1]data!$B$110</f>
        <v>P19041308</v>
      </c>
      <c r="F68" s="2" t="str">
        <f>[1]data!$D$110</f>
        <v>Bantal Conforta</v>
      </c>
      <c r="G68" s="42">
        <v>1</v>
      </c>
      <c r="H68" s="1">
        <f>[1]data!$F$110</f>
        <v>170000</v>
      </c>
      <c r="I68" s="1">
        <f t="shared" si="1"/>
        <v>170000</v>
      </c>
    </row>
    <row r="69" spans="1:9" x14ac:dyDescent="0.25">
      <c r="A69" s="129">
        <v>33</v>
      </c>
      <c r="B69" s="42" t="s">
        <v>0</v>
      </c>
      <c r="C69" s="43">
        <v>42532</v>
      </c>
      <c r="D69" s="63" t="str">
        <f>[1]data!$C$58</f>
        <v>K1012</v>
      </c>
      <c r="E69" s="42" t="str">
        <f>[1]data!$B$58</f>
        <v>P19041256</v>
      </c>
      <c r="F69" s="2" t="str">
        <f>[1]data!$D$58</f>
        <v>Bed Dorong Modis karakter</v>
      </c>
      <c r="G69" s="42">
        <v>1</v>
      </c>
      <c r="H69" s="1">
        <f>[1]data!$F$58</f>
        <v>3200000</v>
      </c>
      <c r="I69" s="1">
        <f t="shared" si="1"/>
        <v>3200000</v>
      </c>
    </row>
    <row r="70" spans="1:9" x14ac:dyDescent="0.25">
      <c r="A70" s="129"/>
      <c r="B70" s="42" t="s">
        <v>0</v>
      </c>
      <c r="C70" s="43">
        <v>42532</v>
      </c>
      <c r="D70" s="63" t="str">
        <f>[1]data!$C$110</f>
        <v>K1008</v>
      </c>
      <c r="E70" s="42" t="str">
        <f>[1]data!$B$110</f>
        <v>P19041308</v>
      </c>
      <c r="F70" s="2" t="str">
        <f>[1]data!$D$110</f>
        <v>Bantal Conforta</v>
      </c>
      <c r="G70" s="42">
        <v>1</v>
      </c>
      <c r="H70" s="1">
        <f>[1]data!$F$110</f>
        <v>170000</v>
      </c>
      <c r="I70" s="1">
        <f t="shared" si="1"/>
        <v>170000</v>
      </c>
    </row>
    <row r="71" spans="1:9" x14ac:dyDescent="0.25">
      <c r="A71" s="129"/>
      <c r="B71" s="42" t="s">
        <v>0</v>
      </c>
      <c r="C71" s="43">
        <v>42532</v>
      </c>
      <c r="D71" s="63" t="str">
        <f>[1]data!$C$112</f>
        <v>K1008</v>
      </c>
      <c r="E71" s="42" t="str">
        <f>[1]data!$B$112</f>
        <v>P19041310</v>
      </c>
      <c r="F71" s="2" t="str">
        <f>[1]data!$D$112</f>
        <v>Guling Conforta</v>
      </c>
      <c r="G71" s="42">
        <v>1</v>
      </c>
      <c r="H71" s="1">
        <f>[1]data!$F$112</f>
        <v>170000</v>
      </c>
      <c r="I71" s="1">
        <f t="shared" si="1"/>
        <v>170000</v>
      </c>
    </row>
    <row r="72" spans="1:9" x14ac:dyDescent="0.25">
      <c r="A72" s="129">
        <v>34</v>
      </c>
      <c r="B72" s="42" t="s">
        <v>132</v>
      </c>
      <c r="C72" s="43">
        <v>42533</v>
      </c>
      <c r="D72" s="63" t="str">
        <f>[1]data!$C$17</f>
        <v>K1002</v>
      </c>
      <c r="E72" s="42" t="str">
        <f>[1]data!$B$17</f>
        <v>P19041215</v>
      </c>
      <c r="F72" s="2" t="str">
        <f>[1]data!$D$17</f>
        <v>Tempat Tidur Dahlia</v>
      </c>
      <c r="G72" s="42">
        <v>1</v>
      </c>
      <c r="H72" s="1">
        <f>[1]data!$F$17</f>
        <v>3900000</v>
      </c>
      <c r="I72" s="1">
        <f t="shared" si="1"/>
        <v>3900000</v>
      </c>
    </row>
    <row r="73" spans="1:9" x14ac:dyDescent="0.25">
      <c r="A73" s="129"/>
      <c r="B73" s="42" t="s">
        <v>132</v>
      </c>
      <c r="C73" s="43">
        <v>42533</v>
      </c>
      <c r="D73" s="63" t="str">
        <f>[1]data!$C$16</f>
        <v>K1002</v>
      </c>
      <c r="E73" s="42" t="str">
        <f>[1]data!$B$16</f>
        <v>P19041214</v>
      </c>
      <c r="F73" s="2" t="str">
        <f>[1]data!$D$16</f>
        <v>Tempat Tidur Davinci Lendang</v>
      </c>
      <c r="G73" s="42">
        <v>1</v>
      </c>
      <c r="H73" s="1">
        <f>[1]data!$F$16</f>
        <v>4500000</v>
      </c>
      <c r="I73" s="1">
        <f t="shared" si="1"/>
        <v>4500000</v>
      </c>
    </row>
    <row r="74" spans="1:9" x14ac:dyDescent="0.25">
      <c r="A74" s="129">
        <v>35</v>
      </c>
      <c r="B74" s="42" t="s">
        <v>133</v>
      </c>
      <c r="C74" s="43">
        <v>42533</v>
      </c>
      <c r="D74" s="63" t="str">
        <f>[1]data!$C$52</f>
        <v>K1001</v>
      </c>
      <c r="E74" s="42" t="str">
        <f>[1]data!$B$52</f>
        <v>P19041250</v>
      </c>
      <c r="F74" s="2" t="str">
        <f>[1]data!$D$52</f>
        <v>Springbed Conforta</v>
      </c>
      <c r="G74" s="42">
        <v>1</v>
      </c>
      <c r="H74" s="1">
        <f>[1]data!$F$52</f>
        <v>2850000</v>
      </c>
      <c r="I74" s="1">
        <f t="shared" si="1"/>
        <v>2850000</v>
      </c>
    </row>
    <row r="75" spans="1:9" x14ac:dyDescent="0.25">
      <c r="A75" s="129"/>
      <c r="B75" s="42" t="s">
        <v>133</v>
      </c>
      <c r="C75" s="43">
        <v>42533</v>
      </c>
      <c r="D75" s="63" t="str">
        <f>[1]data!$C$72</f>
        <v>K1005</v>
      </c>
      <c r="E75" s="42" t="str">
        <f>[1]data!$B$72</f>
        <v>P19041270</v>
      </c>
      <c r="F75" s="2" t="str">
        <f>[1]data!$D$72</f>
        <v>Dipan Love</v>
      </c>
      <c r="G75" s="42">
        <v>1</v>
      </c>
      <c r="H75" s="1">
        <f>[1]data!$F$72</f>
        <v>1700000</v>
      </c>
      <c r="I75" s="1">
        <f t="shared" si="1"/>
        <v>1700000</v>
      </c>
    </row>
    <row r="76" spans="1:9" x14ac:dyDescent="0.25">
      <c r="A76" s="129"/>
      <c r="B76" s="42" t="s">
        <v>133</v>
      </c>
      <c r="C76" s="43">
        <v>42533</v>
      </c>
      <c r="D76" s="63" t="str">
        <f>[1]data!$C$112</f>
        <v>K1008</v>
      </c>
      <c r="E76" s="42" t="str">
        <f>[1]data!$B$112</f>
        <v>P19041310</v>
      </c>
      <c r="F76" s="2" t="str">
        <f>[1]data!$D$112</f>
        <v>Guling Conforta</v>
      </c>
      <c r="G76" s="42">
        <v>1</v>
      </c>
      <c r="H76" s="1">
        <f>[1]data!$F$112</f>
        <v>170000</v>
      </c>
      <c r="I76" s="1">
        <f t="shared" si="1"/>
        <v>170000</v>
      </c>
    </row>
    <row r="77" spans="1:9" x14ac:dyDescent="0.25">
      <c r="A77" s="129"/>
      <c r="B77" s="42" t="s">
        <v>133</v>
      </c>
      <c r="C77" s="43">
        <v>42533</v>
      </c>
      <c r="D77" s="63" t="str">
        <f>[1]data!$C$110</f>
        <v>K1008</v>
      </c>
      <c r="E77" s="42" t="str">
        <f>[1]data!$B$110</f>
        <v>P19041308</v>
      </c>
      <c r="F77" s="2" t="str">
        <f>[1]data!$D$110</f>
        <v>Bantal Conforta</v>
      </c>
      <c r="G77" s="42">
        <v>1</v>
      </c>
      <c r="H77" s="1">
        <f>[1]data!$F$110</f>
        <v>170000</v>
      </c>
      <c r="I77" s="1">
        <f t="shared" si="1"/>
        <v>170000</v>
      </c>
    </row>
    <row r="78" spans="1:9" x14ac:dyDescent="0.25">
      <c r="A78" s="99">
        <v>36</v>
      </c>
      <c r="B78" s="42" t="s">
        <v>134</v>
      </c>
      <c r="C78" s="43">
        <v>42534</v>
      </c>
      <c r="D78" s="63" t="str">
        <f>[1]data!$C$116</f>
        <v>K1009</v>
      </c>
      <c r="E78" s="42" t="str">
        <f>[1]data!$B$116</f>
        <v>P19041314</v>
      </c>
      <c r="F78" s="2" t="str">
        <f>[1]data!$D$116</f>
        <v xml:space="preserve">Buffet TV Jati Davinci </v>
      </c>
      <c r="G78" s="42">
        <v>1</v>
      </c>
      <c r="H78" s="1">
        <f>[1]data!$F$116</f>
        <v>2420000</v>
      </c>
      <c r="I78" s="1">
        <f t="shared" si="1"/>
        <v>2420000</v>
      </c>
    </row>
    <row r="79" spans="1:9" x14ac:dyDescent="0.25">
      <c r="A79" s="99">
        <v>37</v>
      </c>
      <c r="B79" s="42" t="s">
        <v>135</v>
      </c>
      <c r="C79" s="43">
        <v>42535</v>
      </c>
      <c r="D79" s="63" t="str">
        <f>[1]data!$C$97</f>
        <v>K1004</v>
      </c>
      <c r="E79" s="42" t="str">
        <f>[1]data!$B$97</f>
        <v>P19041295</v>
      </c>
      <c r="F79" s="2" t="str">
        <f>[1]data!$D$97</f>
        <v>Lemari Pintu Stupa 4PT</v>
      </c>
      <c r="G79" s="42">
        <v>1</v>
      </c>
      <c r="H79" s="1">
        <f>[1]data!$F$97</f>
        <v>2850000</v>
      </c>
      <c r="I79" s="1">
        <f t="shared" si="1"/>
        <v>2850000</v>
      </c>
    </row>
    <row r="80" spans="1:9" x14ac:dyDescent="0.25">
      <c r="A80" s="99">
        <v>38</v>
      </c>
      <c r="B80" s="42" t="s">
        <v>136</v>
      </c>
      <c r="C80" s="43">
        <v>42535</v>
      </c>
      <c r="D80" s="63" t="str">
        <f>[1]data!$C$106</f>
        <v>K1004</v>
      </c>
      <c r="E80" s="42" t="str">
        <f>[1]data!$B$106</f>
        <v>P19041304</v>
      </c>
      <c r="F80" s="2" t="str">
        <f>[1]data!$D$106</f>
        <v>Lemari Hias Ukir</v>
      </c>
      <c r="G80" s="42">
        <v>1</v>
      </c>
      <c r="H80" s="1">
        <f>[1]data!$F$106</f>
        <v>2850000</v>
      </c>
      <c r="I80" s="1">
        <f t="shared" si="1"/>
        <v>2850000</v>
      </c>
    </row>
    <row r="81" spans="1:9" x14ac:dyDescent="0.25">
      <c r="A81" s="129">
        <v>39</v>
      </c>
      <c r="B81" s="42" t="s">
        <v>137</v>
      </c>
      <c r="C81" s="43">
        <v>42535</v>
      </c>
      <c r="D81" s="63" t="str">
        <f>[1]data!$C$122</f>
        <v>K1010</v>
      </c>
      <c r="E81" s="42" t="str">
        <f>[1]data!$B$122</f>
        <v>P19041320</v>
      </c>
      <c r="F81" s="2" t="str">
        <f>[1]data!$D$122</f>
        <v xml:space="preserve">Sofa Minimalis </v>
      </c>
      <c r="G81" s="42">
        <v>1</v>
      </c>
      <c r="H81" s="1">
        <f>[1]data!$F$122</f>
        <v>2350000</v>
      </c>
      <c r="I81" s="1">
        <f t="shared" si="1"/>
        <v>2350000</v>
      </c>
    </row>
    <row r="82" spans="1:9" x14ac:dyDescent="0.25">
      <c r="A82" s="129"/>
      <c r="B82" s="42" t="s">
        <v>137</v>
      </c>
      <c r="C82" s="43">
        <v>42535</v>
      </c>
      <c r="D82" s="63" t="str">
        <f>[1]data!$C$106</f>
        <v>K1004</v>
      </c>
      <c r="E82" s="42" t="str">
        <f>[1]data!$B$106</f>
        <v>P19041304</v>
      </c>
      <c r="F82" s="2" t="str">
        <f>[1]data!$D$106</f>
        <v>Lemari Hias Ukir</v>
      </c>
      <c r="G82" s="42">
        <v>1</v>
      </c>
      <c r="H82" s="1">
        <f>[1]data!$F$106</f>
        <v>2850000</v>
      </c>
      <c r="I82" s="1">
        <f t="shared" si="1"/>
        <v>2850000</v>
      </c>
    </row>
    <row r="83" spans="1:9" x14ac:dyDescent="0.25">
      <c r="A83" s="99">
        <v>40</v>
      </c>
      <c r="B83" s="42" t="s">
        <v>138</v>
      </c>
      <c r="C83" s="43">
        <v>42535</v>
      </c>
      <c r="D83" s="63" t="str">
        <f>[1]data!$C$120</f>
        <v>K1009</v>
      </c>
      <c r="E83" s="42" t="str">
        <f>[1]data!$B$120</f>
        <v>P19041318</v>
      </c>
      <c r="F83" s="2" t="str">
        <f>[1]data!$D$120</f>
        <v>Buffet TV Jati Kartini</v>
      </c>
      <c r="G83" s="42">
        <v>1</v>
      </c>
      <c r="H83" s="1">
        <f>[1]data!$F$120</f>
        <v>2200000</v>
      </c>
      <c r="I83" s="1">
        <f t="shared" si="1"/>
        <v>2200000</v>
      </c>
    </row>
    <row r="84" spans="1:9" x14ac:dyDescent="0.25">
      <c r="A84" s="99">
        <v>41</v>
      </c>
      <c r="B84" s="42" t="s">
        <v>139</v>
      </c>
      <c r="C84" s="43">
        <v>42536</v>
      </c>
      <c r="D84" s="63" t="str">
        <f>[1]data!$C$129</f>
        <v>K1011</v>
      </c>
      <c r="E84" s="42" t="str">
        <f>[1]data!$B$129</f>
        <v>P19041327</v>
      </c>
      <c r="F84" s="2" t="str">
        <f>[1]data!$D$129</f>
        <v>Kursi Tamu Jati Ukir</v>
      </c>
      <c r="G84" s="42">
        <v>1</v>
      </c>
      <c r="H84" s="1">
        <f>[1]data!$F$129</f>
        <v>2850000</v>
      </c>
      <c r="I84" s="1">
        <f t="shared" si="1"/>
        <v>2850000</v>
      </c>
    </row>
    <row r="85" spans="1:9" x14ac:dyDescent="0.25">
      <c r="A85" s="99">
        <v>42</v>
      </c>
      <c r="B85" s="42" t="s">
        <v>140</v>
      </c>
      <c r="C85" s="43">
        <v>42536</v>
      </c>
      <c r="D85" s="63" t="str">
        <f>[1]data!$C$119</f>
        <v>K1009</v>
      </c>
      <c r="E85" s="42" t="str">
        <f>[1]data!$B$119</f>
        <v>P19041317</v>
      </c>
      <c r="F85" s="2" t="str">
        <f>[1]data!$D$119</f>
        <v>Buffet TV Jati Krawang</v>
      </c>
      <c r="G85" s="42">
        <v>1</v>
      </c>
      <c r="H85" s="1">
        <f>[1]data!$F$119</f>
        <v>2350000</v>
      </c>
      <c r="I85" s="1">
        <f t="shared" si="1"/>
        <v>2350000</v>
      </c>
    </row>
    <row r="86" spans="1:9" x14ac:dyDescent="0.25">
      <c r="A86" s="99">
        <v>43</v>
      </c>
      <c r="B86" s="42" t="s">
        <v>141</v>
      </c>
      <c r="C86" s="43">
        <v>42537</v>
      </c>
      <c r="D86" s="63" t="str">
        <f>[1]data!$C$134</f>
        <v>K1001</v>
      </c>
      <c r="E86" s="42" t="str">
        <f>[1]data!$B$134</f>
        <v>P19041332</v>
      </c>
      <c r="F86" s="2" t="str">
        <f>[1]data!$D$134</f>
        <v>Kasur 120x200</v>
      </c>
      <c r="G86" s="42">
        <v>2</v>
      </c>
      <c r="H86" s="1">
        <f>[1]data!$F$134</f>
        <v>450000</v>
      </c>
      <c r="I86" s="1">
        <f t="shared" si="1"/>
        <v>900000</v>
      </c>
    </row>
    <row r="87" spans="1:9" x14ac:dyDescent="0.25">
      <c r="A87" s="129">
        <v>44</v>
      </c>
      <c r="B87" s="42" t="s">
        <v>142</v>
      </c>
      <c r="C87" s="43">
        <v>42538</v>
      </c>
      <c r="D87" s="63" t="str">
        <f>[1]data!$C$129</f>
        <v>K1011</v>
      </c>
      <c r="E87" s="42" t="str">
        <f>[1]data!$B$129</f>
        <v>P19041327</v>
      </c>
      <c r="F87" s="2" t="str">
        <f>[1]data!$D$129</f>
        <v>Kursi Tamu Jati Ukir</v>
      </c>
      <c r="G87" s="42">
        <v>1</v>
      </c>
      <c r="H87" s="1">
        <f>[1]data!$F$129</f>
        <v>2850000</v>
      </c>
      <c r="I87" s="1">
        <f t="shared" si="1"/>
        <v>2850000</v>
      </c>
    </row>
    <row r="88" spans="1:9" x14ac:dyDescent="0.25">
      <c r="A88" s="129"/>
      <c r="B88" s="42" t="s">
        <v>142</v>
      </c>
      <c r="C88" s="43">
        <v>42538</v>
      </c>
      <c r="D88" s="63" t="str">
        <f>[1]data!$C$118</f>
        <v>K1009</v>
      </c>
      <c r="E88" s="42" t="str">
        <f>[1]data!$B$117</f>
        <v>P19041315</v>
      </c>
      <c r="F88" s="2" t="str">
        <f>[1]data!$D$118</f>
        <v>Buffet TV Jati Anggur</v>
      </c>
      <c r="G88" s="42">
        <v>1</v>
      </c>
      <c r="H88" s="1">
        <f>[1]data!$F$118</f>
        <v>2850000</v>
      </c>
      <c r="I88" s="1">
        <f t="shared" si="1"/>
        <v>2850000</v>
      </c>
    </row>
    <row r="89" spans="1:9" x14ac:dyDescent="0.25">
      <c r="A89" s="129"/>
      <c r="B89" s="42" t="s">
        <v>142</v>
      </c>
      <c r="C89" s="43">
        <v>42538</v>
      </c>
      <c r="D89" s="63" t="str">
        <f>[1]data!$C$110</f>
        <v>K1008</v>
      </c>
      <c r="E89" s="42" t="str">
        <f>[1]data!$B$110</f>
        <v>P19041308</v>
      </c>
      <c r="F89" s="2" t="str">
        <f>[1]data!$D$110</f>
        <v>Bantal Conforta</v>
      </c>
      <c r="G89" s="42">
        <v>1</v>
      </c>
      <c r="H89" s="1">
        <f>[1]data!$F$110</f>
        <v>170000</v>
      </c>
      <c r="I89" s="1">
        <f t="shared" si="1"/>
        <v>170000</v>
      </c>
    </row>
    <row r="90" spans="1:9" x14ac:dyDescent="0.25">
      <c r="A90" s="129"/>
      <c r="B90" s="42" t="s">
        <v>142</v>
      </c>
      <c r="C90" s="43">
        <v>42538</v>
      </c>
      <c r="D90" s="63" t="str">
        <f>[1]data!$C$112</f>
        <v>K1008</v>
      </c>
      <c r="E90" s="42" t="str">
        <f>[1]data!$B$112</f>
        <v>P19041310</v>
      </c>
      <c r="F90" s="2" t="str">
        <f>[1]data!$D$112</f>
        <v>Guling Conforta</v>
      </c>
      <c r="G90" s="42">
        <v>1</v>
      </c>
      <c r="H90" s="1">
        <f>[1]data!$F$112</f>
        <v>170000</v>
      </c>
      <c r="I90" s="1">
        <f t="shared" si="1"/>
        <v>170000</v>
      </c>
    </row>
    <row r="91" spans="1:9" x14ac:dyDescent="0.25">
      <c r="A91" s="99">
        <v>45</v>
      </c>
      <c r="B91" s="42" t="s">
        <v>143</v>
      </c>
      <c r="C91" s="43">
        <v>42538</v>
      </c>
      <c r="D91" s="63" t="str">
        <f>[1]datastartjun16!$C$18</f>
        <v>K1002</v>
      </c>
      <c r="E91" s="42" t="str">
        <f>[1]datastartjun16!$B$18</f>
        <v>P19041216</v>
      </c>
      <c r="F91" s="2" t="str">
        <f>[1]datastartjun16!$D$18</f>
        <v>Tempat Tidur Santika</v>
      </c>
      <c r="G91" s="42">
        <v>1</v>
      </c>
      <c r="H91" s="1">
        <f>[1]datastartjun16!$F$18</f>
        <v>3250000</v>
      </c>
      <c r="I91" s="1">
        <f t="shared" si="1"/>
        <v>3250000</v>
      </c>
    </row>
    <row r="92" spans="1:9" x14ac:dyDescent="0.25">
      <c r="A92" s="99">
        <v>46</v>
      </c>
      <c r="B92" s="42" t="s">
        <v>144</v>
      </c>
      <c r="C92" s="43">
        <v>42538</v>
      </c>
      <c r="D92" s="63" t="str">
        <f>[1]datastartjun16!$C$37</f>
        <v>K1001</v>
      </c>
      <c r="E92" s="42" t="str">
        <f>[1]datastartjun16!$B$37</f>
        <v>P19041235</v>
      </c>
      <c r="F92" s="2" t="str">
        <f>[1]datastartjun16!$D$37</f>
        <v>Springbed Ocean Classical</v>
      </c>
      <c r="G92" s="42">
        <v>1</v>
      </c>
      <c r="H92" s="1">
        <f>[1]datastartjun16!$F$37</f>
        <v>2350000</v>
      </c>
      <c r="I92" s="1">
        <f t="shared" si="1"/>
        <v>2350000</v>
      </c>
    </row>
    <row r="93" spans="1:9" x14ac:dyDescent="0.25">
      <c r="A93" s="99">
        <v>47</v>
      </c>
      <c r="B93" s="42" t="s">
        <v>145</v>
      </c>
      <c r="C93" s="43">
        <v>42539</v>
      </c>
      <c r="D93" s="63" t="str">
        <f>[1]datastartjun16!$C$84</f>
        <v>K1003</v>
      </c>
      <c r="E93" s="42" t="str">
        <f>[1]datastartjun16!$B$84</f>
        <v>P19041282</v>
      </c>
      <c r="F93" s="2" t="str">
        <f>[1]datastartjun16!$D$84</f>
        <v>Meja Rias Pluru</v>
      </c>
      <c r="G93" s="42">
        <v>1</v>
      </c>
      <c r="H93" s="1">
        <f>[1]datastartjun16!$F$84</f>
        <v>1800000</v>
      </c>
      <c r="I93" s="1">
        <f t="shared" si="1"/>
        <v>1800000</v>
      </c>
    </row>
    <row r="94" spans="1:9" x14ac:dyDescent="0.25">
      <c r="A94" s="99">
        <v>48</v>
      </c>
      <c r="B94" s="42" t="s">
        <v>146</v>
      </c>
      <c r="C94" s="43">
        <v>42539</v>
      </c>
      <c r="D94" s="63" t="str">
        <f>[1]datastartjun16!$C$60</f>
        <v>K1012</v>
      </c>
      <c r="E94" s="42" t="str">
        <f>[1]datastartjun16!$B$60</f>
        <v>P19041258</v>
      </c>
      <c r="F94" s="2" t="str">
        <f>[1]datastartjun16!$D$60</f>
        <v>Bed Dorong Helux Latex</v>
      </c>
      <c r="G94" s="42">
        <v>1</v>
      </c>
      <c r="H94" s="1">
        <f>[1]datastartjun16!$F$60</f>
        <v>3900000</v>
      </c>
      <c r="I94" s="1">
        <f t="shared" si="1"/>
        <v>3900000</v>
      </c>
    </row>
    <row r="95" spans="1:9" x14ac:dyDescent="0.25">
      <c r="A95" s="99">
        <v>49</v>
      </c>
      <c r="B95" s="42" t="s">
        <v>147</v>
      </c>
      <c r="C95" s="43">
        <v>42539</v>
      </c>
      <c r="D95" s="63" t="str">
        <f>[1]datastartjun16!$C$23</f>
        <v>K1002</v>
      </c>
      <c r="E95" s="42" t="str">
        <f>[1]datastartjun16!$B$123</f>
        <v>P19041321</v>
      </c>
      <c r="F95" s="2" t="str">
        <f>[1]datastartjun16!$D$23</f>
        <v>Tempat Tidur Arjuna</v>
      </c>
      <c r="G95" s="42">
        <v>1</v>
      </c>
      <c r="H95" s="1">
        <f>[1]datastartjun16!$F$23</f>
        <v>3300000</v>
      </c>
      <c r="I95" s="1">
        <f t="shared" si="1"/>
        <v>3300000</v>
      </c>
    </row>
    <row r="96" spans="1:9" x14ac:dyDescent="0.25">
      <c r="A96" s="129">
        <v>50</v>
      </c>
      <c r="B96" s="42" t="s">
        <v>148</v>
      </c>
      <c r="C96" s="43">
        <v>42539</v>
      </c>
      <c r="D96" s="63" t="str">
        <f>[1]datastartjun16!$C$103</f>
        <v>K1004</v>
      </c>
      <c r="E96" s="42" t="str">
        <f>[1]datastartjun16!$B$103</f>
        <v>P19041301</v>
      </c>
      <c r="F96" s="2" t="str">
        <f>[1]datastartjun16!$D$103</f>
        <v>Lemari Hias Lokal 3 PT</v>
      </c>
      <c r="G96" s="42">
        <v>1</v>
      </c>
      <c r="H96" s="1">
        <f>[1]datastartjun16!$F$103</f>
        <v>2200000</v>
      </c>
      <c r="I96" s="1">
        <f t="shared" si="1"/>
        <v>2200000</v>
      </c>
    </row>
    <row r="97" spans="1:9" x14ac:dyDescent="0.25">
      <c r="A97" s="129"/>
      <c r="B97" s="42" t="s">
        <v>148</v>
      </c>
      <c r="C97" s="43">
        <v>42539</v>
      </c>
      <c r="D97" s="63" t="str">
        <f>[1]datastartjun16!$C$107</f>
        <v>K1007</v>
      </c>
      <c r="E97" s="42" t="str">
        <f>[1]datastartjun16!$B$107</f>
        <v>P19041305</v>
      </c>
      <c r="F97" s="2" t="str">
        <f>[1]datastartjun16!$D$107</f>
        <v>Kaca Hias Minimalis Ukir</v>
      </c>
      <c r="G97" s="42">
        <v>1</v>
      </c>
      <c r="H97" s="1">
        <f>[1]datastartjun16!$F$107</f>
        <v>1100000</v>
      </c>
      <c r="I97" s="1">
        <f t="shared" si="1"/>
        <v>1100000</v>
      </c>
    </row>
    <row r="98" spans="1:9" x14ac:dyDescent="0.25">
      <c r="A98" s="99">
        <v>51</v>
      </c>
      <c r="B98" s="42" t="s">
        <v>149</v>
      </c>
      <c r="C98" s="43">
        <v>42540</v>
      </c>
      <c r="D98" s="63" t="str">
        <f>[1]datastartjun16!$C$92</f>
        <v>K1004</v>
      </c>
      <c r="E98" s="42" t="str">
        <f>[1]datastartjun16!$B$92</f>
        <v>P19041290</v>
      </c>
      <c r="F98" s="2" t="str">
        <f>[1]datastartjun16!$D$92</f>
        <v>Lemari Pintu Rahwana 3 PT</v>
      </c>
      <c r="G98" s="42">
        <v>1</v>
      </c>
      <c r="H98" s="1">
        <f>[1]datastartjun16!$F$92</f>
        <v>3500000</v>
      </c>
      <c r="I98" s="1">
        <f t="shared" si="1"/>
        <v>3500000</v>
      </c>
    </row>
    <row r="99" spans="1:9" x14ac:dyDescent="0.25">
      <c r="A99" s="129">
        <v>52</v>
      </c>
      <c r="B99" s="42" t="s">
        <v>150</v>
      </c>
      <c r="C99" s="43">
        <v>42540</v>
      </c>
      <c r="D99" s="63" t="str">
        <f>[1]datastartjun16!$C$124</f>
        <v>K1010</v>
      </c>
      <c r="E99" s="42" t="str">
        <f>[1]datastartjun16!$B$124</f>
        <v>P19041322</v>
      </c>
      <c r="F99" s="2" t="str">
        <f>[1]datastartjun16!$D$124</f>
        <v>Sofa Modern</v>
      </c>
      <c r="G99" s="42">
        <v>1</v>
      </c>
      <c r="H99" s="1">
        <f>[1]datastartjun16!$F$124</f>
        <v>3350000</v>
      </c>
      <c r="I99" s="1">
        <f t="shared" si="1"/>
        <v>3350000</v>
      </c>
    </row>
    <row r="100" spans="1:9" x14ac:dyDescent="0.25">
      <c r="A100" s="129"/>
      <c r="B100" s="42" t="s">
        <v>150</v>
      </c>
      <c r="C100" s="43">
        <v>42540</v>
      </c>
      <c r="D100" s="63" t="str">
        <f>[1]datastartjun16!$C$82</f>
        <v>K1003</v>
      </c>
      <c r="E100" s="42" t="str">
        <f>[1]datastartjun16!$B$82</f>
        <v>P19041280</v>
      </c>
      <c r="F100" s="2" t="str">
        <f>[1]datastartjun16!$D$82</f>
        <v>Meja Rias Alter Jumbo Jati 5 Laci</v>
      </c>
      <c r="G100" s="42">
        <v>1</v>
      </c>
      <c r="H100" s="1">
        <f>[1]datastartjun16!$F$82</f>
        <v>4000000</v>
      </c>
      <c r="I100" s="1">
        <f t="shared" si="1"/>
        <v>4000000</v>
      </c>
    </row>
    <row r="101" spans="1:9" x14ac:dyDescent="0.25">
      <c r="A101" s="129">
        <v>53</v>
      </c>
      <c r="B101" s="42" t="s">
        <v>151</v>
      </c>
      <c r="C101" s="43">
        <v>42541</v>
      </c>
      <c r="D101" s="63" t="str">
        <f>[1]datastartjun16!$C$137</f>
        <v>K1006</v>
      </c>
      <c r="E101" s="42" t="str">
        <f>[1]datastartjun16!$B$137</f>
        <v>P19041335</v>
      </c>
      <c r="F101" s="2" t="str">
        <f>[1]datastartjun16!$D$137</f>
        <v>Meja Makan Ketapang</v>
      </c>
      <c r="G101" s="42">
        <v>1</v>
      </c>
      <c r="H101" s="1">
        <f>[1]datastartjun16!$F$137</f>
        <v>3200000</v>
      </c>
      <c r="I101" s="1">
        <f t="shared" si="1"/>
        <v>3200000</v>
      </c>
    </row>
    <row r="102" spans="1:9" x14ac:dyDescent="0.25">
      <c r="A102" s="129"/>
      <c r="B102" s="42" t="s">
        <v>151</v>
      </c>
      <c r="C102" s="43">
        <v>42541</v>
      </c>
      <c r="D102" s="63" t="str">
        <f>[1]datastartjun16!$C$104</f>
        <v>K1004</v>
      </c>
      <c r="E102" s="42" t="str">
        <f>[1]datastartjun16!$B$104</f>
        <v>P19041302</v>
      </c>
      <c r="F102" s="2" t="str">
        <f>[1]datastartjun16!$D$104</f>
        <v>Lemari Hias Jati</v>
      </c>
      <c r="G102" s="42">
        <v>1</v>
      </c>
      <c r="H102" s="1">
        <f>[1]datastartjun16!$F$104</f>
        <v>2850000</v>
      </c>
      <c r="I102" s="1">
        <f t="shared" si="1"/>
        <v>2850000</v>
      </c>
    </row>
    <row r="103" spans="1:9" x14ac:dyDescent="0.25">
      <c r="A103" s="129"/>
      <c r="B103" s="42" t="s">
        <v>151</v>
      </c>
      <c r="C103" s="43">
        <v>42541</v>
      </c>
      <c r="D103" s="63" t="str">
        <f>[1]datastartjun16!$C$83</f>
        <v>K1003</v>
      </c>
      <c r="E103" s="42" t="str">
        <f>[1]datastartjun16!$B$83</f>
        <v>P19041281</v>
      </c>
      <c r="F103" s="2" t="str">
        <f>[1]datastartjun16!$D$83</f>
        <v>Meja Rias Maja Pahit</v>
      </c>
      <c r="G103" s="42">
        <v>1</v>
      </c>
      <c r="H103" s="1">
        <f>[1]datastartjun16!$F$83</f>
        <v>1500000</v>
      </c>
      <c r="I103" s="1">
        <f t="shared" si="1"/>
        <v>1500000</v>
      </c>
    </row>
    <row r="104" spans="1:9" x14ac:dyDescent="0.25">
      <c r="A104" s="99">
        <v>54</v>
      </c>
      <c r="B104" s="42" t="s">
        <v>152</v>
      </c>
      <c r="C104" s="43">
        <v>42541</v>
      </c>
      <c r="D104" s="63" t="str">
        <f>[1]datastartjun16!$C$116</f>
        <v>K1009</v>
      </c>
      <c r="E104" s="42" t="str">
        <f>[1]datastartjun16!$B$116</f>
        <v>P19041314</v>
      </c>
      <c r="F104" s="2" t="str">
        <f>[1]datastartjun16!$D$116</f>
        <v xml:space="preserve">Buffet TV Jati Davinci </v>
      </c>
      <c r="G104" s="42">
        <v>1</v>
      </c>
      <c r="H104" s="1">
        <f>[1]datastartjun16!$F$116</f>
        <v>2420000</v>
      </c>
      <c r="I104" s="1">
        <f t="shared" si="1"/>
        <v>2420000</v>
      </c>
    </row>
    <row r="105" spans="1:9" x14ac:dyDescent="0.25">
      <c r="A105" s="99">
        <v>55</v>
      </c>
      <c r="B105" s="42" t="s">
        <v>153</v>
      </c>
      <c r="C105" s="43">
        <v>42541</v>
      </c>
      <c r="D105" s="63" t="str">
        <f>[1]datastartjun16!$C$135</f>
        <v>K1006</v>
      </c>
      <c r="E105" s="42" t="str">
        <f>[1]datastartjun16!$B$135</f>
        <v>P19041333</v>
      </c>
      <c r="F105" s="2" t="str">
        <f>[1]datastartjun16!$D$135</f>
        <v>Meja Makan Minimalis</v>
      </c>
      <c r="G105" s="42">
        <v>1</v>
      </c>
      <c r="H105" s="1">
        <f>[1]datastartjun16!$F$135</f>
        <v>2350000</v>
      </c>
      <c r="I105" s="1">
        <f t="shared" si="1"/>
        <v>2350000</v>
      </c>
    </row>
    <row r="106" spans="1:9" x14ac:dyDescent="0.25">
      <c r="A106" s="99">
        <v>56</v>
      </c>
      <c r="B106" s="42" t="s">
        <v>154</v>
      </c>
      <c r="C106" s="43">
        <v>42542</v>
      </c>
      <c r="D106" s="63" t="str">
        <f>[1]datastartjun16!$C$131</f>
        <v>K1011</v>
      </c>
      <c r="E106" s="42" t="str">
        <f>[1]datastartjun16!$B$131</f>
        <v>P19041329</v>
      </c>
      <c r="F106" s="2" t="str">
        <f>[1]datastartjun16!$D$131</f>
        <v>Kursi Tamu Jati Mawar</v>
      </c>
      <c r="G106" s="42">
        <v>1</v>
      </c>
      <c r="H106" s="1">
        <f>[1]datastartjun16!$F$131</f>
        <v>3300000</v>
      </c>
      <c r="I106" s="1">
        <f t="shared" si="1"/>
        <v>3300000</v>
      </c>
    </row>
    <row r="107" spans="1:9" x14ac:dyDescent="0.25">
      <c r="A107" s="129">
        <v>57</v>
      </c>
      <c r="B107" s="42" t="s">
        <v>155</v>
      </c>
      <c r="C107" s="43">
        <v>42543</v>
      </c>
      <c r="D107" s="63" t="str">
        <f>[1]datastartjun16!$C$22</f>
        <v>K1002</v>
      </c>
      <c r="E107" s="42" t="str">
        <f>[1]datastartjun16!$B$22</f>
        <v>P19041220</v>
      </c>
      <c r="F107" s="2" t="str">
        <f>[1]datastartjun16!$D$22</f>
        <v>Tempat Tidur Bhineka</v>
      </c>
      <c r="G107" s="42">
        <v>1</v>
      </c>
      <c r="H107" s="1">
        <f>[1]datastartjun16!$F$22</f>
        <v>3400000</v>
      </c>
      <c r="I107" s="1">
        <f t="shared" si="1"/>
        <v>3400000</v>
      </c>
    </row>
    <row r="108" spans="1:9" x14ac:dyDescent="0.25">
      <c r="A108" s="129"/>
      <c r="B108" s="42" t="s">
        <v>155</v>
      </c>
      <c r="C108" s="43">
        <v>42543</v>
      </c>
      <c r="D108" s="63" t="str">
        <f>[1]datastartjun16!$C$54</f>
        <v>K1001</v>
      </c>
      <c r="E108" s="42" t="str">
        <f>[1]datastartjun16!$B$54</f>
        <v>P19041252</v>
      </c>
      <c r="F108" s="2" t="str">
        <f>[1]datastartjun16!$D$54</f>
        <v>Springbed Kanggooro</v>
      </c>
      <c r="G108" s="42">
        <v>1</v>
      </c>
      <c r="H108" s="1">
        <f>[1]datastartjun16!$F$54</f>
        <v>2350000</v>
      </c>
      <c r="I108" s="1">
        <f t="shared" si="1"/>
        <v>2350000</v>
      </c>
    </row>
    <row r="109" spans="1:9" x14ac:dyDescent="0.25">
      <c r="A109" s="129"/>
      <c r="B109" s="42" t="s">
        <v>155</v>
      </c>
      <c r="C109" s="43">
        <v>42543</v>
      </c>
      <c r="D109" s="63" t="str">
        <f>[1]datastartjun16!$C$83</f>
        <v>K1003</v>
      </c>
      <c r="E109" s="42" t="str">
        <f>[1]datastartjun16!$B$83</f>
        <v>P19041281</v>
      </c>
      <c r="F109" s="2" t="str">
        <f>[1]datastartjun16!$D$83</f>
        <v>Meja Rias Maja Pahit</v>
      </c>
      <c r="G109" s="42">
        <v>1</v>
      </c>
      <c r="H109" s="1">
        <f>[1]datastartjun16!$F$83</f>
        <v>1500000</v>
      </c>
      <c r="I109" s="1">
        <f t="shared" si="1"/>
        <v>1500000</v>
      </c>
    </row>
    <row r="110" spans="1:9" x14ac:dyDescent="0.25">
      <c r="A110" s="99">
        <v>58</v>
      </c>
      <c r="B110" s="42" t="s">
        <v>156</v>
      </c>
      <c r="C110" s="43">
        <v>42544</v>
      </c>
      <c r="D110" s="63" t="str">
        <f>[1]datastartjun16!$C$104</f>
        <v>K1004</v>
      </c>
      <c r="E110" s="42" t="str">
        <f>[1]datastartjun16!$B$104</f>
        <v>P19041302</v>
      </c>
      <c r="F110" s="2" t="str">
        <f>[1]datastartjun16!$D$104</f>
        <v>Lemari Hias Jati</v>
      </c>
      <c r="G110" s="42">
        <v>1</v>
      </c>
      <c r="H110" s="1">
        <f>[1]datastartjun16!$F$104</f>
        <v>2850000</v>
      </c>
      <c r="I110" s="1">
        <f t="shared" si="1"/>
        <v>2850000</v>
      </c>
    </row>
    <row r="111" spans="1:9" x14ac:dyDescent="0.25">
      <c r="A111" s="99">
        <v>59</v>
      </c>
      <c r="B111" s="42" t="s">
        <v>157</v>
      </c>
      <c r="C111" s="43">
        <v>42544</v>
      </c>
      <c r="D111" s="63" t="str">
        <f>[1]datastartjun16!$C$114</f>
        <v>K1009</v>
      </c>
      <c r="E111" s="42" t="str">
        <f>[1]datastartjun16!$B$114</f>
        <v>P19041312</v>
      </c>
      <c r="F111" s="2" t="str">
        <f>[1]datastartjun16!$D$114</f>
        <v xml:space="preserve">Buffet TV Olympic </v>
      </c>
      <c r="G111" s="42">
        <v>1</v>
      </c>
      <c r="H111" s="1">
        <f>[1]datastartjun16!$F$114</f>
        <v>1700000</v>
      </c>
      <c r="I111" s="1">
        <f t="shared" si="1"/>
        <v>1700000</v>
      </c>
    </row>
    <row r="112" spans="1:9" x14ac:dyDescent="0.25">
      <c r="A112" s="129">
        <v>60</v>
      </c>
      <c r="B112" s="42" t="s">
        <v>158</v>
      </c>
      <c r="C112" s="43">
        <v>42545</v>
      </c>
      <c r="D112" s="63" t="str">
        <f>[1]datastartjun16!$C$108</f>
        <v>K1007</v>
      </c>
      <c r="E112" s="42" t="str">
        <f>[1]datastartjun16!$B$108</f>
        <v>P19041306</v>
      </c>
      <c r="F112" s="2" t="str">
        <f>[1]datastartjun16!$D$108</f>
        <v>Kaca Hias Jati</v>
      </c>
      <c r="G112" s="42">
        <v>1</v>
      </c>
      <c r="H112" s="1">
        <f>[1]datastartjun16!$F$108</f>
        <v>1800000</v>
      </c>
      <c r="I112" s="1">
        <f t="shared" si="1"/>
        <v>1800000</v>
      </c>
    </row>
    <row r="113" spans="1:9" x14ac:dyDescent="0.25">
      <c r="A113" s="129"/>
      <c r="B113" s="42" t="s">
        <v>158</v>
      </c>
      <c r="C113" s="43">
        <v>42545</v>
      </c>
      <c r="D113" s="63" t="str">
        <f>[1]datastartjun16!$C$105</f>
        <v>K1004</v>
      </c>
      <c r="E113" s="42" t="str">
        <f>[1]datastartjun16!$B$105</f>
        <v>P19041303</v>
      </c>
      <c r="F113" s="2" t="str">
        <f>[1]datastartjun16!$D$105</f>
        <v>Lemari Hias Minimalis</v>
      </c>
      <c r="G113" s="42">
        <v>1</v>
      </c>
      <c r="H113" s="1">
        <f>[1]datastartjun16!$F$105</f>
        <v>2350000</v>
      </c>
      <c r="I113" s="1">
        <f t="shared" si="1"/>
        <v>2350000</v>
      </c>
    </row>
    <row r="114" spans="1:9" x14ac:dyDescent="0.25">
      <c r="A114" s="99">
        <v>61</v>
      </c>
      <c r="B114" s="42" t="s">
        <v>159</v>
      </c>
      <c r="C114" s="43">
        <v>42545</v>
      </c>
      <c r="D114" s="63" t="str">
        <f>[1]datastartjun16!$C$129</f>
        <v>K1011</v>
      </c>
      <c r="E114" s="42" t="str">
        <f>[1]datastartjun16!$B$129</f>
        <v>P19041327</v>
      </c>
      <c r="F114" s="2" t="str">
        <f>[1]datastartjun16!$D$129</f>
        <v>Kursi Tamu Jati Ukir</v>
      </c>
      <c r="G114" s="42">
        <v>1</v>
      </c>
      <c r="H114" s="1">
        <f>[1]datastartjun16!$F$129</f>
        <v>2850000</v>
      </c>
      <c r="I114" s="1">
        <f t="shared" si="1"/>
        <v>2850000</v>
      </c>
    </row>
    <row r="115" spans="1:9" x14ac:dyDescent="0.25">
      <c r="A115" s="99">
        <v>62</v>
      </c>
      <c r="B115" s="42" t="s">
        <v>160</v>
      </c>
      <c r="C115" s="43">
        <v>42545</v>
      </c>
      <c r="D115" s="63" t="str">
        <f>[1]datastartjun16!$C$136</f>
        <v>K1006</v>
      </c>
      <c r="E115" s="42" t="str">
        <f>[1]datastartjun16!$B$136</f>
        <v>P19041334</v>
      </c>
      <c r="F115" s="2" t="str">
        <f>[1]datastartjun16!$D$136</f>
        <v>Meja Makan Kartini</v>
      </c>
      <c r="G115" s="42">
        <v>1</v>
      </c>
      <c r="H115" s="1">
        <f>[1]datastartjun16!$F$136</f>
        <v>3200000</v>
      </c>
      <c r="I115" s="1">
        <f t="shared" si="1"/>
        <v>3200000</v>
      </c>
    </row>
    <row r="116" spans="1:9" x14ac:dyDescent="0.25">
      <c r="A116" s="99">
        <v>63</v>
      </c>
      <c r="B116" s="42" t="s">
        <v>161</v>
      </c>
      <c r="C116" s="43">
        <v>42546</v>
      </c>
      <c r="D116" s="63" t="str">
        <f>[1]datastartjun16!$C$140</f>
        <v>K1006</v>
      </c>
      <c r="E116" s="42" t="str">
        <f>[1]datastartjun16!$B$140</f>
        <v>P19041338</v>
      </c>
      <c r="F116" s="2" t="str">
        <f>[1]datastartjun16!$D$140</f>
        <v>Meja Makan Ukir salina Gendong</v>
      </c>
      <c r="G116" s="42">
        <v>1</v>
      </c>
      <c r="H116" s="1">
        <f>[1]datastartjun16!$F$140</f>
        <v>3800000</v>
      </c>
      <c r="I116" s="1">
        <f t="shared" si="1"/>
        <v>3800000</v>
      </c>
    </row>
    <row r="117" spans="1:9" x14ac:dyDescent="0.25">
      <c r="A117" s="99">
        <v>64</v>
      </c>
      <c r="B117" s="42" t="s">
        <v>162</v>
      </c>
      <c r="C117" s="43">
        <v>42547</v>
      </c>
      <c r="D117" s="63" t="str">
        <f>[1]datastartjun16!$C$107</f>
        <v>K1007</v>
      </c>
      <c r="E117" s="42" t="str">
        <f>[1]datastartjun16!$B$107</f>
        <v>P19041305</v>
      </c>
      <c r="F117" s="2" t="str">
        <f>[1]datastartjun16!$D$107</f>
        <v>Kaca Hias Minimalis Ukir</v>
      </c>
      <c r="G117" s="42">
        <v>1</v>
      </c>
      <c r="H117" s="1">
        <f>[1]datastartjun16!$F$107</f>
        <v>1100000</v>
      </c>
      <c r="I117" s="1">
        <f t="shared" si="1"/>
        <v>1100000</v>
      </c>
    </row>
    <row r="118" spans="1:9" x14ac:dyDescent="0.25">
      <c r="A118" s="129">
        <v>65</v>
      </c>
      <c r="B118" s="42" t="s">
        <v>163</v>
      </c>
      <c r="C118" s="43">
        <v>42547</v>
      </c>
      <c r="D118" s="63" t="str">
        <f>[1]datastartjun16!$C$108</f>
        <v>K1007</v>
      </c>
      <c r="E118" s="42" t="str">
        <f>[1]datastartjun16!$B$108</f>
        <v>P19041306</v>
      </c>
      <c r="F118" s="2" t="str">
        <f>[1]datastartjun16!$D$108</f>
        <v>Kaca Hias Jati</v>
      </c>
      <c r="G118" s="42">
        <v>1</v>
      </c>
      <c r="H118" s="1">
        <f>[1]datastartjun16!$F$108</f>
        <v>1800000</v>
      </c>
      <c r="I118" s="1">
        <f t="shared" si="1"/>
        <v>1800000</v>
      </c>
    </row>
    <row r="119" spans="1:9" x14ac:dyDescent="0.25">
      <c r="A119" s="129"/>
      <c r="B119" s="42" t="s">
        <v>163</v>
      </c>
      <c r="C119" s="43">
        <v>42547</v>
      </c>
      <c r="D119" s="63" t="str">
        <f>[1]datastartjun16!$C$106</f>
        <v>K1004</v>
      </c>
      <c r="E119" s="42" t="str">
        <f>[1]datastartjun16!$B$106</f>
        <v>P19041304</v>
      </c>
      <c r="F119" s="2" t="str">
        <f>[1]datastartjun16!$D$106</f>
        <v>Lemari Hias Ukir</v>
      </c>
      <c r="G119" s="42">
        <v>1</v>
      </c>
      <c r="H119" s="1">
        <f>[1]datastartjun16!$F$106</f>
        <v>2850000</v>
      </c>
      <c r="I119" s="1">
        <f t="shared" si="1"/>
        <v>2850000</v>
      </c>
    </row>
    <row r="120" spans="1:9" x14ac:dyDescent="0.25">
      <c r="A120" s="129">
        <v>66</v>
      </c>
      <c r="B120" s="42" t="s">
        <v>164</v>
      </c>
      <c r="C120" s="43">
        <v>42547</v>
      </c>
      <c r="D120" s="63" t="str">
        <f>[1]datastartjun16!$C$91</f>
        <v>K1004</v>
      </c>
      <c r="E120" s="42" t="str">
        <f>[1]datastartjun16!$B$91</f>
        <v>P19041289</v>
      </c>
      <c r="F120" s="2" t="str">
        <f>[1]datastartjun16!$D$91</f>
        <v>Lemari Pintu Caca Bunga 3 PT</v>
      </c>
      <c r="G120" s="42">
        <v>1</v>
      </c>
      <c r="H120" s="1">
        <f>[1]datastartjun16!$F$91</f>
        <v>3200000</v>
      </c>
      <c r="I120" s="1">
        <f>H120*G120</f>
        <v>3200000</v>
      </c>
    </row>
    <row r="121" spans="1:9" x14ac:dyDescent="0.25">
      <c r="A121" s="129"/>
      <c r="B121" s="42" t="s">
        <v>164</v>
      </c>
      <c r="C121" s="43">
        <v>42547</v>
      </c>
      <c r="D121" s="63" t="str">
        <f>[1]datastartjun16!$C$88</f>
        <v>K1003</v>
      </c>
      <c r="E121" s="42" t="str">
        <f>[1]datastartjun16!$B$88</f>
        <v>P19041286</v>
      </c>
      <c r="F121" s="2" t="str">
        <f>[1]datastartjun16!$D$88</f>
        <v>Meja Rias Tempahan</v>
      </c>
      <c r="G121" s="42">
        <v>1</v>
      </c>
      <c r="H121" s="1">
        <f>[1]datastartjun16!$F$88</f>
        <v>3000000</v>
      </c>
      <c r="I121" s="1">
        <f t="shared" si="1"/>
        <v>3000000</v>
      </c>
    </row>
    <row r="122" spans="1:9" x14ac:dyDescent="0.25">
      <c r="A122" s="99">
        <v>67</v>
      </c>
      <c r="B122" s="42" t="s">
        <v>165</v>
      </c>
      <c r="C122" s="43">
        <v>42548</v>
      </c>
      <c r="D122" s="63" t="str">
        <f>[1]datastartjun16!$C$104</f>
        <v>K1004</v>
      </c>
      <c r="E122" s="42" t="str">
        <f>[1]datastartjun16!$B$104</f>
        <v>P19041302</v>
      </c>
      <c r="F122" s="2" t="str">
        <f>[1]datastartjun16!$D$104</f>
        <v>Lemari Hias Jati</v>
      </c>
      <c r="G122" s="42">
        <v>1</v>
      </c>
      <c r="H122" s="1">
        <f>[1]datastartjun16!$F$104</f>
        <v>2850000</v>
      </c>
      <c r="I122" s="1">
        <f t="shared" si="1"/>
        <v>2850000</v>
      </c>
    </row>
    <row r="123" spans="1:9" x14ac:dyDescent="0.25">
      <c r="A123" s="129">
        <v>68</v>
      </c>
      <c r="B123" s="42" t="s">
        <v>166</v>
      </c>
      <c r="C123" s="43">
        <v>42549</v>
      </c>
      <c r="D123" s="63" t="str">
        <f>[1]datastartjun16!$C$134</f>
        <v>K1001</v>
      </c>
      <c r="E123" s="42" t="str">
        <f>[1]datastartjun16!$B$134</f>
        <v>P19041332</v>
      </c>
      <c r="F123" s="2" t="str">
        <f>[1]datastartjun16!$D$134</f>
        <v>Kasur 120x200</v>
      </c>
      <c r="G123" s="42">
        <v>6</v>
      </c>
      <c r="H123" s="1">
        <f>[1]datastartjun16!$F$134</f>
        <v>450000</v>
      </c>
      <c r="I123" s="1">
        <f t="shared" si="1"/>
        <v>2700000</v>
      </c>
    </row>
    <row r="124" spans="1:9" x14ac:dyDescent="0.25">
      <c r="A124" s="129"/>
      <c r="B124" s="42" t="s">
        <v>166</v>
      </c>
      <c r="C124" s="43">
        <v>42549</v>
      </c>
      <c r="D124" s="63" t="str">
        <f>[1]datastartjun16!$C$110</f>
        <v>K1008</v>
      </c>
      <c r="E124" s="42" t="str">
        <f>[1]datastartjun16!$B$110</f>
        <v>P19041308</v>
      </c>
      <c r="F124" s="2" t="str">
        <f>[1]datastartjun16!$D$110</f>
        <v>Bantal Conforta</v>
      </c>
      <c r="G124" s="42">
        <v>6</v>
      </c>
      <c r="H124" s="1">
        <f>[1]datastartjun16!$F$110</f>
        <v>170000</v>
      </c>
      <c r="I124" s="1">
        <f t="shared" si="1"/>
        <v>1020000</v>
      </c>
    </row>
    <row r="125" spans="1:9" x14ac:dyDescent="0.25">
      <c r="A125" s="129">
        <v>69</v>
      </c>
      <c r="B125" s="42" t="s">
        <v>167</v>
      </c>
      <c r="C125" s="43">
        <v>42549</v>
      </c>
      <c r="D125" s="63" t="str">
        <f>[1]datastartjun16!$C$99</f>
        <v>K1004</v>
      </c>
      <c r="E125" s="42" t="str">
        <f>[1]data!$B$99</f>
        <v>P19041297</v>
      </c>
      <c r="F125" s="2" t="str">
        <f>[1]datastartjun16!$D$99</f>
        <v>Lemari Pintu Adinda Tonjol 4PT</v>
      </c>
      <c r="G125" s="42">
        <v>1</v>
      </c>
      <c r="H125" s="1">
        <f>[1]datastartjun16!$F$99</f>
        <v>4000000</v>
      </c>
      <c r="I125" s="1">
        <f t="shared" si="1"/>
        <v>4000000</v>
      </c>
    </row>
    <row r="126" spans="1:9" x14ac:dyDescent="0.25">
      <c r="A126" s="129"/>
      <c r="B126" s="42" t="s">
        <v>167</v>
      </c>
      <c r="C126" s="43">
        <v>42549</v>
      </c>
      <c r="D126" s="63" t="str">
        <f>[1]datastartjun16!$C$117</f>
        <v>K1009</v>
      </c>
      <c r="E126" s="42" t="str">
        <f>[1]data!$B$117</f>
        <v>P19041315</v>
      </c>
      <c r="F126" s="2" t="str">
        <f>[1]datastartjun16!$D$117</f>
        <v>Buffet TV Jati Peluru</v>
      </c>
      <c r="G126" s="42">
        <v>1</v>
      </c>
      <c r="H126" s="1">
        <f>[1]datastartjun16!$F$117</f>
        <v>2550000</v>
      </c>
      <c r="I126" s="1">
        <f t="shared" si="1"/>
        <v>2550000</v>
      </c>
    </row>
    <row r="127" spans="1:9" x14ac:dyDescent="0.25">
      <c r="A127" s="99">
        <v>70</v>
      </c>
      <c r="B127" s="42" t="s">
        <v>168</v>
      </c>
      <c r="C127" s="43">
        <v>42549</v>
      </c>
      <c r="D127" s="63" t="str">
        <f>[1]data!$C$58</f>
        <v>K1012</v>
      </c>
      <c r="E127" s="42" t="str">
        <f>[1]data!$B$58</f>
        <v>P19041256</v>
      </c>
      <c r="F127" s="2" t="str">
        <f>[1]data!$D$58</f>
        <v>Bed Dorong Modis karakter</v>
      </c>
      <c r="G127" s="42">
        <v>1</v>
      </c>
      <c r="H127" s="1">
        <f>[1]data!$F$58</f>
        <v>3200000</v>
      </c>
      <c r="I127" s="1">
        <f t="shared" si="1"/>
        <v>3200000</v>
      </c>
    </row>
    <row r="128" spans="1:9" x14ac:dyDescent="0.25">
      <c r="A128" s="99">
        <v>71</v>
      </c>
      <c r="B128" s="42" t="s">
        <v>169</v>
      </c>
      <c r="C128" s="43">
        <v>42550</v>
      </c>
      <c r="D128" s="63" t="str">
        <f>[1]data!$C$77</f>
        <v>K1003</v>
      </c>
      <c r="E128" s="42" t="str">
        <f>[1]data!$B$77</f>
        <v>P19041275</v>
      </c>
      <c r="F128" s="2" t="str">
        <f>[1]data!$D$77</f>
        <v>Meja Rias Mawar Goyang</v>
      </c>
      <c r="G128" s="42">
        <v>1</v>
      </c>
      <c r="H128" s="1">
        <f>[1]data!$F$77</f>
        <v>3400000</v>
      </c>
      <c r="I128" s="1">
        <f t="shared" si="1"/>
        <v>3400000</v>
      </c>
    </row>
    <row r="129" spans="1:9" x14ac:dyDescent="0.25">
      <c r="A129" s="99">
        <v>72</v>
      </c>
      <c r="B129" s="42" t="s">
        <v>170</v>
      </c>
      <c r="C129" s="43">
        <v>42551</v>
      </c>
      <c r="D129" s="63" t="str">
        <f>[1]data!$C$95</f>
        <v>K1004</v>
      </c>
      <c r="E129" s="42" t="str">
        <f>[1]data!$B$95</f>
        <v>P19041293</v>
      </c>
      <c r="F129" s="2" t="str">
        <f>[1]data!$D$95</f>
        <v>Lemari Pintu Pluru 3PT</v>
      </c>
      <c r="G129" s="42">
        <v>1</v>
      </c>
      <c r="H129" s="1">
        <f>[1]data!$F$95</f>
        <v>3400000</v>
      </c>
      <c r="I129" s="1">
        <f t="shared" si="1"/>
        <v>3400000</v>
      </c>
    </row>
  </sheetData>
  <mergeCells count="36">
    <mergeCell ref="A18:A20"/>
    <mergeCell ref="A1:A2"/>
    <mergeCell ref="B1:B2"/>
    <mergeCell ref="C1:C2"/>
    <mergeCell ref="D1:D2"/>
    <mergeCell ref="G1:G2"/>
    <mergeCell ref="H1:H2"/>
    <mergeCell ref="I1:I2"/>
    <mergeCell ref="A5:A11"/>
    <mergeCell ref="A12:A16"/>
    <mergeCell ref="E1:E2"/>
    <mergeCell ref="F1:F2"/>
    <mergeCell ref="A72:A73"/>
    <mergeCell ref="A21:A23"/>
    <mergeCell ref="A26:A27"/>
    <mergeCell ref="A28:A29"/>
    <mergeCell ref="A31:A33"/>
    <mergeCell ref="A35:A38"/>
    <mergeCell ref="A41:A44"/>
    <mergeCell ref="A45:A46"/>
    <mergeCell ref="A50:A55"/>
    <mergeCell ref="A58:A59"/>
    <mergeCell ref="A65:A68"/>
    <mergeCell ref="A69:A71"/>
    <mergeCell ref="A125:A126"/>
    <mergeCell ref="A74:A77"/>
    <mergeCell ref="A81:A82"/>
    <mergeCell ref="A87:A90"/>
    <mergeCell ref="A96:A97"/>
    <mergeCell ref="A99:A100"/>
    <mergeCell ref="A101:A103"/>
    <mergeCell ref="A107:A109"/>
    <mergeCell ref="A112:A113"/>
    <mergeCell ref="A118:A119"/>
    <mergeCell ref="A120:A121"/>
    <mergeCell ref="A123:A124"/>
  </mergeCells>
  <pageMargins left="0.7" right="0.7" top="0.75" bottom="0.75" header="0.3" footer="0.3"/>
  <pageSetup paperSize="5"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096D-87A0-43F6-8558-75BF5760BA34}">
  <dimension ref="A1:D10"/>
  <sheetViews>
    <sheetView workbookViewId="0">
      <selection activeCellId="5" sqref="A1:A10 B1:B10 C1:C9 C1:C10 D1:D10 A1:D1"/>
    </sheetView>
  </sheetViews>
  <sheetFormatPr defaultRowHeight="15" x14ac:dyDescent="0.25"/>
  <cols>
    <col min="1" max="1" width="21.42578125" customWidth="1"/>
  </cols>
  <sheetData>
    <row r="1" spans="1:4" ht="15.75" x14ac:dyDescent="0.25">
      <c r="A1" s="88" t="s">
        <v>301</v>
      </c>
      <c r="B1" s="88" t="s">
        <v>302</v>
      </c>
      <c r="C1" s="88" t="s">
        <v>303</v>
      </c>
      <c r="D1" s="88" t="s">
        <v>304</v>
      </c>
    </row>
    <row r="2" spans="1:4" x14ac:dyDescent="0.25">
      <c r="A2" s="89" t="s">
        <v>308</v>
      </c>
      <c r="B2" s="89" t="s">
        <v>305</v>
      </c>
      <c r="C2" s="89">
        <v>11</v>
      </c>
      <c r="D2" s="89" t="s">
        <v>306</v>
      </c>
    </row>
    <row r="3" spans="1:4" x14ac:dyDescent="0.25">
      <c r="A3" s="89" t="s">
        <v>309</v>
      </c>
      <c r="B3" s="89" t="s">
        <v>310</v>
      </c>
      <c r="C3" s="89">
        <v>11</v>
      </c>
      <c r="D3" s="89"/>
    </row>
    <row r="4" spans="1:4" x14ac:dyDescent="0.25">
      <c r="A4" s="89" t="s">
        <v>311</v>
      </c>
      <c r="B4" s="89" t="s">
        <v>305</v>
      </c>
      <c r="C4" s="89">
        <v>11</v>
      </c>
      <c r="D4" s="89"/>
    </row>
    <row r="5" spans="1:4" x14ac:dyDescent="0.25">
      <c r="A5" s="89" t="s">
        <v>311</v>
      </c>
      <c r="B5" s="89" t="s">
        <v>305</v>
      </c>
      <c r="C5" s="89">
        <v>11</v>
      </c>
      <c r="D5" s="89"/>
    </row>
    <row r="6" spans="1:4" x14ac:dyDescent="0.25">
      <c r="A6" s="89" t="s">
        <v>312</v>
      </c>
      <c r="B6" s="89" t="s">
        <v>305</v>
      </c>
      <c r="C6" s="89">
        <v>11</v>
      </c>
      <c r="D6" s="89"/>
    </row>
    <row r="7" spans="1:4" x14ac:dyDescent="0.25">
      <c r="A7" s="90" t="s">
        <v>2</v>
      </c>
      <c r="B7" s="90" t="s">
        <v>307</v>
      </c>
      <c r="C7" s="90">
        <v>50</v>
      </c>
      <c r="D7" s="91"/>
    </row>
    <row r="8" spans="1:4" x14ac:dyDescent="0.25">
      <c r="A8" s="90" t="s">
        <v>313</v>
      </c>
      <c r="B8" s="89" t="s">
        <v>305</v>
      </c>
      <c r="C8" s="90">
        <v>11</v>
      </c>
      <c r="D8" s="91"/>
    </row>
    <row r="9" spans="1:4" x14ac:dyDescent="0.25">
      <c r="A9" s="90" t="s">
        <v>4</v>
      </c>
      <c r="B9" s="89" t="s">
        <v>305</v>
      </c>
      <c r="C9" s="90">
        <v>11</v>
      </c>
      <c r="D9" s="91"/>
    </row>
    <row r="10" spans="1:4" x14ac:dyDescent="0.25">
      <c r="A10" s="90" t="s">
        <v>5</v>
      </c>
      <c r="B10" s="89" t="s">
        <v>305</v>
      </c>
      <c r="C10" s="90">
        <v>11</v>
      </c>
      <c r="D10" s="9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0B04B-A1E9-4920-90CD-F932837F6073}">
  <dimension ref="A1:I151"/>
  <sheetViews>
    <sheetView zoomScale="90" zoomScaleNormal="90" workbookViewId="0">
      <selection activeCell="H7" sqref="H7"/>
    </sheetView>
  </sheetViews>
  <sheetFormatPr defaultRowHeight="15" x14ac:dyDescent="0.25"/>
  <cols>
    <col min="2" max="2" width="11.5703125" customWidth="1"/>
    <col min="3" max="3" width="14.28515625" customWidth="1"/>
    <col min="5" max="5" width="15.85546875" customWidth="1"/>
    <col min="6" max="6" width="36.85546875" customWidth="1"/>
    <col min="8" max="8" width="16.85546875" customWidth="1"/>
    <col min="9" max="9" width="17" customWidth="1"/>
  </cols>
  <sheetData>
    <row r="1" spans="1:9" ht="15" customHeight="1" x14ac:dyDescent="0.25">
      <c r="A1" s="108" t="s">
        <v>1</v>
      </c>
      <c r="B1" s="103" t="s">
        <v>171</v>
      </c>
      <c r="C1" s="103" t="s">
        <v>172</v>
      </c>
      <c r="D1" s="103" t="s">
        <v>173</v>
      </c>
      <c r="E1" s="103" t="s">
        <v>174</v>
      </c>
      <c r="F1" s="105" t="s">
        <v>2</v>
      </c>
      <c r="G1" s="105" t="s">
        <v>3</v>
      </c>
      <c r="H1" s="105" t="s">
        <v>4</v>
      </c>
      <c r="I1" s="106" t="s">
        <v>5</v>
      </c>
    </row>
    <row r="2" spans="1:9" x14ac:dyDescent="0.25">
      <c r="A2" s="109"/>
      <c r="B2" s="104"/>
      <c r="C2" s="104"/>
      <c r="D2" s="104"/>
      <c r="E2" s="104"/>
      <c r="F2" s="104"/>
      <c r="G2" s="104"/>
      <c r="H2" s="104"/>
      <c r="I2" s="107"/>
    </row>
    <row r="3" spans="1:9" x14ac:dyDescent="0.25">
      <c r="A3" s="72">
        <v>1</v>
      </c>
      <c r="B3" s="42" t="s">
        <v>100</v>
      </c>
      <c r="C3" s="43">
        <v>42522</v>
      </c>
      <c r="D3" s="63" t="str">
        <f>[1]data!$C$124</f>
        <v>K1010</v>
      </c>
      <c r="E3" s="42" t="str">
        <f>[1]data!$B$124</f>
        <v>P19041322</v>
      </c>
      <c r="F3" s="2" t="str">
        <f>[1]data!$D$124</f>
        <v>Sofa Modern</v>
      </c>
      <c r="G3" s="42">
        <v>1</v>
      </c>
      <c r="H3" s="1">
        <f>[1]data!$F$124</f>
        <v>3350000</v>
      </c>
      <c r="I3" s="6">
        <f t="shared" ref="I3:I66" si="0">H3*G3</f>
        <v>3350000</v>
      </c>
    </row>
    <row r="4" spans="1:9" ht="15.75" thickBot="1" x14ac:dyDescent="0.3">
      <c r="A4" s="73">
        <v>2</v>
      </c>
      <c r="B4" s="30" t="s">
        <v>101</v>
      </c>
      <c r="C4" s="44">
        <v>42522</v>
      </c>
      <c r="D4" s="64" t="str">
        <f>[1]data!$C$105</f>
        <v>K1004</v>
      </c>
      <c r="E4" s="30" t="str">
        <f>[1]data!$B$105</f>
        <v>P19041303</v>
      </c>
      <c r="F4" s="31" t="str">
        <f>[1]data!$D$105</f>
        <v>Lemari Hias Minimalis</v>
      </c>
      <c r="G4" s="30">
        <v>1</v>
      </c>
      <c r="H4" s="32">
        <f>[1]data!$F$105</f>
        <v>2350000</v>
      </c>
      <c r="I4" s="74">
        <f t="shared" si="0"/>
        <v>2350000</v>
      </c>
    </row>
    <row r="5" spans="1:9" x14ac:dyDescent="0.25">
      <c r="A5" s="100">
        <v>3</v>
      </c>
      <c r="B5" s="39" t="s">
        <v>102</v>
      </c>
      <c r="C5" s="46">
        <v>42522</v>
      </c>
      <c r="D5" s="65" t="str">
        <f>[1]data!$C$4</f>
        <v>K1002</v>
      </c>
      <c r="E5" s="39" t="str">
        <f>[1]data!$B$4</f>
        <v>P19041202</v>
      </c>
      <c r="F5" s="3" t="str">
        <f>[1]data!$D$4</f>
        <v>Tempat Tidur KDI ukir</v>
      </c>
      <c r="G5" s="39">
        <v>1</v>
      </c>
      <c r="H5" s="4">
        <f>[1]data!$F$4</f>
        <v>3600000</v>
      </c>
      <c r="I5" s="5">
        <f t="shared" si="0"/>
        <v>3600000</v>
      </c>
    </row>
    <row r="6" spans="1:9" x14ac:dyDescent="0.25">
      <c r="A6" s="101"/>
      <c r="B6" s="42" t="s">
        <v>102</v>
      </c>
      <c r="C6" s="43">
        <v>42522</v>
      </c>
      <c r="D6" s="63" t="str">
        <f>[1]data!$C$42</f>
        <v>K1001</v>
      </c>
      <c r="E6" s="42" t="str">
        <f>[1]data!$B$42</f>
        <v>P19041240</v>
      </c>
      <c r="F6" s="2" t="str">
        <f>[1]data!$D$42</f>
        <v>Springbed Caisar Economy</v>
      </c>
      <c r="G6" s="42">
        <v>1</v>
      </c>
      <c r="H6" s="1">
        <f>[1]data!$F$42</f>
        <v>1600000</v>
      </c>
      <c r="I6" s="6">
        <f t="shared" si="0"/>
        <v>1600000</v>
      </c>
    </row>
    <row r="7" spans="1:9" x14ac:dyDescent="0.25">
      <c r="A7" s="101"/>
      <c r="B7" s="42" t="s">
        <v>102</v>
      </c>
      <c r="C7" s="43">
        <v>42522</v>
      </c>
      <c r="D7" s="63" t="str">
        <f>[1]data!$C$81</f>
        <v>K1003</v>
      </c>
      <c r="E7" s="42" t="str">
        <f>[1]data!$B$81</f>
        <v>P19041279</v>
      </c>
      <c r="F7" s="2" t="str">
        <f>[1]data!$D$81</f>
        <v>Meja Rias Alter</v>
      </c>
      <c r="G7" s="42">
        <v>1</v>
      </c>
      <c r="H7" s="1">
        <f>[1]data!$F$81</f>
        <v>1600000</v>
      </c>
      <c r="I7" s="6">
        <f t="shared" si="0"/>
        <v>1600000</v>
      </c>
    </row>
    <row r="8" spans="1:9" x14ac:dyDescent="0.25">
      <c r="A8" s="101"/>
      <c r="B8" s="42" t="s">
        <v>102</v>
      </c>
      <c r="C8" s="43">
        <v>42522</v>
      </c>
      <c r="D8" s="63" t="str">
        <f>[1]data!$C$90</f>
        <v>K1004</v>
      </c>
      <c r="E8" s="42" t="str">
        <f>[1]data!$B$90</f>
        <v>P19041288</v>
      </c>
      <c r="F8" s="2" t="str">
        <f>[1]data!$D$90</f>
        <v>Lemari Pintu Tiara 3 PT</v>
      </c>
      <c r="G8" s="42">
        <v>1</v>
      </c>
      <c r="H8" s="1">
        <f>[1]data!$F$90</f>
        <v>3400000</v>
      </c>
      <c r="I8" s="6">
        <f t="shared" si="0"/>
        <v>3400000</v>
      </c>
    </row>
    <row r="9" spans="1:9" x14ac:dyDescent="0.25">
      <c r="A9" s="101"/>
      <c r="B9" s="42" t="s">
        <v>102</v>
      </c>
      <c r="C9" s="43">
        <v>42522</v>
      </c>
      <c r="D9" s="63" t="str">
        <f>[1]data!$C$104</f>
        <v>K1004</v>
      </c>
      <c r="E9" s="42" t="str">
        <f>[1]data!$B$104</f>
        <v>P19041302</v>
      </c>
      <c r="F9" s="2" t="str">
        <f>[1]data!$D$104</f>
        <v>Lemari Hias Jati</v>
      </c>
      <c r="G9" s="42">
        <v>1</v>
      </c>
      <c r="H9" s="1">
        <f>[1]data!$F$104</f>
        <v>2850000</v>
      </c>
      <c r="I9" s="6">
        <f t="shared" si="0"/>
        <v>2850000</v>
      </c>
    </row>
    <row r="10" spans="1:9" x14ac:dyDescent="0.25">
      <c r="A10" s="101"/>
      <c r="B10" s="42" t="s">
        <v>102</v>
      </c>
      <c r="C10" s="43">
        <v>42522</v>
      </c>
      <c r="D10" s="63" t="str">
        <f>[1]data!$C$109</f>
        <v>K1008</v>
      </c>
      <c r="E10" s="42" t="str">
        <f>[1]data!$B$109</f>
        <v>P19041307</v>
      </c>
      <c r="F10" s="2" t="str">
        <f>[1]data!$D$109</f>
        <v>Bantal Helux</v>
      </c>
      <c r="G10" s="42">
        <v>2</v>
      </c>
      <c r="H10" s="1">
        <f>[1]data!$F$109</f>
        <v>200000</v>
      </c>
      <c r="I10" s="6">
        <f t="shared" si="0"/>
        <v>400000</v>
      </c>
    </row>
    <row r="11" spans="1:9" ht="15.75" thickBot="1" x14ac:dyDescent="0.3">
      <c r="A11" s="102"/>
      <c r="B11" s="40" t="s">
        <v>102</v>
      </c>
      <c r="C11" s="47">
        <v>42522</v>
      </c>
      <c r="D11" s="66" t="str">
        <f>[1]data!$C$111</f>
        <v>K1008</v>
      </c>
      <c r="E11" s="40" t="str">
        <f>[1]data!$B$111</f>
        <v>P19041309</v>
      </c>
      <c r="F11" s="7" t="str">
        <f>[1]data!$D$111</f>
        <v>Guling Helux</v>
      </c>
      <c r="G11" s="40">
        <v>2</v>
      </c>
      <c r="H11" s="8">
        <f>[1]data!$F$111</f>
        <v>200000</v>
      </c>
      <c r="I11" s="9">
        <f t="shared" si="0"/>
        <v>400000</v>
      </c>
    </row>
    <row r="12" spans="1:9" x14ac:dyDescent="0.25">
      <c r="A12" s="100">
        <v>4</v>
      </c>
      <c r="B12" s="39" t="s">
        <v>103</v>
      </c>
      <c r="C12" s="46">
        <v>42522</v>
      </c>
      <c r="D12" s="65" t="str">
        <f>[1]data!$C$42</f>
        <v>K1001</v>
      </c>
      <c r="E12" s="39" t="str">
        <f>[1]data!$B$42</f>
        <v>P19041240</v>
      </c>
      <c r="F12" s="3" t="str">
        <f>[1]data!$D$42</f>
        <v>Springbed Caisar Economy</v>
      </c>
      <c r="G12" s="39">
        <v>1</v>
      </c>
      <c r="H12" s="4">
        <f>[1]data!$F$42</f>
        <v>1600000</v>
      </c>
      <c r="I12" s="5">
        <f t="shared" si="0"/>
        <v>1600000</v>
      </c>
    </row>
    <row r="13" spans="1:9" x14ac:dyDescent="0.25">
      <c r="A13" s="101"/>
      <c r="B13" s="42" t="s">
        <v>103</v>
      </c>
      <c r="C13" s="43">
        <v>42522</v>
      </c>
      <c r="D13" s="63" t="str">
        <f>[1]data!$C$75</f>
        <v>K1005</v>
      </c>
      <c r="E13" s="42" t="str">
        <f>[1]data!$B$75</f>
        <v>P19041273</v>
      </c>
      <c r="F13" s="2" t="str">
        <f>[1]data!$D$75</f>
        <v>Dipan Modern Kancing</v>
      </c>
      <c r="G13" s="42">
        <v>1</v>
      </c>
      <c r="H13" s="1">
        <f>[1]data!$F$75</f>
        <v>2350000</v>
      </c>
      <c r="I13" s="6">
        <f t="shared" si="0"/>
        <v>2350000</v>
      </c>
    </row>
    <row r="14" spans="1:9" x14ac:dyDescent="0.25">
      <c r="A14" s="101"/>
      <c r="B14" s="42" t="s">
        <v>103</v>
      </c>
      <c r="C14" s="43">
        <v>42522</v>
      </c>
      <c r="D14" s="63" t="str">
        <f>[1]data!$C$90</f>
        <v>K1004</v>
      </c>
      <c r="E14" s="42" t="str">
        <f>[1]data!$B$90</f>
        <v>P19041288</v>
      </c>
      <c r="F14" s="2" t="str">
        <f>[1]data!$D$90</f>
        <v>Lemari Pintu Tiara 3 PT</v>
      </c>
      <c r="G14" s="42">
        <v>1</v>
      </c>
      <c r="H14" s="1">
        <f>[1]data!$F$90</f>
        <v>3400000</v>
      </c>
      <c r="I14" s="6">
        <f t="shared" si="0"/>
        <v>3400000</v>
      </c>
    </row>
    <row r="15" spans="1:9" x14ac:dyDescent="0.25">
      <c r="A15" s="101"/>
      <c r="B15" s="42" t="s">
        <v>103</v>
      </c>
      <c r="C15" s="43">
        <v>42522</v>
      </c>
      <c r="D15" s="63" t="str">
        <f>[1]data!$C$109</f>
        <v>K1008</v>
      </c>
      <c r="E15" s="42" t="str">
        <f>[1]data!$B$109</f>
        <v>P19041307</v>
      </c>
      <c r="F15" s="2" t="str">
        <f>[1]data!$D$109</f>
        <v>Bantal Helux</v>
      </c>
      <c r="G15" s="42">
        <v>2</v>
      </c>
      <c r="H15" s="1">
        <f>[1]data!$F$109</f>
        <v>200000</v>
      </c>
      <c r="I15" s="6">
        <f t="shared" si="0"/>
        <v>400000</v>
      </c>
    </row>
    <row r="16" spans="1:9" ht="15.75" thickBot="1" x14ac:dyDescent="0.3">
      <c r="A16" s="102"/>
      <c r="B16" s="40" t="s">
        <v>103</v>
      </c>
      <c r="C16" s="47">
        <v>42522</v>
      </c>
      <c r="D16" s="66" t="str">
        <f>[1]data!$C$111</f>
        <v>K1008</v>
      </c>
      <c r="E16" s="40" t="str">
        <f>[1]data!$B$111</f>
        <v>P19041309</v>
      </c>
      <c r="F16" s="7" t="str">
        <f>[1]data!$D$111</f>
        <v>Guling Helux</v>
      </c>
      <c r="G16" s="40">
        <v>1</v>
      </c>
      <c r="H16" s="8">
        <f>[1]data!$F$111</f>
        <v>200000</v>
      </c>
      <c r="I16" s="9">
        <f t="shared" si="0"/>
        <v>200000</v>
      </c>
    </row>
    <row r="17" spans="1:9" ht="15.75" thickBot="1" x14ac:dyDescent="0.3">
      <c r="A17" s="75">
        <v>5</v>
      </c>
      <c r="B17" s="41" t="s">
        <v>104</v>
      </c>
      <c r="C17" s="48">
        <v>42523</v>
      </c>
      <c r="D17" s="67" t="str">
        <f>[1]data!$C$85</f>
        <v>K1003</v>
      </c>
      <c r="E17" s="41" t="str">
        <f>[1]data!$B$85</f>
        <v>P19041283</v>
      </c>
      <c r="F17" s="33" t="str">
        <f>[1]data!$D$85</f>
        <v>Meja Rias Gendong 1</v>
      </c>
      <c r="G17" s="41">
        <v>1</v>
      </c>
      <c r="H17" s="34">
        <f>[1]data!$F$85</f>
        <v>1600000</v>
      </c>
      <c r="I17" s="76">
        <f t="shared" si="0"/>
        <v>1600000</v>
      </c>
    </row>
    <row r="18" spans="1:9" x14ac:dyDescent="0.25">
      <c r="A18" s="100">
        <v>6</v>
      </c>
      <c r="B18" s="39" t="s">
        <v>105</v>
      </c>
      <c r="C18" s="46">
        <v>42523</v>
      </c>
      <c r="D18" s="65" t="str">
        <f>[1]data!$C$99</f>
        <v>K1004</v>
      </c>
      <c r="E18" s="39" t="str">
        <f>[1]data!$B$99</f>
        <v>P19041297</v>
      </c>
      <c r="F18" s="3" t="str">
        <f>[1]data!$D$99</f>
        <v>Lemari Pintu Adinda Tonjol 4PT</v>
      </c>
      <c r="G18" s="39">
        <v>1</v>
      </c>
      <c r="H18" s="4">
        <f>[1]data!$F$99</f>
        <v>4000000</v>
      </c>
      <c r="I18" s="5">
        <f t="shared" si="0"/>
        <v>4000000</v>
      </c>
    </row>
    <row r="19" spans="1:9" x14ac:dyDescent="0.25">
      <c r="A19" s="101"/>
      <c r="B19" s="42" t="s">
        <v>105</v>
      </c>
      <c r="C19" s="43">
        <v>42523</v>
      </c>
      <c r="D19" s="63" t="str">
        <f>[1]data!$C$108</f>
        <v>K1007</v>
      </c>
      <c r="E19" s="42" t="str">
        <f>[1]data!$B$108</f>
        <v>P19041306</v>
      </c>
      <c r="F19" s="2" t="str">
        <f>[1]data!$D$108</f>
        <v>Kaca Hias Jati</v>
      </c>
      <c r="G19" s="42">
        <v>1</v>
      </c>
      <c r="H19" s="1">
        <f>[1]data!$F$108</f>
        <v>1700000</v>
      </c>
      <c r="I19" s="6">
        <f t="shared" si="0"/>
        <v>1700000</v>
      </c>
    </row>
    <row r="20" spans="1:9" ht="15.75" thickBot="1" x14ac:dyDescent="0.3">
      <c r="A20" s="102"/>
      <c r="B20" s="40" t="s">
        <v>105</v>
      </c>
      <c r="C20" s="47">
        <v>42523</v>
      </c>
      <c r="D20" s="66" t="str">
        <f>[1]data!$C$130</f>
        <v>K1011</v>
      </c>
      <c r="E20" s="40" t="str">
        <f>[1]data!$B$130</f>
        <v>P19041328</v>
      </c>
      <c r="F20" s="7" t="str">
        <f>[1]data!$D$130</f>
        <v>Kursi Tamu Jati Kartini</v>
      </c>
      <c r="G20" s="40">
        <v>1</v>
      </c>
      <c r="H20" s="8">
        <f>[1]data!$F$130</f>
        <v>2350000</v>
      </c>
      <c r="I20" s="9">
        <f t="shared" si="0"/>
        <v>2350000</v>
      </c>
    </row>
    <row r="21" spans="1:9" x14ac:dyDescent="0.25">
      <c r="A21" s="100">
        <v>7</v>
      </c>
      <c r="B21" s="39" t="s">
        <v>106</v>
      </c>
      <c r="C21" s="46">
        <v>42524</v>
      </c>
      <c r="D21" s="65" t="str">
        <f>[1]data!$C$133</f>
        <v>K1011</v>
      </c>
      <c r="E21" s="39" t="str">
        <f>[1]data!$B$133</f>
        <v>P19041331</v>
      </c>
      <c r="F21" s="3" t="str">
        <f>[1]data!$D$133</f>
        <v>Kursi Tamu Jati Semanggi</v>
      </c>
      <c r="G21" s="39">
        <v>1</v>
      </c>
      <c r="H21" s="4">
        <f>[1]data!$F$133</f>
        <v>3050000</v>
      </c>
      <c r="I21" s="5">
        <f t="shared" si="0"/>
        <v>3050000</v>
      </c>
    </row>
    <row r="22" spans="1:9" x14ac:dyDescent="0.25">
      <c r="A22" s="101"/>
      <c r="B22" s="42" t="s">
        <v>106</v>
      </c>
      <c r="C22" s="43">
        <v>42524</v>
      </c>
      <c r="D22" s="63" t="str">
        <f>[1]data!$C$138</f>
        <v>K1006</v>
      </c>
      <c r="E22" s="42" t="str">
        <f>[1]data!$B$138</f>
        <v>P19041336</v>
      </c>
      <c r="F22" s="2" t="str">
        <f>[1]data!$D$138</f>
        <v>Meja Makan Kerang</v>
      </c>
      <c r="G22" s="42">
        <v>1</v>
      </c>
      <c r="H22" s="1">
        <f>[1]data!$F$138</f>
        <v>3200000</v>
      </c>
      <c r="I22" s="6">
        <f t="shared" si="0"/>
        <v>3200000</v>
      </c>
    </row>
    <row r="23" spans="1:9" ht="15.75" thickBot="1" x14ac:dyDescent="0.3">
      <c r="A23" s="102"/>
      <c r="B23" s="40" t="s">
        <v>106</v>
      </c>
      <c r="C23" s="47">
        <v>42524</v>
      </c>
      <c r="D23" s="66" t="str">
        <f>[1]data!$C$102</f>
        <v>K1004</v>
      </c>
      <c r="E23" s="40" t="str">
        <f>[1]data!$B$102</f>
        <v>P19041300</v>
      </c>
      <c r="F23" s="7" t="str">
        <f>[1]data!$D$102</f>
        <v>Lemari Hias Lokal 2 PT</v>
      </c>
      <c r="G23" s="40">
        <v>1</v>
      </c>
      <c r="H23" s="8">
        <f>[1]data!$F$102</f>
        <v>1800000</v>
      </c>
      <c r="I23" s="9">
        <f t="shared" si="0"/>
        <v>1800000</v>
      </c>
    </row>
    <row r="24" spans="1:9" x14ac:dyDescent="0.25">
      <c r="A24" s="77">
        <v>8</v>
      </c>
      <c r="B24" s="35" t="s">
        <v>107</v>
      </c>
      <c r="C24" s="45">
        <v>42524</v>
      </c>
      <c r="D24" s="68" t="str">
        <f>[1]data!$C$101</f>
        <v>K1004</v>
      </c>
      <c r="E24" s="35" t="str">
        <f>[1]data!$B$101</f>
        <v>P19041299</v>
      </c>
      <c r="F24" s="36" t="str">
        <f>[1]data!$D$101</f>
        <v>Lemari Hias Lokal 1 PT</v>
      </c>
      <c r="G24" s="35">
        <v>1</v>
      </c>
      <c r="H24" s="37">
        <f>[1]data!$F$101</f>
        <v>1600000</v>
      </c>
      <c r="I24" s="78">
        <f t="shared" si="0"/>
        <v>1600000</v>
      </c>
    </row>
    <row r="25" spans="1:9" ht="15.75" thickBot="1" x14ac:dyDescent="0.3">
      <c r="A25" s="73">
        <v>9</v>
      </c>
      <c r="B25" s="30" t="s">
        <v>108</v>
      </c>
      <c r="C25" s="44">
        <v>42524</v>
      </c>
      <c r="D25" s="64" t="str">
        <f>[1]data!$C$107</f>
        <v>K1007</v>
      </c>
      <c r="E25" s="30" t="str">
        <f>[1]data!$B$107</f>
        <v>P19041305</v>
      </c>
      <c r="F25" s="31" t="str">
        <f>[1]data!$D$107</f>
        <v>Kaca Hias Minimalis Ukir</v>
      </c>
      <c r="G25" s="30">
        <v>1</v>
      </c>
      <c r="H25" s="32">
        <f>[1]data!$F$107</f>
        <v>1050000</v>
      </c>
      <c r="I25" s="74">
        <f t="shared" si="0"/>
        <v>1050000</v>
      </c>
    </row>
    <row r="26" spans="1:9" x14ac:dyDescent="0.25">
      <c r="A26" s="100">
        <v>10</v>
      </c>
      <c r="B26" s="39" t="s">
        <v>109</v>
      </c>
      <c r="C26" s="46">
        <v>42524</v>
      </c>
      <c r="D26" s="65" t="str">
        <f>[1]data!$C$84</f>
        <v>K1003</v>
      </c>
      <c r="E26" s="39" t="str">
        <f>[1]data!$B$84</f>
        <v>P19041282</v>
      </c>
      <c r="F26" s="3" t="str">
        <f>[1]data!$D$84</f>
        <v>Meja Rias Pluru</v>
      </c>
      <c r="G26" s="39">
        <v>1</v>
      </c>
      <c r="H26" s="4">
        <f>[1]data!$F$84</f>
        <v>1800000</v>
      </c>
      <c r="I26" s="5">
        <f t="shared" si="0"/>
        <v>1800000</v>
      </c>
    </row>
    <row r="27" spans="1:9" ht="15.75" thickBot="1" x14ac:dyDescent="0.3">
      <c r="A27" s="102"/>
      <c r="B27" s="40" t="s">
        <v>109</v>
      </c>
      <c r="C27" s="47">
        <v>42524</v>
      </c>
      <c r="D27" s="66" t="str">
        <f>[1]data!$C$103</f>
        <v>K1004</v>
      </c>
      <c r="E27" s="40" t="str">
        <f>[1]data!$B$103</f>
        <v>P19041301</v>
      </c>
      <c r="F27" s="7" t="str">
        <f>[1]data!$D$103</f>
        <v>Lemari Hias Lokal 3 PT</v>
      </c>
      <c r="G27" s="40">
        <v>1</v>
      </c>
      <c r="H27" s="8">
        <f>[1]data!$F$103</f>
        <v>2000000</v>
      </c>
      <c r="I27" s="9">
        <f t="shared" si="0"/>
        <v>2000000</v>
      </c>
    </row>
    <row r="28" spans="1:9" x14ac:dyDescent="0.25">
      <c r="A28" s="100">
        <v>11</v>
      </c>
      <c r="B28" s="39" t="s">
        <v>110</v>
      </c>
      <c r="C28" s="46">
        <v>42524</v>
      </c>
      <c r="D28" s="65" t="str">
        <f>[1]data!$C$118</f>
        <v>K1009</v>
      </c>
      <c r="E28" s="39" t="str">
        <f>[1]data!$B$118</f>
        <v>P19041316</v>
      </c>
      <c r="F28" s="3" t="str">
        <f>[1]data!$D$118</f>
        <v>Buffet TV Jati Anggur</v>
      </c>
      <c r="G28" s="39">
        <v>1</v>
      </c>
      <c r="H28" s="4">
        <f>[1]data!$F$118</f>
        <v>2850000</v>
      </c>
      <c r="I28" s="5">
        <f t="shared" si="0"/>
        <v>2850000</v>
      </c>
    </row>
    <row r="29" spans="1:9" ht="15.75" thickBot="1" x14ac:dyDescent="0.3">
      <c r="A29" s="102"/>
      <c r="B29" s="40" t="s">
        <v>110</v>
      </c>
      <c r="C29" s="47">
        <v>42524</v>
      </c>
      <c r="D29" s="66" t="str">
        <f>[1]data!$C$122</f>
        <v>K1010</v>
      </c>
      <c r="E29" s="40" t="str">
        <f>[1]data!$B$122</f>
        <v>P19041320</v>
      </c>
      <c r="F29" s="7" t="str">
        <f>[1]data!$D$122</f>
        <v xml:space="preserve">Sofa Minimalis </v>
      </c>
      <c r="G29" s="40">
        <v>1</v>
      </c>
      <c r="H29" s="8">
        <f>[1]data!$F$122</f>
        <v>2350000</v>
      </c>
      <c r="I29" s="9">
        <f t="shared" si="0"/>
        <v>2350000</v>
      </c>
    </row>
    <row r="30" spans="1:9" ht="15.75" thickBot="1" x14ac:dyDescent="0.3">
      <c r="A30" s="75">
        <v>12</v>
      </c>
      <c r="B30" s="41" t="s">
        <v>111</v>
      </c>
      <c r="C30" s="48">
        <v>42525</v>
      </c>
      <c r="D30" s="67" t="str">
        <f>[1]data!$C$74</f>
        <v>K1005</v>
      </c>
      <c r="E30" s="41" t="str">
        <f>[1]data!$B$74</f>
        <v>P19041272</v>
      </c>
      <c r="F30" s="33" t="str">
        <f>[1]data!$D$74</f>
        <v>Dipan Classic</v>
      </c>
      <c r="G30" s="41">
        <v>1</v>
      </c>
      <c r="H30" s="34">
        <f>[1]data!$F$74</f>
        <v>1800000</v>
      </c>
      <c r="I30" s="76">
        <f t="shared" si="0"/>
        <v>1800000</v>
      </c>
    </row>
    <row r="31" spans="1:9" x14ac:dyDescent="0.25">
      <c r="A31" s="100">
        <v>13</v>
      </c>
      <c r="B31" s="39" t="s">
        <v>112</v>
      </c>
      <c r="C31" s="46">
        <v>42525</v>
      </c>
      <c r="D31" s="65" t="str">
        <f>[1]data!$C$116</f>
        <v>K1009</v>
      </c>
      <c r="E31" s="39" t="str">
        <f>[1]data!$B$116</f>
        <v>P19041314</v>
      </c>
      <c r="F31" s="3" t="str">
        <f>[1]data!$D$116</f>
        <v xml:space="preserve">Buffet TV Jati Davinci </v>
      </c>
      <c r="G31" s="39">
        <v>1</v>
      </c>
      <c r="H31" s="4">
        <f>[1]data!$F$116</f>
        <v>2420000</v>
      </c>
      <c r="I31" s="5">
        <f t="shared" si="0"/>
        <v>2420000</v>
      </c>
    </row>
    <row r="32" spans="1:9" x14ac:dyDescent="0.25">
      <c r="A32" s="101"/>
      <c r="B32" s="42" t="s">
        <v>112</v>
      </c>
      <c r="C32" s="43">
        <v>42525</v>
      </c>
      <c r="D32" s="63" t="str">
        <f>[1]data!$C$122</f>
        <v>K1010</v>
      </c>
      <c r="E32" s="42" t="str">
        <f>[1]data!$B$122</f>
        <v>P19041320</v>
      </c>
      <c r="F32" s="2" t="str">
        <f>[1]data!$D$122</f>
        <v xml:space="preserve">Sofa Minimalis </v>
      </c>
      <c r="G32" s="42">
        <v>1</v>
      </c>
      <c r="H32" s="1">
        <f>[1]data!$F$122</f>
        <v>2350000</v>
      </c>
      <c r="I32" s="6">
        <f t="shared" si="0"/>
        <v>2350000</v>
      </c>
    </row>
    <row r="33" spans="1:9" ht="15.75" thickBot="1" x14ac:dyDescent="0.3">
      <c r="A33" s="102"/>
      <c r="B33" s="40" t="s">
        <v>112</v>
      </c>
      <c r="C33" s="47">
        <v>42525</v>
      </c>
      <c r="D33" s="66" t="str">
        <f>[1]data!$C$108</f>
        <v>K1007</v>
      </c>
      <c r="E33" s="40" t="str">
        <f>[1]data!$B$108</f>
        <v>P19041306</v>
      </c>
      <c r="F33" s="7" t="str">
        <f>[1]data!$D$108</f>
        <v>Kaca Hias Jati</v>
      </c>
      <c r="G33" s="40">
        <v>1</v>
      </c>
      <c r="H33" s="8">
        <f>[1]data!$F$108</f>
        <v>1700000</v>
      </c>
      <c r="I33" s="9">
        <f t="shared" si="0"/>
        <v>1700000</v>
      </c>
    </row>
    <row r="34" spans="1:9" ht="15.75" thickBot="1" x14ac:dyDescent="0.3">
      <c r="A34" s="75">
        <v>14</v>
      </c>
      <c r="B34" s="41" t="s">
        <v>113</v>
      </c>
      <c r="C34" s="48">
        <v>42525</v>
      </c>
      <c r="D34" s="67" t="str">
        <f>[1]data!$C$131</f>
        <v>K1011</v>
      </c>
      <c r="E34" s="41" t="str">
        <f>[1]data!$B$131</f>
        <v>P19041329</v>
      </c>
      <c r="F34" s="33" t="str">
        <f>[1]data!$D$131</f>
        <v>Kursi Tamu Jati Mawar</v>
      </c>
      <c r="G34" s="41">
        <v>1</v>
      </c>
      <c r="H34" s="34">
        <f>[1]data!$F$131</f>
        <v>3300000</v>
      </c>
      <c r="I34" s="76">
        <f t="shared" si="0"/>
        <v>3300000</v>
      </c>
    </row>
    <row r="35" spans="1:9" x14ac:dyDescent="0.25">
      <c r="A35" s="100">
        <v>15</v>
      </c>
      <c r="B35" s="39" t="s">
        <v>114</v>
      </c>
      <c r="C35" s="46">
        <v>42525</v>
      </c>
      <c r="D35" s="65" t="str">
        <f>[1]data!$C$3</f>
        <v>K1002</v>
      </c>
      <c r="E35" s="39" t="str">
        <f>[1]data!$B$3</f>
        <v>P19041201</v>
      </c>
      <c r="F35" s="3" t="str">
        <f>[1]data!$D$3</f>
        <v>Tempat Tidur Istana</v>
      </c>
      <c r="G35" s="39">
        <v>1</v>
      </c>
      <c r="H35" s="4">
        <f>[1]data!$F$3</f>
        <v>5300000</v>
      </c>
      <c r="I35" s="5">
        <f t="shared" si="0"/>
        <v>5300000</v>
      </c>
    </row>
    <row r="36" spans="1:9" x14ac:dyDescent="0.25">
      <c r="A36" s="101"/>
      <c r="B36" s="42" t="s">
        <v>114</v>
      </c>
      <c r="C36" s="43">
        <v>42525</v>
      </c>
      <c r="D36" s="63" t="str">
        <f>[1]data!$C$36</f>
        <v>K1001</v>
      </c>
      <c r="E36" s="42" t="str">
        <f>[1]data!$B$36</f>
        <v>P19041234</v>
      </c>
      <c r="F36" s="2" t="str">
        <f>[1]data!$D$36</f>
        <v>Springbed Ocean Magical</v>
      </c>
      <c r="G36" s="42">
        <v>1</v>
      </c>
      <c r="H36" s="1">
        <f>[1]data!$F$36</f>
        <v>3600000</v>
      </c>
      <c r="I36" s="6">
        <f t="shared" si="0"/>
        <v>3600000</v>
      </c>
    </row>
    <row r="37" spans="1:9" x14ac:dyDescent="0.25">
      <c r="A37" s="101"/>
      <c r="B37" s="42" t="s">
        <v>114</v>
      </c>
      <c r="C37" s="43">
        <v>42525</v>
      </c>
      <c r="D37" s="63" t="str">
        <f>[1]data!$C$100</f>
        <v>K1004</v>
      </c>
      <c r="E37" s="42" t="str">
        <f>[1]data!$B$100</f>
        <v>P19041298</v>
      </c>
      <c r="F37" s="2" t="str">
        <f>[1]data!$D$100</f>
        <v>Lemari Pintu Tempahan (Custome)</v>
      </c>
      <c r="G37" s="42">
        <v>1</v>
      </c>
      <c r="H37" s="1">
        <f>[1]data!$F$100</f>
        <v>4500000</v>
      </c>
      <c r="I37" s="6">
        <f t="shared" si="0"/>
        <v>4500000</v>
      </c>
    </row>
    <row r="38" spans="1:9" ht="15.75" thickBot="1" x14ac:dyDescent="0.3">
      <c r="A38" s="102"/>
      <c r="B38" s="40" t="s">
        <v>114</v>
      </c>
      <c r="C38" s="47">
        <v>42525</v>
      </c>
      <c r="D38" s="66" t="str">
        <f>[1]data!$C$81</f>
        <v>K1003</v>
      </c>
      <c r="E38" s="40" t="str">
        <f>[1]data!$B$81</f>
        <v>P19041279</v>
      </c>
      <c r="F38" s="7" t="str">
        <f>[1]data!$D$81</f>
        <v>Meja Rias Alter</v>
      </c>
      <c r="G38" s="40">
        <v>1</v>
      </c>
      <c r="H38" s="8">
        <f>[1]data!$F$81</f>
        <v>1600000</v>
      </c>
      <c r="I38" s="9">
        <f t="shared" si="0"/>
        <v>1600000</v>
      </c>
    </row>
    <row r="39" spans="1:9" x14ac:dyDescent="0.25">
      <c r="A39" s="77">
        <v>16</v>
      </c>
      <c r="B39" s="35" t="s">
        <v>115</v>
      </c>
      <c r="C39" s="45">
        <v>42525</v>
      </c>
      <c r="D39" s="68" t="str">
        <f>[1]data!$C$78</f>
        <v>K1003</v>
      </c>
      <c r="E39" s="35" t="str">
        <f>[1]data!$B$78</f>
        <v>P19041276</v>
      </c>
      <c r="F39" s="36" t="str">
        <f>[1]data!$D$78</f>
        <v>Meja Rias Semanggi</v>
      </c>
      <c r="G39" s="35">
        <v>1</v>
      </c>
      <c r="H39" s="37">
        <f>[1]data!$F$78</f>
        <v>3400000</v>
      </c>
      <c r="I39" s="78">
        <f t="shared" si="0"/>
        <v>3400000</v>
      </c>
    </row>
    <row r="40" spans="1:9" ht="15.75" thickBot="1" x14ac:dyDescent="0.3">
      <c r="A40" s="73">
        <v>17</v>
      </c>
      <c r="B40" s="30" t="s">
        <v>116</v>
      </c>
      <c r="C40" s="44">
        <v>42526</v>
      </c>
      <c r="D40" s="64" t="str">
        <f>[1]data!$C$58</f>
        <v>K1012</v>
      </c>
      <c r="E40" s="30" t="str">
        <f>[1]data!$B$58</f>
        <v>P19041256</v>
      </c>
      <c r="F40" s="31" t="str">
        <f>[1]data!$D$58</f>
        <v>Bed Dorong Modis karakter</v>
      </c>
      <c r="G40" s="30">
        <v>1</v>
      </c>
      <c r="H40" s="32">
        <f>[1]data!$F$58</f>
        <v>3200000</v>
      </c>
      <c r="I40" s="74">
        <f t="shared" si="0"/>
        <v>3200000</v>
      </c>
    </row>
    <row r="41" spans="1:9" x14ac:dyDescent="0.25">
      <c r="A41" s="100">
        <v>18</v>
      </c>
      <c r="B41" s="39" t="s">
        <v>117</v>
      </c>
      <c r="C41" s="46">
        <v>42526</v>
      </c>
      <c r="D41" s="65" t="str">
        <f>[1]data!$C$35</f>
        <v>K1001</v>
      </c>
      <c r="E41" s="39" t="str">
        <f>[1]data!$B$35</f>
        <v>P19041233</v>
      </c>
      <c r="F41" s="3" t="str">
        <f>[1]data!$D$35</f>
        <v>Springbed Helux</v>
      </c>
      <c r="G41" s="39">
        <v>3</v>
      </c>
      <c r="H41" s="4">
        <f>[1]data!$F$35</f>
        <v>3900000</v>
      </c>
      <c r="I41" s="5">
        <f t="shared" si="0"/>
        <v>11700000</v>
      </c>
    </row>
    <row r="42" spans="1:9" x14ac:dyDescent="0.25">
      <c r="A42" s="101"/>
      <c r="B42" s="42" t="s">
        <v>117</v>
      </c>
      <c r="C42" s="43">
        <v>42526</v>
      </c>
      <c r="D42" s="63" t="str">
        <f>[1]data!$C$43</f>
        <v>K1001</v>
      </c>
      <c r="E42" s="42" t="str">
        <f>[1]data!$B$43</f>
        <v>P19041241</v>
      </c>
      <c r="F42" s="2" t="str">
        <f>[1]data!$D$43</f>
        <v>Springbed Caisar Davinci</v>
      </c>
      <c r="G42" s="42">
        <v>4</v>
      </c>
      <c r="H42" s="1">
        <f>[1]data!$F$43</f>
        <v>1950000</v>
      </c>
      <c r="I42" s="6">
        <f t="shared" si="0"/>
        <v>7800000</v>
      </c>
    </row>
    <row r="43" spans="1:9" x14ac:dyDescent="0.25">
      <c r="A43" s="101"/>
      <c r="B43" s="42" t="s">
        <v>117</v>
      </c>
      <c r="C43" s="43">
        <v>42526</v>
      </c>
      <c r="D43" s="63" t="str">
        <f>[1]data!$C$71</f>
        <v>K1005</v>
      </c>
      <c r="E43" s="42" t="str">
        <f>[1]data!$B$71</f>
        <v>P19041269</v>
      </c>
      <c r="F43" s="2" t="str">
        <f>[1]data!$D$71</f>
        <v>Dipan Cendrawasih</v>
      </c>
      <c r="G43" s="42">
        <v>2</v>
      </c>
      <c r="H43" s="1">
        <f>[1]data!$F$71</f>
        <v>2850000</v>
      </c>
      <c r="I43" s="6">
        <f t="shared" si="0"/>
        <v>5700000</v>
      </c>
    </row>
    <row r="44" spans="1:9" ht="15.75" thickBot="1" x14ac:dyDescent="0.3">
      <c r="A44" s="102"/>
      <c r="B44" s="40" t="s">
        <v>117</v>
      </c>
      <c r="C44" s="47">
        <v>42526</v>
      </c>
      <c r="D44" s="66" t="str">
        <f>[1]data!$C$73</f>
        <v>K1005</v>
      </c>
      <c r="E44" s="40" t="str">
        <f>[1]data!$B$73</f>
        <v>P19041271</v>
      </c>
      <c r="F44" s="7" t="str">
        <f>[1]data!$D$73</f>
        <v>Dipan Rafi Ahmad</v>
      </c>
      <c r="G44" s="40">
        <v>3</v>
      </c>
      <c r="H44" s="8">
        <f>[1]data!$F$73</f>
        <v>3150000</v>
      </c>
      <c r="I44" s="9">
        <f t="shared" si="0"/>
        <v>9450000</v>
      </c>
    </row>
    <row r="45" spans="1:9" x14ac:dyDescent="0.25">
      <c r="A45" s="100">
        <v>19</v>
      </c>
      <c r="B45" s="39" t="s">
        <v>118</v>
      </c>
      <c r="C45" s="46">
        <v>42527</v>
      </c>
      <c r="D45" s="65" t="str">
        <f>[1]data!$C$21</f>
        <v>K1002</v>
      </c>
      <c r="E45" s="39" t="str">
        <f>[1]data!$B$21</f>
        <v>P19041219</v>
      </c>
      <c r="F45" s="3" t="str">
        <f>[1]data!$D$21</f>
        <v>Tempat Tidur Anggur</v>
      </c>
      <c r="G45" s="39">
        <v>1</v>
      </c>
      <c r="H45" s="4">
        <f>[1]data!$F$21</f>
        <v>3050000</v>
      </c>
      <c r="I45" s="5">
        <f t="shared" si="0"/>
        <v>3050000</v>
      </c>
    </row>
    <row r="46" spans="1:9" ht="15.75" thickBot="1" x14ac:dyDescent="0.3">
      <c r="A46" s="102"/>
      <c r="B46" s="40" t="s">
        <v>118</v>
      </c>
      <c r="C46" s="47">
        <v>42527</v>
      </c>
      <c r="D46" s="66" t="str">
        <f>[1]data!$C$84</f>
        <v>K1003</v>
      </c>
      <c r="E46" s="40" t="str">
        <f>[1]data!$B$84</f>
        <v>P19041282</v>
      </c>
      <c r="F46" s="7" t="str">
        <f>[1]data!$D$84</f>
        <v>Meja Rias Pluru</v>
      </c>
      <c r="G46" s="40">
        <v>1</v>
      </c>
      <c r="H46" s="8">
        <f>[1]data!$F$84</f>
        <v>1800000</v>
      </c>
      <c r="I46" s="9">
        <f t="shared" si="0"/>
        <v>1800000</v>
      </c>
    </row>
    <row r="47" spans="1:9" x14ac:dyDescent="0.25">
      <c r="A47" s="77">
        <v>20</v>
      </c>
      <c r="B47" s="35" t="s">
        <v>119</v>
      </c>
      <c r="C47" s="45">
        <v>42527</v>
      </c>
      <c r="D47" s="68" t="str">
        <f>[1]data!$C$140</f>
        <v>K1006</v>
      </c>
      <c r="E47" s="35" t="str">
        <f>[1]data!$B$140</f>
        <v>P19041338</v>
      </c>
      <c r="F47" s="36" t="str">
        <f>[1]data!$D$140</f>
        <v>Meja Makan Ukir salina Gendong</v>
      </c>
      <c r="G47" s="35">
        <v>1</v>
      </c>
      <c r="H47" s="37">
        <f>[1]data!$F$140</f>
        <v>3600000</v>
      </c>
      <c r="I47" s="78">
        <f t="shared" si="0"/>
        <v>3600000</v>
      </c>
    </row>
    <row r="48" spans="1:9" x14ac:dyDescent="0.25">
      <c r="A48" s="72">
        <v>21</v>
      </c>
      <c r="B48" s="42" t="s">
        <v>120</v>
      </c>
      <c r="C48" s="43">
        <v>42527</v>
      </c>
      <c r="D48" s="63" t="str">
        <f>[1]data!$C$120</f>
        <v>K1009</v>
      </c>
      <c r="E48" s="42" t="str">
        <f>[1]data!$B$120</f>
        <v>P19041318</v>
      </c>
      <c r="F48" s="2" t="str">
        <f>[1]data!$D$120</f>
        <v>Buffet TV Jati Kartini</v>
      </c>
      <c r="G48" s="42">
        <v>1</v>
      </c>
      <c r="H48" s="1">
        <f>[1]data!$F$120</f>
        <v>2200000</v>
      </c>
      <c r="I48" s="6">
        <f t="shared" si="0"/>
        <v>2200000</v>
      </c>
    </row>
    <row r="49" spans="1:9" ht="15.75" thickBot="1" x14ac:dyDescent="0.3">
      <c r="A49" s="73">
        <v>22</v>
      </c>
      <c r="B49" s="30" t="s">
        <v>121</v>
      </c>
      <c r="C49" s="44">
        <v>42527</v>
      </c>
      <c r="D49" s="64" t="str">
        <f>[1]data!$C$100</f>
        <v>K1004</v>
      </c>
      <c r="E49" s="30" t="str">
        <f>[1]data!$B$100</f>
        <v>P19041298</v>
      </c>
      <c r="F49" s="31" t="str">
        <f>[1]data!$D$100</f>
        <v>Lemari Pintu Tempahan (Custome)</v>
      </c>
      <c r="G49" s="30">
        <v>1</v>
      </c>
      <c r="H49" s="32">
        <f>[1]data!$F$100</f>
        <v>4500000</v>
      </c>
      <c r="I49" s="74">
        <f t="shared" si="0"/>
        <v>4500000</v>
      </c>
    </row>
    <row r="50" spans="1:9" x14ac:dyDescent="0.25">
      <c r="A50" s="100">
        <v>23</v>
      </c>
      <c r="B50" s="39" t="s">
        <v>122</v>
      </c>
      <c r="C50" s="46">
        <v>42527</v>
      </c>
      <c r="D50" s="65" t="str">
        <f>[1]data!$C$12</f>
        <v>K1002</v>
      </c>
      <c r="E50" s="39" t="str">
        <f>[1]data!$B$12</f>
        <v>P19041210</v>
      </c>
      <c r="F50" s="3" t="str">
        <f>[1]data!$D$12</f>
        <v>Tempat Tidur Gebyok Joglo</v>
      </c>
      <c r="G50" s="39">
        <v>1</v>
      </c>
      <c r="H50" s="4">
        <f>[1]data!$F$12</f>
        <v>2950000</v>
      </c>
      <c r="I50" s="5">
        <f t="shared" si="0"/>
        <v>2950000</v>
      </c>
    </row>
    <row r="51" spans="1:9" x14ac:dyDescent="0.25">
      <c r="A51" s="101"/>
      <c r="B51" s="42" t="s">
        <v>122</v>
      </c>
      <c r="C51" s="43">
        <v>42527</v>
      </c>
      <c r="D51" s="63" t="str">
        <f>[1]data!$C$46</f>
        <v>K1001</v>
      </c>
      <c r="E51" s="42" t="str">
        <f>[1]data!$B$46</f>
        <v>P19041244</v>
      </c>
      <c r="F51" s="2" t="str">
        <f>[1]data!$D$46</f>
        <v>Springbed Loren Tipe 600</v>
      </c>
      <c r="G51" s="42">
        <v>1</v>
      </c>
      <c r="H51" s="1">
        <f>[1]data!$F$46</f>
        <v>2100000</v>
      </c>
      <c r="I51" s="6">
        <f t="shared" si="0"/>
        <v>2100000</v>
      </c>
    </row>
    <row r="52" spans="1:9" x14ac:dyDescent="0.25">
      <c r="A52" s="101"/>
      <c r="B52" s="42" t="s">
        <v>122</v>
      </c>
      <c r="C52" s="43">
        <v>42527</v>
      </c>
      <c r="D52" s="63" t="str">
        <f>[1]data!$C$84</f>
        <v>K1003</v>
      </c>
      <c r="E52" s="42" t="str">
        <f>[1]data!$B$84</f>
        <v>P19041282</v>
      </c>
      <c r="F52" s="2" t="str">
        <f>[1]data!$D$84</f>
        <v>Meja Rias Pluru</v>
      </c>
      <c r="G52" s="42">
        <v>1</v>
      </c>
      <c r="H52" s="1">
        <f>[1]data!$F$84</f>
        <v>1800000</v>
      </c>
      <c r="I52" s="6">
        <f t="shared" si="0"/>
        <v>1800000</v>
      </c>
    </row>
    <row r="53" spans="1:9" x14ac:dyDescent="0.25">
      <c r="A53" s="101"/>
      <c r="B53" s="42" t="s">
        <v>122</v>
      </c>
      <c r="C53" s="43">
        <v>42527</v>
      </c>
      <c r="D53" s="63" t="str">
        <f>[1]data!$C$90</f>
        <v>K1004</v>
      </c>
      <c r="E53" s="42" t="str">
        <f>[1]data!$B$90</f>
        <v>P19041288</v>
      </c>
      <c r="F53" s="2" t="str">
        <f>[1]data!$D$90</f>
        <v>Lemari Pintu Tiara 3 PT</v>
      </c>
      <c r="G53" s="42">
        <v>1</v>
      </c>
      <c r="H53" s="1">
        <f>[1]data!$F$90</f>
        <v>3400000</v>
      </c>
      <c r="I53" s="6">
        <f t="shared" si="0"/>
        <v>3400000</v>
      </c>
    </row>
    <row r="54" spans="1:9" x14ac:dyDescent="0.25">
      <c r="A54" s="101"/>
      <c r="B54" s="42" t="s">
        <v>122</v>
      </c>
      <c r="C54" s="43">
        <v>42527</v>
      </c>
      <c r="D54" s="63" t="str">
        <f>[1]data!$C$109</f>
        <v>K1008</v>
      </c>
      <c r="E54" s="42" t="str">
        <f>[1]data!$B$109</f>
        <v>P19041307</v>
      </c>
      <c r="F54" s="2" t="str">
        <f>[1]data!$D$109</f>
        <v>Bantal Helux</v>
      </c>
      <c r="G54" s="42">
        <v>1</v>
      </c>
      <c r="H54" s="1">
        <f>[1]data!$F$109</f>
        <v>200000</v>
      </c>
      <c r="I54" s="6">
        <f t="shared" si="0"/>
        <v>200000</v>
      </c>
    </row>
    <row r="55" spans="1:9" ht="15.75" thickBot="1" x14ac:dyDescent="0.3">
      <c r="A55" s="102"/>
      <c r="B55" s="40" t="s">
        <v>122</v>
      </c>
      <c r="C55" s="47">
        <v>42527</v>
      </c>
      <c r="D55" s="66" t="str">
        <f>[1]data!$C$111</f>
        <v>K1008</v>
      </c>
      <c r="E55" s="40" t="str">
        <f>[1]data!$B$111</f>
        <v>P19041309</v>
      </c>
      <c r="F55" s="7" t="str">
        <f>[1]data!$D$111</f>
        <v>Guling Helux</v>
      </c>
      <c r="G55" s="40">
        <v>1</v>
      </c>
      <c r="H55" s="8">
        <f>[1]data!$F$111</f>
        <v>200000</v>
      </c>
      <c r="I55" s="9">
        <f t="shared" si="0"/>
        <v>200000</v>
      </c>
    </row>
    <row r="56" spans="1:9" x14ac:dyDescent="0.25">
      <c r="A56" s="77">
        <v>24</v>
      </c>
      <c r="B56" s="35" t="s">
        <v>123</v>
      </c>
      <c r="C56" s="45">
        <v>42527</v>
      </c>
      <c r="D56" s="68" t="str">
        <f>[1]data!$C$122</f>
        <v>K1010</v>
      </c>
      <c r="E56" s="35" t="str">
        <f>[1]data!$B$122</f>
        <v>P19041320</v>
      </c>
      <c r="F56" s="36" t="str">
        <f>[1]data!$D$122</f>
        <v xml:space="preserve">Sofa Minimalis </v>
      </c>
      <c r="G56" s="35">
        <v>1</v>
      </c>
      <c r="H56" s="37">
        <f>[1]data!$F$122</f>
        <v>2350000</v>
      </c>
      <c r="I56" s="78">
        <f t="shared" si="0"/>
        <v>2350000</v>
      </c>
    </row>
    <row r="57" spans="1:9" ht="15.75" thickBot="1" x14ac:dyDescent="0.3">
      <c r="A57" s="73">
        <v>25</v>
      </c>
      <c r="B57" s="30" t="s">
        <v>124</v>
      </c>
      <c r="C57" s="44">
        <v>42528</v>
      </c>
      <c r="D57" s="64" t="str">
        <f>[1]data!$C$27</f>
        <v>K1002</v>
      </c>
      <c r="E57" s="30" t="str">
        <f>[1]data!$B$30</f>
        <v>P19041228</v>
      </c>
      <c r="F57" s="31" t="str">
        <f>[1]data!$D$27</f>
        <v>Tempat Tidur Nusa Indah Krawang</v>
      </c>
      <c r="G57" s="30">
        <v>1</v>
      </c>
      <c r="H57" s="32">
        <f>[1]data!$F$27</f>
        <v>4000000</v>
      </c>
      <c r="I57" s="74">
        <f t="shared" si="0"/>
        <v>4000000</v>
      </c>
    </row>
    <row r="58" spans="1:9" x14ac:dyDescent="0.25">
      <c r="A58" s="100">
        <v>26</v>
      </c>
      <c r="B58" s="39" t="s">
        <v>125</v>
      </c>
      <c r="C58" s="46">
        <v>42529</v>
      </c>
      <c r="D58" s="65" t="str">
        <f>[1]data!$C$34</f>
        <v>K1002</v>
      </c>
      <c r="E58" s="39" t="str">
        <f>[1]data!$B$34</f>
        <v>P19041232</v>
      </c>
      <c r="F58" s="3" t="str">
        <f>[1]data!$D$34</f>
        <v>Tempat Tidur Tempahan (Custome)</v>
      </c>
      <c r="G58" s="39">
        <v>1</v>
      </c>
      <c r="H58" s="4">
        <f>[1]data!$F$34</f>
        <v>5000000</v>
      </c>
      <c r="I58" s="5">
        <f t="shared" si="0"/>
        <v>5000000</v>
      </c>
    </row>
    <row r="59" spans="1:9" ht="15.75" thickBot="1" x14ac:dyDescent="0.3">
      <c r="A59" s="102"/>
      <c r="B59" s="40" t="s">
        <v>125</v>
      </c>
      <c r="C59" s="47">
        <v>42529</v>
      </c>
      <c r="D59" s="66" t="str">
        <f>[1]data!$C$40</f>
        <v>K1001</v>
      </c>
      <c r="E59" s="40" t="str">
        <f>[1]data!$B$40</f>
        <v>P19041238</v>
      </c>
      <c r="F59" s="7" t="str">
        <f>[1]data!$D$40</f>
        <v>Springbed Ocean Tinderly</v>
      </c>
      <c r="G59" s="40">
        <v>1</v>
      </c>
      <c r="H59" s="8">
        <f>[1]data!$F$40</f>
        <v>4430000</v>
      </c>
      <c r="I59" s="9">
        <f t="shared" si="0"/>
        <v>4430000</v>
      </c>
    </row>
    <row r="60" spans="1:9" x14ac:dyDescent="0.25">
      <c r="A60" s="77">
        <v>27</v>
      </c>
      <c r="B60" s="35" t="s">
        <v>126</v>
      </c>
      <c r="C60" s="45">
        <v>42529</v>
      </c>
      <c r="D60" s="68" t="str">
        <f>[1]data!$C$139</f>
        <v>K1006</v>
      </c>
      <c r="E60" s="35" t="str">
        <f>[1]data!$B$139</f>
        <v>P19041337</v>
      </c>
      <c r="F60" s="36" t="str">
        <f>[1]data!$D$139</f>
        <v>Meja Makan Minimalis tepi daun</v>
      </c>
      <c r="G60" s="35">
        <v>1</v>
      </c>
      <c r="H60" s="37">
        <f>[1]data!$F$139</f>
        <v>3900000</v>
      </c>
      <c r="I60" s="78">
        <f t="shared" si="0"/>
        <v>3900000</v>
      </c>
    </row>
    <row r="61" spans="1:9" x14ac:dyDescent="0.25">
      <c r="A61" s="72">
        <v>28</v>
      </c>
      <c r="B61" s="42" t="s">
        <v>127</v>
      </c>
      <c r="C61" s="43">
        <v>42530</v>
      </c>
      <c r="D61" s="63" t="str">
        <f>[1]data!$C$122</f>
        <v>K1010</v>
      </c>
      <c r="E61" s="42" t="str">
        <f>[1]data!$B$122</f>
        <v>P19041320</v>
      </c>
      <c r="F61" s="2" t="str">
        <f>[1]data!$D$122</f>
        <v xml:space="preserve">Sofa Minimalis </v>
      </c>
      <c r="G61" s="42">
        <v>1</v>
      </c>
      <c r="H61" s="1">
        <f>[1]data!$F$122</f>
        <v>2350000</v>
      </c>
      <c r="I61" s="6">
        <f t="shared" si="0"/>
        <v>2350000</v>
      </c>
    </row>
    <row r="62" spans="1:9" x14ac:dyDescent="0.25">
      <c r="A62" s="72">
        <v>29</v>
      </c>
      <c r="B62" s="42" t="s">
        <v>128</v>
      </c>
      <c r="C62" s="43">
        <v>42531</v>
      </c>
      <c r="D62" s="63" t="str">
        <f>[1]data!$C$92</f>
        <v>K1004</v>
      </c>
      <c r="E62" s="42" t="str">
        <f>[1]data!$B$92</f>
        <v>P19041290</v>
      </c>
      <c r="F62" s="2" t="str">
        <f>[1]data!$D$92</f>
        <v>Lemari Pintu Rahwana 3 PT</v>
      </c>
      <c r="G62" s="42">
        <v>1</v>
      </c>
      <c r="H62" s="1">
        <f>[1]data!$F$92</f>
        <v>3500000</v>
      </c>
      <c r="I62" s="6">
        <f t="shared" si="0"/>
        <v>3500000</v>
      </c>
    </row>
    <row r="63" spans="1:9" x14ac:dyDescent="0.25">
      <c r="A63" s="72">
        <v>30</v>
      </c>
      <c r="B63" s="42" t="s">
        <v>129</v>
      </c>
      <c r="C63" s="43">
        <v>42532</v>
      </c>
      <c r="D63" s="63" t="str">
        <f>[1]data!$C$130</f>
        <v>K1011</v>
      </c>
      <c r="E63" s="42" t="str">
        <f>[1]data!$B$130</f>
        <v>P19041328</v>
      </c>
      <c r="F63" s="2" t="str">
        <f>[1]data!$D$130</f>
        <v>Kursi Tamu Jati Kartini</v>
      </c>
      <c r="G63" s="42">
        <v>1</v>
      </c>
      <c r="H63" s="1">
        <f>[1]data!$F$130</f>
        <v>2350000</v>
      </c>
      <c r="I63" s="6">
        <f t="shared" si="0"/>
        <v>2350000</v>
      </c>
    </row>
    <row r="64" spans="1:9" ht="15.75" thickBot="1" x14ac:dyDescent="0.3">
      <c r="A64" s="73">
        <v>31</v>
      </c>
      <c r="B64" s="30" t="s">
        <v>130</v>
      </c>
      <c r="C64" s="44">
        <v>42532</v>
      </c>
      <c r="D64" s="64" t="str">
        <f>[1]data!$C115</f>
        <v>K1009</v>
      </c>
      <c r="E64" s="30" t="str">
        <f>[1]data!$B$115</f>
        <v>P19041313</v>
      </c>
      <c r="F64" s="31" t="str">
        <f>[1]data!$D$115</f>
        <v>Buffet TV Lokal</v>
      </c>
      <c r="G64" s="30">
        <v>1</v>
      </c>
      <c r="H64" s="32">
        <f>[1]data!$F$115</f>
        <v>1100000</v>
      </c>
      <c r="I64" s="74">
        <f t="shared" si="0"/>
        <v>1100000</v>
      </c>
    </row>
    <row r="65" spans="1:9" x14ac:dyDescent="0.25">
      <c r="A65" s="100">
        <v>32</v>
      </c>
      <c r="B65" s="39" t="s">
        <v>131</v>
      </c>
      <c r="C65" s="46">
        <v>42532</v>
      </c>
      <c r="D65" s="65" t="str">
        <f>[1]data!$C$79</f>
        <v>K1003</v>
      </c>
      <c r="E65" s="39" t="str">
        <f>[1]data!$B$79</f>
        <v>P19041277</v>
      </c>
      <c r="F65" s="3" t="str">
        <f>[1]data!$D$79</f>
        <v xml:space="preserve">Meja Rias Kerang </v>
      </c>
      <c r="G65" s="39">
        <v>1</v>
      </c>
      <c r="H65" s="4">
        <f>[1]data!$F$79</f>
        <v>2650000</v>
      </c>
      <c r="I65" s="5">
        <f t="shared" si="0"/>
        <v>2650000</v>
      </c>
    </row>
    <row r="66" spans="1:9" x14ac:dyDescent="0.25">
      <c r="A66" s="101"/>
      <c r="B66" s="42" t="s">
        <v>131</v>
      </c>
      <c r="C66" s="43">
        <v>42532</v>
      </c>
      <c r="D66" s="63" t="str">
        <f>[1]data!$C$96</f>
        <v>K1004</v>
      </c>
      <c r="E66" s="42" t="str">
        <f>[1]data!$B$96</f>
        <v>P19041294</v>
      </c>
      <c r="F66" s="2" t="str">
        <f>[1]data!$D$96</f>
        <v>Lemari Pintu Semanggi</v>
      </c>
      <c r="G66" s="42">
        <v>1</v>
      </c>
      <c r="H66" s="1">
        <f>[1]data!$F$96</f>
        <v>3090000</v>
      </c>
      <c r="I66" s="6">
        <f t="shared" si="0"/>
        <v>3090000</v>
      </c>
    </row>
    <row r="67" spans="1:9" x14ac:dyDescent="0.25">
      <c r="A67" s="101"/>
      <c r="B67" s="42" t="s">
        <v>131</v>
      </c>
      <c r="C67" s="43">
        <v>42532</v>
      </c>
      <c r="D67" s="63" t="str">
        <f>[1]data!$C$112</f>
        <v>K1008</v>
      </c>
      <c r="E67" s="42" t="str">
        <f>[1]data!$B$112</f>
        <v>P19041310</v>
      </c>
      <c r="F67" s="2" t="str">
        <f>[1]data!$D$112</f>
        <v>Guling Conforta</v>
      </c>
      <c r="G67" s="42">
        <v>1</v>
      </c>
      <c r="H67" s="1">
        <f>[1]data!$F$112</f>
        <v>170000</v>
      </c>
      <c r="I67" s="6">
        <f t="shared" ref="I67:I129" si="1">H67*G67</f>
        <v>170000</v>
      </c>
    </row>
    <row r="68" spans="1:9" ht="15.75" thickBot="1" x14ac:dyDescent="0.3">
      <c r="A68" s="102"/>
      <c r="B68" s="40" t="s">
        <v>131</v>
      </c>
      <c r="C68" s="47">
        <v>42532</v>
      </c>
      <c r="D68" s="66" t="str">
        <f>[1]data!$C$110</f>
        <v>K1008</v>
      </c>
      <c r="E68" s="40" t="str">
        <f>[1]data!$B$110</f>
        <v>P19041308</v>
      </c>
      <c r="F68" s="7" t="str">
        <f>[1]data!$D$110</f>
        <v>Bantal Conforta</v>
      </c>
      <c r="G68" s="40">
        <v>1</v>
      </c>
      <c r="H68" s="8">
        <f>[1]data!$F$110</f>
        <v>170000</v>
      </c>
      <c r="I68" s="9">
        <f t="shared" si="1"/>
        <v>170000</v>
      </c>
    </row>
    <row r="69" spans="1:9" x14ac:dyDescent="0.25">
      <c r="A69" s="100">
        <v>33</v>
      </c>
      <c r="B69" s="39" t="s">
        <v>0</v>
      </c>
      <c r="C69" s="46">
        <v>42532</v>
      </c>
      <c r="D69" s="65" t="str">
        <f>[1]data!$C$58</f>
        <v>K1012</v>
      </c>
      <c r="E69" s="39" t="str">
        <f>[1]data!$B$58</f>
        <v>P19041256</v>
      </c>
      <c r="F69" s="3" t="str">
        <f>[1]data!$D$58</f>
        <v>Bed Dorong Modis karakter</v>
      </c>
      <c r="G69" s="39">
        <v>1</v>
      </c>
      <c r="H69" s="4">
        <f>[1]data!$F$58</f>
        <v>3200000</v>
      </c>
      <c r="I69" s="5">
        <f t="shared" si="1"/>
        <v>3200000</v>
      </c>
    </row>
    <row r="70" spans="1:9" x14ac:dyDescent="0.25">
      <c r="A70" s="101"/>
      <c r="B70" s="42" t="s">
        <v>0</v>
      </c>
      <c r="C70" s="43">
        <v>42532</v>
      </c>
      <c r="D70" s="63" t="str">
        <f>[1]data!$C$110</f>
        <v>K1008</v>
      </c>
      <c r="E70" s="42" t="str">
        <f>[1]data!$B$110</f>
        <v>P19041308</v>
      </c>
      <c r="F70" s="2" t="str">
        <f>[1]data!$D$110</f>
        <v>Bantal Conforta</v>
      </c>
      <c r="G70" s="42">
        <v>1</v>
      </c>
      <c r="H70" s="1">
        <f>[1]data!$F$110</f>
        <v>170000</v>
      </c>
      <c r="I70" s="6">
        <f t="shared" si="1"/>
        <v>170000</v>
      </c>
    </row>
    <row r="71" spans="1:9" ht="15.75" thickBot="1" x14ac:dyDescent="0.3">
      <c r="A71" s="102"/>
      <c r="B71" s="40" t="s">
        <v>0</v>
      </c>
      <c r="C71" s="47">
        <v>42532</v>
      </c>
      <c r="D71" s="66" t="str">
        <f>[1]data!$C$112</f>
        <v>K1008</v>
      </c>
      <c r="E71" s="40" t="str">
        <f>[1]data!$B$112</f>
        <v>P19041310</v>
      </c>
      <c r="F71" s="7" t="str">
        <f>[1]data!$D$112</f>
        <v>Guling Conforta</v>
      </c>
      <c r="G71" s="40">
        <v>1</v>
      </c>
      <c r="H71" s="8">
        <f>[1]data!$F$112</f>
        <v>170000</v>
      </c>
      <c r="I71" s="9">
        <f t="shared" si="1"/>
        <v>170000</v>
      </c>
    </row>
    <row r="72" spans="1:9" x14ac:dyDescent="0.25">
      <c r="A72" s="100">
        <v>34</v>
      </c>
      <c r="B72" s="39" t="s">
        <v>132</v>
      </c>
      <c r="C72" s="46">
        <v>42533</v>
      </c>
      <c r="D72" s="65" t="str">
        <f>[1]data!$C$17</f>
        <v>K1002</v>
      </c>
      <c r="E72" s="39" t="str">
        <f>[1]data!$B$17</f>
        <v>P19041215</v>
      </c>
      <c r="F72" s="3" t="str">
        <f>[1]data!$D$17</f>
        <v>Tempat Tidur Dahlia</v>
      </c>
      <c r="G72" s="39">
        <v>1</v>
      </c>
      <c r="H72" s="4">
        <f>[1]data!$F$17</f>
        <v>3900000</v>
      </c>
      <c r="I72" s="5">
        <f t="shared" si="1"/>
        <v>3900000</v>
      </c>
    </row>
    <row r="73" spans="1:9" ht="15.75" thickBot="1" x14ac:dyDescent="0.3">
      <c r="A73" s="102"/>
      <c r="B73" s="40" t="s">
        <v>132</v>
      </c>
      <c r="C73" s="47">
        <v>42533</v>
      </c>
      <c r="D73" s="66" t="str">
        <f>[1]data!$C$16</f>
        <v>K1002</v>
      </c>
      <c r="E73" s="40" t="str">
        <f>[1]data!$B$16</f>
        <v>P19041214</v>
      </c>
      <c r="F73" s="7" t="str">
        <f>[1]data!$D$16</f>
        <v>Tempat Tidur Davinci Lendang</v>
      </c>
      <c r="G73" s="40">
        <v>1</v>
      </c>
      <c r="H73" s="8">
        <f>[1]data!$F$16</f>
        <v>4500000</v>
      </c>
      <c r="I73" s="9">
        <f t="shared" si="1"/>
        <v>4500000</v>
      </c>
    </row>
    <row r="74" spans="1:9" x14ac:dyDescent="0.25">
      <c r="A74" s="100">
        <v>35</v>
      </c>
      <c r="B74" s="39" t="s">
        <v>133</v>
      </c>
      <c r="C74" s="46">
        <v>42533</v>
      </c>
      <c r="D74" s="65" t="str">
        <f>[1]data!$C$52</f>
        <v>K1001</v>
      </c>
      <c r="E74" s="39" t="str">
        <f>[1]data!$B$52</f>
        <v>P19041250</v>
      </c>
      <c r="F74" s="3" t="str">
        <f>[1]data!$D$52</f>
        <v>Springbed Conforta</v>
      </c>
      <c r="G74" s="39">
        <v>1</v>
      </c>
      <c r="H74" s="4">
        <f>[1]data!$F$52</f>
        <v>2850000</v>
      </c>
      <c r="I74" s="5">
        <f t="shared" si="1"/>
        <v>2850000</v>
      </c>
    </row>
    <row r="75" spans="1:9" x14ac:dyDescent="0.25">
      <c r="A75" s="101"/>
      <c r="B75" s="42" t="s">
        <v>133</v>
      </c>
      <c r="C75" s="43">
        <v>42533</v>
      </c>
      <c r="D75" s="63" t="str">
        <f>[1]data!$C$72</f>
        <v>K1005</v>
      </c>
      <c r="E75" s="42" t="str">
        <f>[1]data!$B$72</f>
        <v>P19041270</v>
      </c>
      <c r="F75" s="2" t="str">
        <f>[1]data!$D$72</f>
        <v>Dipan Love</v>
      </c>
      <c r="G75" s="42">
        <v>1</v>
      </c>
      <c r="H75" s="1">
        <f>[1]data!$F$72</f>
        <v>1700000</v>
      </c>
      <c r="I75" s="6">
        <f t="shared" si="1"/>
        <v>1700000</v>
      </c>
    </row>
    <row r="76" spans="1:9" x14ac:dyDescent="0.25">
      <c r="A76" s="101"/>
      <c r="B76" s="42" t="s">
        <v>133</v>
      </c>
      <c r="C76" s="43">
        <v>42533</v>
      </c>
      <c r="D76" s="63" t="str">
        <f>[1]data!$C$112</f>
        <v>K1008</v>
      </c>
      <c r="E76" s="42" t="str">
        <f>[1]data!$B$112</f>
        <v>P19041310</v>
      </c>
      <c r="F76" s="2" t="str">
        <f>[1]data!$D$112</f>
        <v>Guling Conforta</v>
      </c>
      <c r="G76" s="42">
        <v>1</v>
      </c>
      <c r="H76" s="1">
        <f>[1]data!$F$112</f>
        <v>170000</v>
      </c>
      <c r="I76" s="6">
        <f t="shared" si="1"/>
        <v>170000</v>
      </c>
    </row>
    <row r="77" spans="1:9" ht="15.75" thickBot="1" x14ac:dyDescent="0.3">
      <c r="A77" s="102"/>
      <c r="B77" s="40" t="s">
        <v>133</v>
      </c>
      <c r="C77" s="47">
        <v>42533</v>
      </c>
      <c r="D77" s="66" t="str">
        <f>[1]data!$C$110</f>
        <v>K1008</v>
      </c>
      <c r="E77" s="40" t="str">
        <f>[1]data!$B$110</f>
        <v>P19041308</v>
      </c>
      <c r="F77" s="7" t="str">
        <f>[1]data!$D$110</f>
        <v>Bantal Conforta</v>
      </c>
      <c r="G77" s="40">
        <v>1</v>
      </c>
      <c r="H77" s="8">
        <f>[1]data!$F$110</f>
        <v>170000</v>
      </c>
      <c r="I77" s="9">
        <f t="shared" si="1"/>
        <v>170000</v>
      </c>
    </row>
    <row r="78" spans="1:9" x14ac:dyDescent="0.25">
      <c r="A78" s="77">
        <v>36</v>
      </c>
      <c r="B78" s="35" t="s">
        <v>134</v>
      </c>
      <c r="C78" s="45">
        <v>42534</v>
      </c>
      <c r="D78" s="68" t="str">
        <f>[1]data!$C$116</f>
        <v>K1009</v>
      </c>
      <c r="E78" s="35" t="str">
        <f>[1]data!$B$116</f>
        <v>P19041314</v>
      </c>
      <c r="F78" s="36" t="str">
        <f>[1]data!$D$116</f>
        <v xml:space="preserve">Buffet TV Jati Davinci </v>
      </c>
      <c r="G78" s="35">
        <v>1</v>
      </c>
      <c r="H78" s="37">
        <f>[1]data!$F$116</f>
        <v>2420000</v>
      </c>
      <c r="I78" s="78">
        <f t="shared" si="1"/>
        <v>2420000</v>
      </c>
    </row>
    <row r="79" spans="1:9" x14ac:dyDescent="0.25">
      <c r="A79" s="72">
        <v>37</v>
      </c>
      <c r="B79" s="42" t="s">
        <v>135</v>
      </c>
      <c r="C79" s="43">
        <v>42535</v>
      </c>
      <c r="D79" s="63" t="str">
        <f>[1]data!$C$97</f>
        <v>K1004</v>
      </c>
      <c r="E79" s="42" t="str">
        <f>[1]data!$B$97</f>
        <v>P19041295</v>
      </c>
      <c r="F79" s="2" t="str">
        <f>[1]data!$D$97</f>
        <v>Lemari Pintu Stupa 4PT</v>
      </c>
      <c r="G79" s="42">
        <v>1</v>
      </c>
      <c r="H79" s="1">
        <f>[1]data!$F$97</f>
        <v>2850000</v>
      </c>
      <c r="I79" s="6">
        <f t="shared" si="1"/>
        <v>2850000</v>
      </c>
    </row>
    <row r="80" spans="1:9" ht="15.75" thickBot="1" x14ac:dyDescent="0.3">
      <c r="A80" s="73">
        <v>38</v>
      </c>
      <c r="B80" s="30" t="s">
        <v>136</v>
      </c>
      <c r="C80" s="44">
        <v>42535</v>
      </c>
      <c r="D80" s="64" t="str">
        <f>[1]data!$C$106</f>
        <v>K1004</v>
      </c>
      <c r="E80" s="30" t="str">
        <f>[1]data!$B$106</f>
        <v>P19041304</v>
      </c>
      <c r="F80" s="31" t="str">
        <f>[1]data!$D$106</f>
        <v>Lemari Hias Ukir</v>
      </c>
      <c r="G80" s="30">
        <v>1</v>
      </c>
      <c r="H80" s="32">
        <f>[1]data!$F$106</f>
        <v>2850000</v>
      </c>
      <c r="I80" s="74">
        <f t="shared" si="1"/>
        <v>2850000</v>
      </c>
    </row>
    <row r="81" spans="1:9" x14ac:dyDescent="0.25">
      <c r="A81" s="100">
        <v>39</v>
      </c>
      <c r="B81" s="39" t="s">
        <v>137</v>
      </c>
      <c r="C81" s="46">
        <v>42535</v>
      </c>
      <c r="D81" s="65" t="str">
        <f>[1]data!$C$122</f>
        <v>K1010</v>
      </c>
      <c r="E81" s="39" t="str">
        <f>[1]data!$B$122</f>
        <v>P19041320</v>
      </c>
      <c r="F81" s="3" t="str">
        <f>[1]data!$D$122</f>
        <v xml:space="preserve">Sofa Minimalis </v>
      </c>
      <c r="G81" s="39">
        <v>1</v>
      </c>
      <c r="H81" s="4">
        <f>[1]data!$F$122</f>
        <v>2350000</v>
      </c>
      <c r="I81" s="5">
        <f t="shared" si="1"/>
        <v>2350000</v>
      </c>
    </row>
    <row r="82" spans="1:9" ht="15.75" thickBot="1" x14ac:dyDescent="0.3">
      <c r="A82" s="102"/>
      <c r="B82" s="40" t="s">
        <v>137</v>
      </c>
      <c r="C82" s="47">
        <v>42535</v>
      </c>
      <c r="D82" s="66" t="str">
        <f>[1]data!$C$106</f>
        <v>K1004</v>
      </c>
      <c r="E82" s="40" t="str">
        <f>[1]data!$B$106</f>
        <v>P19041304</v>
      </c>
      <c r="F82" s="7" t="str">
        <f>[1]data!$D$106</f>
        <v>Lemari Hias Ukir</v>
      </c>
      <c r="G82" s="40">
        <v>1</v>
      </c>
      <c r="H82" s="8">
        <f>[1]data!$F$106</f>
        <v>2850000</v>
      </c>
      <c r="I82" s="9">
        <f t="shared" si="1"/>
        <v>2850000</v>
      </c>
    </row>
    <row r="83" spans="1:9" x14ac:dyDescent="0.25">
      <c r="A83" s="77">
        <v>40</v>
      </c>
      <c r="B83" s="35" t="s">
        <v>138</v>
      </c>
      <c r="C83" s="45">
        <v>42535</v>
      </c>
      <c r="D83" s="68" t="str">
        <f>[1]data!$C$120</f>
        <v>K1009</v>
      </c>
      <c r="E83" s="35" t="str">
        <f>[1]data!$B$120</f>
        <v>P19041318</v>
      </c>
      <c r="F83" s="36" t="str">
        <f>[1]data!$D$120</f>
        <v>Buffet TV Jati Kartini</v>
      </c>
      <c r="G83" s="35">
        <v>1</v>
      </c>
      <c r="H83" s="37">
        <f>[1]data!$F$120</f>
        <v>2200000</v>
      </c>
      <c r="I83" s="78">
        <f t="shared" si="1"/>
        <v>2200000</v>
      </c>
    </row>
    <row r="84" spans="1:9" x14ac:dyDescent="0.25">
      <c r="A84" s="72">
        <v>41</v>
      </c>
      <c r="B84" s="42" t="s">
        <v>139</v>
      </c>
      <c r="C84" s="43">
        <v>42536</v>
      </c>
      <c r="D84" s="63" t="str">
        <f>[1]data!$C$129</f>
        <v>K1011</v>
      </c>
      <c r="E84" s="42" t="str">
        <f>[1]data!$B$129</f>
        <v>P19041327</v>
      </c>
      <c r="F84" s="2" t="str">
        <f>[1]data!$D$129</f>
        <v>Kursi Tamu Jati Ukir</v>
      </c>
      <c r="G84" s="42">
        <v>1</v>
      </c>
      <c r="H84" s="1">
        <f>[1]data!$F$129</f>
        <v>2850000</v>
      </c>
      <c r="I84" s="6">
        <f t="shared" si="1"/>
        <v>2850000</v>
      </c>
    </row>
    <row r="85" spans="1:9" x14ac:dyDescent="0.25">
      <c r="A85" s="72">
        <v>42</v>
      </c>
      <c r="B85" s="42" t="s">
        <v>140</v>
      </c>
      <c r="C85" s="43">
        <v>42536</v>
      </c>
      <c r="D85" s="63" t="str">
        <f>[1]data!$C$119</f>
        <v>K1009</v>
      </c>
      <c r="E85" s="42" t="str">
        <f>[1]data!$B$119</f>
        <v>P19041317</v>
      </c>
      <c r="F85" s="2" t="str">
        <f>[1]data!$D$119</f>
        <v>Buffet TV Jati Krawang</v>
      </c>
      <c r="G85" s="42">
        <v>1</v>
      </c>
      <c r="H85" s="1">
        <f>[1]data!$F$119</f>
        <v>2350000</v>
      </c>
      <c r="I85" s="6">
        <f t="shared" si="1"/>
        <v>2350000</v>
      </c>
    </row>
    <row r="86" spans="1:9" ht="15.75" thickBot="1" x14ac:dyDescent="0.3">
      <c r="A86" s="72">
        <v>43</v>
      </c>
      <c r="B86" s="30" t="s">
        <v>141</v>
      </c>
      <c r="C86" s="44">
        <v>42537</v>
      </c>
      <c r="D86" s="64" t="str">
        <f>[1]data!$C$134</f>
        <v>K1001</v>
      </c>
      <c r="E86" s="30" t="str">
        <f>[1]data!$B$134</f>
        <v>P19041332</v>
      </c>
      <c r="F86" s="31" t="str">
        <f>[1]data!$D$134</f>
        <v>Kasur 120x200</v>
      </c>
      <c r="G86" s="30">
        <v>2</v>
      </c>
      <c r="H86" s="32">
        <f>[1]data!$F$134</f>
        <v>450000</v>
      </c>
      <c r="I86" s="74">
        <f t="shared" si="1"/>
        <v>900000</v>
      </c>
    </row>
    <row r="87" spans="1:9" x14ac:dyDescent="0.25">
      <c r="A87" s="100">
        <v>44</v>
      </c>
      <c r="B87" s="39" t="s">
        <v>142</v>
      </c>
      <c r="C87" s="46">
        <v>42538</v>
      </c>
      <c r="D87" s="65" t="str">
        <f>[1]data!$C$129</f>
        <v>K1011</v>
      </c>
      <c r="E87" s="39" t="str">
        <f>[1]data!$B$129</f>
        <v>P19041327</v>
      </c>
      <c r="F87" s="3" t="str">
        <f>[1]data!$D$129</f>
        <v>Kursi Tamu Jati Ukir</v>
      </c>
      <c r="G87" s="39">
        <v>1</v>
      </c>
      <c r="H87" s="4">
        <f>[1]data!$F$129</f>
        <v>2850000</v>
      </c>
      <c r="I87" s="5">
        <f t="shared" si="1"/>
        <v>2850000</v>
      </c>
    </row>
    <row r="88" spans="1:9" x14ac:dyDescent="0.25">
      <c r="A88" s="101"/>
      <c r="B88" s="42" t="s">
        <v>142</v>
      </c>
      <c r="C88" s="43">
        <v>42538</v>
      </c>
      <c r="D88" s="63" t="str">
        <f>[1]data!$C$118</f>
        <v>K1009</v>
      </c>
      <c r="E88" s="42" t="str">
        <f>[1]data!$B$117</f>
        <v>P19041315</v>
      </c>
      <c r="F88" s="2" t="str">
        <f>[1]data!$D$118</f>
        <v>Buffet TV Jati Anggur</v>
      </c>
      <c r="G88" s="42">
        <v>1</v>
      </c>
      <c r="H88" s="1">
        <f>[1]data!$F$118</f>
        <v>2850000</v>
      </c>
      <c r="I88" s="6">
        <f t="shared" si="1"/>
        <v>2850000</v>
      </c>
    </row>
    <row r="89" spans="1:9" x14ac:dyDescent="0.25">
      <c r="A89" s="101"/>
      <c r="B89" s="42" t="s">
        <v>142</v>
      </c>
      <c r="C89" s="43">
        <v>42538</v>
      </c>
      <c r="D89" s="63" t="str">
        <f>[1]data!$C$110</f>
        <v>K1008</v>
      </c>
      <c r="E89" s="42" t="str">
        <f>[1]data!$B$110</f>
        <v>P19041308</v>
      </c>
      <c r="F89" s="2" t="str">
        <f>[1]data!$D$110</f>
        <v>Bantal Conforta</v>
      </c>
      <c r="G89" s="42">
        <v>1</v>
      </c>
      <c r="H89" s="1">
        <f>[1]data!$F$110</f>
        <v>170000</v>
      </c>
      <c r="I89" s="6">
        <f t="shared" si="1"/>
        <v>170000</v>
      </c>
    </row>
    <row r="90" spans="1:9" ht="15.75" thickBot="1" x14ac:dyDescent="0.3">
      <c r="A90" s="102"/>
      <c r="B90" s="40" t="s">
        <v>142</v>
      </c>
      <c r="C90" s="47">
        <v>42538</v>
      </c>
      <c r="D90" s="66" t="str">
        <f>[1]data!$C$112</f>
        <v>K1008</v>
      </c>
      <c r="E90" s="40" t="str">
        <f>[1]data!$B$112</f>
        <v>P19041310</v>
      </c>
      <c r="F90" s="7" t="str">
        <f>[1]data!$D$112</f>
        <v>Guling Conforta</v>
      </c>
      <c r="G90" s="40">
        <v>1</v>
      </c>
      <c r="H90" s="8">
        <f>[1]data!$F$112</f>
        <v>170000</v>
      </c>
      <c r="I90" s="9">
        <f t="shared" si="1"/>
        <v>170000</v>
      </c>
    </row>
    <row r="91" spans="1:9" x14ac:dyDescent="0.25">
      <c r="A91" s="77">
        <v>45</v>
      </c>
      <c r="B91" s="35" t="s">
        <v>143</v>
      </c>
      <c r="C91" s="45">
        <v>42538</v>
      </c>
      <c r="D91" s="68" t="str">
        <f>[1]datastartjun16!$C$18</f>
        <v>K1002</v>
      </c>
      <c r="E91" s="35" t="str">
        <f>[1]datastartjun16!$B$18</f>
        <v>P19041216</v>
      </c>
      <c r="F91" s="36" t="str">
        <f>[1]datastartjun16!$D$18</f>
        <v>Tempat Tidur Santika</v>
      </c>
      <c r="G91" s="35">
        <v>1</v>
      </c>
      <c r="H91" s="37">
        <f>[1]datastartjun16!$F$18</f>
        <v>3250000</v>
      </c>
      <c r="I91" s="78">
        <f t="shared" si="1"/>
        <v>3250000</v>
      </c>
    </row>
    <row r="92" spans="1:9" x14ac:dyDescent="0.25">
      <c r="A92" s="72">
        <v>46</v>
      </c>
      <c r="B92" s="42" t="s">
        <v>144</v>
      </c>
      <c r="C92" s="43">
        <v>42538</v>
      </c>
      <c r="D92" s="63" t="str">
        <f>[1]datastartjun16!$C$37</f>
        <v>K1001</v>
      </c>
      <c r="E92" s="42" t="str">
        <f>[1]datastartjun16!$B$37</f>
        <v>P19041235</v>
      </c>
      <c r="F92" s="2" t="str">
        <f>[1]datastartjun16!$D$37</f>
        <v>Springbed Ocean Classical</v>
      </c>
      <c r="G92" s="42">
        <v>1</v>
      </c>
      <c r="H92" s="1">
        <f>[1]datastartjun16!$F$37</f>
        <v>2350000</v>
      </c>
      <c r="I92" s="6">
        <f t="shared" si="1"/>
        <v>2350000</v>
      </c>
    </row>
    <row r="93" spans="1:9" x14ac:dyDescent="0.25">
      <c r="A93" s="77">
        <v>47</v>
      </c>
      <c r="B93" s="42" t="s">
        <v>145</v>
      </c>
      <c r="C93" s="43">
        <v>42539</v>
      </c>
      <c r="D93" s="63" t="str">
        <f>[1]datastartjun16!$C$84</f>
        <v>K1003</v>
      </c>
      <c r="E93" s="42" t="str">
        <f>[1]datastartjun16!$B$84</f>
        <v>P19041282</v>
      </c>
      <c r="F93" s="2" t="str">
        <f>[1]datastartjun16!$D$84</f>
        <v>Meja Rias Pluru</v>
      </c>
      <c r="G93" s="42">
        <v>1</v>
      </c>
      <c r="H93" s="1">
        <f>[1]datastartjun16!$F$84</f>
        <v>1800000</v>
      </c>
      <c r="I93" s="6">
        <f t="shared" si="1"/>
        <v>1800000</v>
      </c>
    </row>
    <row r="94" spans="1:9" x14ac:dyDescent="0.25">
      <c r="A94" s="72">
        <v>48</v>
      </c>
      <c r="B94" s="42" t="s">
        <v>146</v>
      </c>
      <c r="C94" s="43">
        <v>42539</v>
      </c>
      <c r="D94" s="63" t="str">
        <f>[1]datastartjun16!$C$60</f>
        <v>K1012</v>
      </c>
      <c r="E94" s="42" t="str">
        <f>[1]datastartjun16!$B$60</f>
        <v>P19041258</v>
      </c>
      <c r="F94" s="2" t="str">
        <f>[1]datastartjun16!$D$60</f>
        <v>Bed Dorong Helux Latex</v>
      </c>
      <c r="G94" s="42">
        <v>1</v>
      </c>
      <c r="H94" s="1">
        <f>[1]datastartjun16!$F$60</f>
        <v>3900000</v>
      </c>
      <c r="I94" s="6">
        <f t="shared" si="1"/>
        <v>3900000</v>
      </c>
    </row>
    <row r="95" spans="1:9" ht="15.75" thickBot="1" x14ac:dyDescent="0.3">
      <c r="A95" s="77">
        <v>49</v>
      </c>
      <c r="B95" s="30" t="s">
        <v>147</v>
      </c>
      <c r="C95" s="44">
        <v>42539</v>
      </c>
      <c r="D95" s="64" t="str">
        <f>[1]datastartjun16!$C$23</f>
        <v>K1002</v>
      </c>
      <c r="E95" s="30" t="str">
        <f>[1]datastartjun16!$B$123</f>
        <v>P19041321</v>
      </c>
      <c r="F95" s="31" t="str">
        <f>[1]datastartjun16!$D$23</f>
        <v>Tempat Tidur Arjuna</v>
      </c>
      <c r="G95" s="30">
        <v>1</v>
      </c>
      <c r="H95" s="32">
        <f>[1]datastartjun16!$F$23</f>
        <v>3300000</v>
      </c>
      <c r="I95" s="74">
        <f t="shared" si="1"/>
        <v>3300000</v>
      </c>
    </row>
    <row r="96" spans="1:9" x14ac:dyDescent="0.25">
      <c r="A96" s="100">
        <v>50</v>
      </c>
      <c r="B96" s="39" t="s">
        <v>148</v>
      </c>
      <c r="C96" s="46">
        <v>42539</v>
      </c>
      <c r="D96" s="65" t="str">
        <f>[1]datastartjun16!$C$103</f>
        <v>K1004</v>
      </c>
      <c r="E96" s="39" t="str">
        <f>[1]datastartjun16!$B$103</f>
        <v>P19041301</v>
      </c>
      <c r="F96" s="3" t="str">
        <f>[1]datastartjun16!$D$103</f>
        <v>Lemari Hias Lokal 3 PT</v>
      </c>
      <c r="G96" s="39">
        <v>1</v>
      </c>
      <c r="H96" s="4">
        <f>[1]datastartjun16!$F$103</f>
        <v>2200000</v>
      </c>
      <c r="I96" s="5">
        <f t="shared" si="1"/>
        <v>2200000</v>
      </c>
    </row>
    <row r="97" spans="1:9" ht="15.75" thickBot="1" x14ac:dyDescent="0.3">
      <c r="A97" s="102"/>
      <c r="B97" s="40" t="s">
        <v>148</v>
      </c>
      <c r="C97" s="47">
        <v>42539</v>
      </c>
      <c r="D97" s="66" t="str">
        <f>[1]datastartjun16!$C$107</f>
        <v>K1007</v>
      </c>
      <c r="E97" s="40" t="str">
        <f>[1]datastartjun16!$B$107</f>
        <v>P19041305</v>
      </c>
      <c r="F97" s="7" t="str">
        <f>[1]datastartjun16!$D$107</f>
        <v>Kaca Hias Minimalis Ukir</v>
      </c>
      <c r="G97" s="40">
        <v>1</v>
      </c>
      <c r="H97" s="8">
        <f>[1]datastartjun16!$F$107</f>
        <v>1100000</v>
      </c>
      <c r="I97" s="9">
        <f t="shared" si="1"/>
        <v>1100000</v>
      </c>
    </row>
    <row r="98" spans="1:9" ht="15.75" thickBot="1" x14ac:dyDescent="0.3">
      <c r="A98" s="75">
        <v>51</v>
      </c>
      <c r="B98" s="41" t="s">
        <v>149</v>
      </c>
      <c r="C98" s="48">
        <v>42540</v>
      </c>
      <c r="D98" s="67" t="str">
        <f>[1]datastartjun16!$C$92</f>
        <v>K1004</v>
      </c>
      <c r="E98" s="41" t="str">
        <f>[1]datastartjun16!$B$92</f>
        <v>P19041290</v>
      </c>
      <c r="F98" s="33" t="str">
        <f>[1]datastartjun16!$D$92</f>
        <v>Lemari Pintu Rahwana 3 PT</v>
      </c>
      <c r="G98" s="41">
        <v>1</v>
      </c>
      <c r="H98" s="34">
        <f>[1]datastartjun16!$F$92</f>
        <v>3500000</v>
      </c>
      <c r="I98" s="76">
        <f t="shared" si="1"/>
        <v>3500000</v>
      </c>
    </row>
    <row r="99" spans="1:9" x14ac:dyDescent="0.25">
      <c r="A99" s="100">
        <v>52</v>
      </c>
      <c r="B99" s="39" t="s">
        <v>150</v>
      </c>
      <c r="C99" s="46">
        <v>42540</v>
      </c>
      <c r="D99" s="65" t="str">
        <f>[1]datastartjun16!$C$124</f>
        <v>K1010</v>
      </c>
      <c r="E99" s="39" t="str">
        <f>[1]datastartjun16!$B$124</f>
        <v>P19041322</v>
      </c>
      <c r="F99" s="3" t="str">
        <f>[1]datastartjun16!$D$124</f>
        <v>Sofa Modern</v>
      </c>
      <c r="G99" s="39">
        <v>1</v>
      </c>
      <c r="H99" s="4">
        <f>[1]datastartjun16!$F$124</f>
        <v>3350000</v>
      </c>
      <c r="I99" s="5">
        <f t="shared" si="1"/>
        <v>3350000</v>
      </c>
    </row>
    <row r="100" spans="1:9" ht="15.75" thickBot="1" x14ac:dyDescent="0.3">
      <c r="A100" s="102"/>
      <c r="B100" s="40" t="s">
        <v>150</v>
      </c>
      <c r="C100" s="47">
        <v>42540</v>
      </c>
      <c r="D100" s="66" t="str">
        <f>[1]datastartjun16!$C$82</f>
        <v>K1003</v>
      </c>
      <c r="E100" s="40" t="str">
        <f>[1]datastartjun16!$B$82</f>
        <v>P19041280</v>
      </c>
      <c r="F100" s="7" t="str">
        <f>[1]datastartjun16!$D$82</f>
        <v>Meja Rias Alter Jumbo Jati 5 Laci</v>
      </c>
      <c r="G100" s="40">
        <v>1</v>
      </c>
      <c r="H100" s="8">
        <f>[1]datastartjun16!$F$82</f>
        <v>4000000</v>
      </c>
      <c r="I100" s="9">
        <f t="shared" si="1"/>
        <v>4000000</v>
      </c>
    </row>
    <row r="101" spans="1:9" x14ac:dyDescent="0.25">
      <c r="A101" s="100">
        <v>53</v>
      </c>
      <c r="B101" s="39" t="s">
        <v>151</v>
      </c>
      <c r="C101" s="46">
        <v>42541</v>
      </c>
      <c r="D101" s="65" t="str">
        <f>[1]datastartjun16!$C$137</f>
        <v>K1006</v>
      </c>
      <c r="E101" s="39" t="str">
        <f>[1]datastartjun16!$B$137</f>
        <v>P19041335</v>
      </c>
      <c r="F101" s="3" t="str">
        <f>[1]datastartjun16!$D$137</f>
        <v>Meja Makan Ketapang</v>
      </c>
      <c r="G101" s="39">
        <v>1</v>
      </c>
      <c r="H101" s="4">
        <f>[1]datastartjun16!$F$137</f>
        <v>3200000</v>
      </c>
      <c r="I101" s="5">
        <f t="shared" si="1"/>
        <v>3200000</v>
      </c>
    </row>
    <row r="102" spans="1:9" x14ac:dyDescent="0.25">
      <c r="A102" s="101"/>
      <c r="B102" s="42" t="s">
        <v>151</v>
      </c>
      <c r="C102" s="43">
        <v>42541</v>
      </c>
      <c r="D102" s="63" t="str">
        <f>[1]datastartjun16!$C$104</f>
        <v>K1004</v>
      </c>
      <c r="E102" s="42" t="str">
        <f>[1]datastartjun16!$B$104</f>
        <v>P19041302</v>
      </c>
      <c r="F102" s="2" t="str">
        <f>[1]datastartjun16!$D$104</f>
        <v>Lemari Hias Jati</v>
      </c>
      <c r="G102" s="42">
        <v>1</v>
      </c>
      <c r="H102" s="1">
        <f>[1]datastartjun16!$F$104</f>
        <v>2850000</v>
      </c>
      <c r="I102" s="6">
        <f t="shared" si="1"/>
        <v>2850000</v>
      </c>
    </row>
    <row r="103" spans="1:9" ht="15.75" thickBot="1" x14ac:dyDescent="0.3">
      <c r="A103" s="102"/>
      <c r="B103" s="40" t="s">
        <v>151</v>
      </c>
      <c r="C103" s="47">
        <v>42541</v>
      </c>
      <c r="D103" s="66" t="str">
        <f>[1]datastartjun16!$C$83</f>
        <v>K1003</v>
      </c>
      <c r="E103" s="40" t="str">
        <f>[1]datastartjun16!$B$83</f>
        <v>P19041281</v>
      </c>
      <c r="F103" s="7" t="str">
        <f>[1]datastartjun16!$D$83</f>
        <v>Meja Rias Maja Pahit</v>
      </c>
      <c r="G103" s="40">
        <v>1</v>
      </c>
      <c r="H103" s="8">
        <f>[1]datastartjun16!$F$83</f>
        <v>1500000</v>
      </c>
      <c r="I103" s="9">
        <f t="shared" si="1"/>
        <v>1500000</v>
      </c>
    </row>
    <row r="104" spans="1:9" x14ac:dyDescent="0.25">
      <c r="A104" s="77">
        <v>54</v>
      </c>
      <c r="B104" s="35" t="s">
        <v>152</v>
      </c>
      <c r="C104" s="45">
        <v>42541</v>
      </c>
      <c r="D104" s="68" t="str">
        <f>[1]datastartjun16!$C$116</f>
        <v>K1009</v>
      </c>
      <c r="E104" s="35" t="str">
        <f>[1]datastartjun16!$B$116</f>
        <v>P19041314</v>
      </c>
      <c r="F104" s="36" t="str">
        <f>[1]datastartjun16!$D$116</f>
        <v xml:space="preserve">Buffet TV Jati Davinci </v>
      </c>
      <c r="G104" s="35">
        <v>1</v>
      </c>
      <c r="H104" s="37">
        <f>[1]datastartjun16!$F$116</f>
        <v>2420000</v>
      </c>
      <c r="I104" s="78">
        <f t="shared" si="1"/>
        <v>2420000</v>
      </c>
    </row>
    <row r="105" spans="1:9" x14ac:dyDescent="0.25">
      <c r="A105" s="72">
        <v>55</v>
      </c>
      <c r="B105" s="42" t="s">
        <v>153</v>
      </c>
      <c r="C105" s="43">
        <v>42541</v>
      </c>
      <c r="D105" s="63" t="str">
        <f>[1]datastartjun16!$C$135</f>
        <v>K1006</v>
      </c>
      <c r="E105" s="42" t="str">
        <f>[1]datastartjun16!$B$135</f>
        <v>P19041333</v>
      </c>
      <c r="F105" s="2" t="str">
        <f>[1]datastartjun16!$D$135</f>
        <v>Meja Makan Minimalis</v>
      </c>
      <c r="G105" s="42">
        <v>1</v>
      </c>
      <c r="H105" s="1">
        <f>[1]datastartjun16!$F$135</f>
        <v>2350000</v>
      </c>
      <c r="I105" s="6">
        <f t="shared" si="1"/>
        <v>2350000</v>
      </c>
    </row>
    <row r="106" spans="1:9" ht="15.75" thickBot="1" x14ac:dyDescent="0.3">
      <c r="A106" s="73">
        <v>56</v>
      </c>
      <c r="B106" s="30" t="s">
        <v>154</v>
      </c>
      <c r="C106" s="44">
        <v>42542</v>
      </c>
      <c r="D106" s="64" t="str">
        <f>[1]datastartjun16!$C$131</f>
        <v>K1011</v>
      </c>
      <c r="E106" s="30" t="str">
        <f>[1]datastartjun16!$B$131</f>
        <v>P19041329</v>
      </c>
      <c r="F106" s="31" t="str">
        <f>[1]datastartjun16!$D$131</f>
        <v>Kursi Tamu Jati Mawar</v>
      </c>
      <c r="G106" s="30">
        <v>1</v>
      </c>
      <c r="H106" s="32">
        <f>[1]datastartjun16!$F$131</f>
        <v>3300000</v>
      </c>
      <c r="I106" s="74">
        <f t="shared" si="1"/>
        <v>3300000</v>
      </c>
    </row>
    <row r="107" spans="1:9" x14ac:dyDescent="0.25">
      <c r="A107" s="100">
        <v>57</v>
      </c>
      <c r="B107" s="39" t="s">
        <v>155</v>
      </c>
      <c r="C107" s="46">
        <v>42543</v>
      </c>
      <c r="D107" s="65" t="str">
        <f>[1]datastartjun16!$C$22</f>
        <v>K1002</v>
      </c>
      <c r="E107" s="39" t="str">
        <f>[1]datastartjun16!$B$22</f>
        <v>P19041220</v>
      </c>
      <c r="F107" s="3" t="str">
        <f>[1]datastartjun16!$D$22</f>
        <v>Tempat Tidur Bhineka</v>
      </c>
      <c r="G107" s="39">
        <v>1</v>
      </c>
      <c r="H107" s="4">
        <f>[1]datastartjun16!$F$22</f>
        <v>3400000</v>
      </c>
      <c r="I107" s="5">
        <f t="shared" si="1"/>
        <v>3400000</v>
      </c>
    </row>
    <row r="108" spans="1:9" x14ac:dyDescent="0.25">
      <c r="A108" s="101"/>
      <c r="B108" s="42" t="s">
        <v>155</v>
      </c>
      <c r="C108" s="43">
        <v>42543</v>
      </c>
      <c r="D108" s="63" t="str">
        <f>[1]datastartjun16!$C$54</f>
        <v>K1001</v>
      </c>
      <c r="E108" s="42" t="str">
        <f>[1]datastartjun16!$B$54</f>
        <v>P19041252</v>
      </c>
      <c r="F108" s="2" t="str">
        <f>[1]datastartjun16!$D$54</f>
        <v>Springbed Kanggooro</v>
      </c>
      <c r="G108" s="42">
        <v>1</v>
      </c>
      <c r="H108" s="1">
        <f>[1]datastartjun16!$F$54</f>
        <v>2350000</v>
      </c>
      <c r="I108" s="6">
        <f t="shared" si="1"/>
        <v>2350000</v>
      </c>
    </row>
    <row r="109" spans="1:9" ht="15.75" thickBot="1" x14ac:dyDescent="0.3">
      <c r="A109" s="102"/>
      <c r="B109" s="40" t="s">
        <v>155</v>
      </c>
      <c r="C109" s="47">
        <v>42543</v>
      </c>
      <c r="D109" s="66" t="str">
        <f>[1]datastartjun16!$C$83</f>
        <v>K1003</v>
      </c>
      <c r="E109" s="40" t="str">
        <f>[1]datastartjun16!$B$83</f>
        <v>P19041281</v>
      </c>
      <c r="F109" s="7" t="str">
        <f>[1]datastartjun16!$D$83</f>
        <v>Meja Rias Maja Pahit</v>
      </c>
      <c r="G109" s="40">
        <v>1</v>
      </c>
      <c r="H109" s="8">
        <f>[1]datastartjun16!$F$83</f>
        <v>1500000</v>
      </c>
      <c r="I109" s="9">
        <f t="shared" si="1"/>
        <v>1500000</v>
      </c>
    </row>
    <row r="110" spans="1:9" x14ac:dyDescent="0.25">
      <c r="A110" s="77">
        <v>58</v>
      </c>
      <c r="B110" s="35" t="s">
        <v>156</v>
      </c>
      <c r="C110" s="45">
        <v>42544</v>
      </c>
      <c r="D110" s="68" t="str">
        <f>[1]datastartjun16!$C$104</f>
        <v>K1004</v>
      </c>
      <c r="E110" s="35" t="str">
        <f>[1]datastartjun16!$B$104</f>
        <v>P19041302</v>
      </c>
      <c r="F110" s="36" t="str">
        <f>[1]datastartjun16!$D$104</f>
        <v>Lemari Hias Jati</v>
      </c>
      <c r="G110" s="35">
        <v>1</v>
      </c>
      <c r="H110" s="37">
        <f>[1]datastartjun16!$F$104</f>
        <v>2850000</v>
      </c>
      <c r="I110" s="78">
        <f t="shared" si="1"/>
        <v>2850000</v>
      </c>
    </row>
    <row r="111" spans="1:9" ht="15.75" thickBot="1" x14ac:dyDescent="0.3">
      <c r="A111" s="73">
        <v>59</v>
      </c>
      <c r="B111" s="30" t="s">
        <v>157</v>
      </c>
      <c r="C111" s="44">
        <v>42544</v>
      </c>
      <c r="D111" s="64" t="str">
        <f>[1]datastartjun16!$C$114</f>
        <v>K1009</v>
      </c>
      <c r="E111" s="30" t="str">
        <f>[1]datastartjun16!$B$114</f>
        <v>P19041312</v>
      </c>
      <c r="F111" s="31" t="str">
        <f>[1]datastartjun16!$D$114</f>
        <v xml:space="preserve">Buffet TV Olympic </v>
      </c>
      <c r="G111" s="30">
        <v>1</v>
      </c>
      <c r="H111" s="32">
        <f>[1]datastartjun16!$F$114</f>
        <v>1700000</v>
      </c>
      <c r="I111" s="74">
        <f t="shared" si="1"/>
        <v>1700000</v>
      </c>
    </row>
    <row r="112" spans="1:9" x14ac:dyDescent="0.25">
      <c r="A112" s="100">
        <v>60</v>
      </c>
      <c r="B112" s="39" t="s">
        <v>158</v>
      </c>
      <c r="C112" s="46">
        <v>42545</v>
      </c>
      <c r="D112" s="65" t="str">
        <f>[1]datastartjun16!$C$108</f>
        <v>K1007</v>
      </c>
      <c r="E112" s="39" t="str">
        <f>[1]datastartjun16!$B$108</f>
        <v>P19041306</v>
      </c>
      <c r="F112" s="3" t="str">
        <f>[1]datastartjun16!$D$108</f>
        <v>Kaca Hias Jati</v>
      </c>
      <c r="G112" s="39">
        <v>1</v>
      </c>
      <c r="H112" s="4">
        <f>[1]datastartjun16!$F$108</f>
        <v>1800000</v>
      </c>
      <c r="I112" s="5">
        <f t="shared" si="1"/>
        <v>1800000</v>
      </c>
    </row>
    <row r="113" spans="1:9" ht="15.75" thickBot="1" x14ac:dyDescent="0.3">
      <c r="A113" s="102"/>
      <c r="B113" s="40" t="s">
        <v>158</v>
      </c>
      <c r="C113" s="47">
        <v>42545</v>
      </c>
      <c r="D113" s="66" t="str">
        <f>[1]datastartjun16!$C$105</f>
        <v>K1004</v>
      </c>
      <c r="E113" s="40" t="str">
        <f>[1]datastartjun16!$B$105</f>
        <v>P19041303</v>
      </c>
      <c r="F113" s="7" t="str">
        <f>[1]datastartjun16!$D$105</f>
        <v>Lemari Hias Minimalis</v>
      </c>
      <c r="G113" s="40">
        <v>1</v>
      </c>
      <c r="H113" s="8">
        <f>[1]datastartjun16!$F$105</f>
        <v>2350000</v>
      </c>
      <c r="I113" s="9">
        <f t="shared" si="1"/>
        <v>2350000</v>
      </c>
    </row>
    <row r="114" spans="1:9" x14ac:dyDescent="0.25">
      <c r="A114" s="77">
        <v>61</v>
      </c>
      <c r="B114" s="35" t="s">
        <v>159</v>
      </c>
      <c r="C114" s="45">
        <v>42545</v>
      </c>
      <c r="D114" s="68" t="str">
        <f>[1]datastartjun16!$C$129</f>
        <v>K1011</v>
      </c>
      <c r="E114" s="35" t="str">
        <f>[1]datastartjun16!$B$129</f>
        <v>P19041327</v>
      </c>
      <c r="F114" s="36" t="str">
        <f>[1]datastartjun16!$D$129</f>
        <v>Kursi Tamu Jati Ukir</v>
      </c>
      <c r="G114" s="35">
        <v>1</v>
      </c>
      <c r="H114" s="37">
        <f>[1]datastartjun16!$F$129</f>
        <v>2850000</v>
      </c>
      <c r="I114" s="78">
        <f t="shared" si="1"/>
        <v>2850000</v>
      </c>
    </row>
    <row r="115" spans="1:9" x14ac:dyDescent="0.25">
      <c r="A115" s="72">
        <v>62</v>
      </c>
      <c r="B115" s="42" t="s">
        <v>160</v>
      </c>
      <c r="C115" s="43">
        <v>42545</v>
      </c>
      <c r="D115" s="63" t="str">
        <f>[1]datastartjun16!$C$136</f>
        <v>K1006</v>
      </c>
      <c r="E115" s="42" t="str">
        <f>[1]datastartjun16!$B$136</f>
        <v>P19041334</v>
      </c>
      <c r="F115" s="2" t="str">
        <f>[1]datastartjun16!$D$136</f>
        <v>Meja Makan Kartini</v>
      </c>
      <c r="G115" s="42">
        <v>1</v>
      </c>
      <c r="H115" s="1">
        <f>[1]datastartjun16!$F$136</f>
        <v>3200000</v>
      </c>
      <c r="I115" s="6">
        <f t="shared" si="1"/>
        <v>3200000</v>
      </c>
    </row>
    <row r="116" spans="1:9" x14ac:dyDescent="0.25">
      <c r="A116" s="77">
        <v>63</v>
      </c>
      <c r="B116" s="42" t="s">
        <v>161</v>
      </c>
      <c r="C116" s="43">
        <v>42546</v>
      </c>
      <c r="D116" s="63" t="str">
        <f>[1]datastartjun16!$C$140</f>
        <v>K1006</v>
      </c>
      <c r="E116" s="42" t="str">
        <f>[1]datastartjun16!$B$140</f>
        <v>P19041338</v>
      </c>
      <c r="F116" s="2" t="str">
        <f>[1]datastartjun16!$D$140</f>
        <v>Meja Makan Ukir salina Gendong</v>
      </c>
      <c r="G116" s="42">
        <v>1</v>
      </c>
      <c r="H116" s="1">
        <f>[1]datastartjun16!$F$140</f>
        <v>3800000</v>
      </c>
      <c r="I116" s="6">
        <f t="shared" si="1"/>
        <v>3800000</v>
      </c>
    </row>
    <row r="117" spans="1:9" ht="15.75" thickBot="1" x14ac:dyDescent="0.3">
      <c r="A117" s="72">
        <v>64</v>
      </c>
      <c r="B117" s="30" t="s">
        <v>162</v>
      </c>
      <c r="C117" s="44">
        <v>42547</v>
      </c>
      <c r="D117" s="64" t="str">
        <f>[1]datastartjun16!$C$107</f>
        <v>K1007</v>
      </c>
      <c r="E117" s="30" t="str">
        <f>[1]datastartjun16!$B$107</f>
        <v>P19041305</v>
      </c>
      <c r="F117" s="31" t="str">
        <f>[1]datastartjun16!$D$107</f>
        <v>Kaca Hias Minimalis Ukir</v>
      </c>
      <c r="G117" s="30">
        <v>1</v>
      </c>
      <c r="H117" s="32">
        <f>[1]datastartjun16!$F$107</f>
        <v>1100000</v>
      </c>
      <c r="I117" s="74">
        <f t="shared" si="1"/>
        <v>1100000</v>
      </c>
    </row>
    <row r="118" spans="1:9" x14ac:dyDescent="0.25">
      <c r="A118" s="100">
        <v>65</v>
      </c>
      <c r="B118" s="39" t="s">
        <v>163</v>
      </c>
      <c r="C118" s="46">
        <v>42547</v>
      </c>
      <c r="D118" s="65" t="str">
        <f>[1]datastartjun16!$C$108</f>
        <v>K1007</v>
      </c>
      <c r="E118" s="39" t="str">
        <f>[1]datastartjun16!$B$108</f>
        <v>P19041306</v>
      </c>
      <c r="F118" s="3" t="str">
        <f>[1]datastartjun16!$D$108</f>
        <v>Kaca Hias Jati</v>
      </c>
      <c r="G118" s="39">
        <v>1</v>
      </c>
      <c r="H118" s="4">
        <f>[1]datastartjun16!$F$108</f>
        <v>1800000</v>
      </c>
      <c r="I118" s="5">
        <f t="shared" si="1"/>
        <v>1800000</v>
      </c>
    </row>
    <row r="119" spans="1:9" ht="15.75" thickBot="1" x14ac:dyDescent="0.3">
      <c r="A119" s="102"/>
      <c r="B119" s="40" t="s">
        <v>163</v>
      </c>
      <c r="C119" s="47">
        <v>42547</v>
      </c>
      <c r="D119" s="66" t="str">
        <f>[1]datastartjun16!$C$106</f>
        <v>K1004</v>
      </c>
      <c r="E119" s="40" t="str">
        <f>[1]datastartjun16!$B$106</f>
        <v>P19041304</v>
      </c>
      <c r="F119" s="7" t="str">
        <f>[1]datastartjun16!$D$106</f>
        <v>Lemari Hias Ukir</v>
      </c>
      <c r="G119" s="40">
        <v>1</v>
      </c>
      <c r="H119" s="8">
        <f>[1]datastartjun16!$F$106</f>
        <v>2850000</v>
      </c>
      <c r="I119" s="9">
        <f t="shared" si="1"/>
        <v>2850000</v>
      </c>
    </row>
    <row r="120" spans="1:9" x14ac:dyDescent="0.25">
      <c r="A120" s="100">
        <v>66</v>
      </c>
      <c r="B120" s="39" t="s">
        <v>164</v>
      </c>
      <c r="C120" s="46">
        <v>42547</v>
      </c>
      <c r="D120" s="65" t="str">
        <f>[1]datastartjun16!$C$91</f>
        <v>K1004</v>
      </c>
      <c r="E120" s="39" t="str">
        <f>[1]datastartjun16!$B$91</f>
        <v>P19041289</v>
      </c>
      <c r="F120" s="3" t="str">
        <f>[1]datastartjun16!$D$91</f>
        <v>Lemari Pintu Caca Bunga 3 PT</v>
      </c>
      <c r="G120" s="39">
        <v>1</v>
      </c>
      <c r="H120" s="4">
        <f>[1]datastartjun16!$F$91</f>
        <v>3200000</v>
      </c>
      <c r="I120" s="5">
        <f>H120*G120</f>
        <v>3200000</v>
      </c>
    </row>
    <row r="121" spans="1:9" ht="15.75" thickBot="1" x14ac:dyDescent="0.3">
      <c r="A121" s="102"/>
      <c r="B121" s="40" t="s">
        <v>164</v>
      </c>
      <c r="C121" s="47">
        <v>42547</v>
      </c>
      <c r="D121" s="66" t="str">
        <f>[1]datastartjun16!$C$88</f>
        <v>K1003</v>
      </c>
      <c r="E121" s="40" t="str">
        <f>[1]datastartjun16!$B$88</f>
        <v>P19041286</v>
      </c>
      <c r="F121" s="7" t="str">
        <f>[1]datastartjun16!$D$88</f>
        <v>Meja Rias Tempahan</v>
      </c>
      <c r="G121" s="40">
        <v>1</v>
      </c>
      <c r="H121" s="8">
        <f>[1]datastartjun16!$F$88</f>
        <v>3000000</v>
      </c>
      <c r="I121" s="9">
        <f t="shared" si="1"/>
        <v>3000000</v>
      </c>
    </row>
    <row r="122" spans="1:9" ht="15.75" thickBot="1" x14ac:dyDescent="0.3">
      <c r="A122" s="75">
        <v>67</v>
      </c>
      <c r="B122" s="41" t="s">
        <v>165</v>
      </c>
      <c r="C122" s="48">
        <v>42548</v>
      </c>
      <c r="D122" s="67" t="str">
        <f>[1]datastartjun16!$C$104</f>
        <v>K1004</v>
      </c>
      <c r="E122" s="41" t="str">
        <f>[1]datastartjun16!$B$104</f>
        <v>P19041302</v>
      </c>
      <c r="F122" s="33" t="str">
        <f>[1]datastartjun16!$D$104</f>
        <v>Lemari Hias Jati</v>
      </c>
      <c r="G122" s="41">
        <v>1</v>
      </c>
      <c r="H122" s="34">
        <f>[1]datastartjun16!$F$104</f>
        <v>2850000</v>
      </c>
      <c r="I122" s="76">
        <f t="shared" si="1"/>
        <v>2850000</v>
      </c>
    </row>
    <row r="123" spans="1:9" x14ac:dyDescent="0.25">
      <c r="A123" s="100">
        <v>68</v>
      </c>
      <c r="B123" s="39" t="s">
        <v>166</v>
      </c>
      <c r="C123" s="46">
        <v>42549</v>
      </c>
      <c r="D123" s="65" t="str">
        <f>[1]datastartjun16!$C$134</f>
        <v>K1001</v>
      </c>
      <c r="E123" s="39" t="str">
        <f>[1]datastartjun16!$B$134</f>
        <v>P19041332</v>
      </c>
      <c r="F123" s="3" t="str">
        <f>[1]datastartjun16!$D$134</f>
        <v>Kasur 120x200</v>
      </c>
      <c r="G123" s="39">
        <v>6</v>
      </c>
      <c r="H123" s="4">
        <f>[1]datastartjun16!$F$134</f>
        <v>450000</v>
      </c>
      <c r="I123" s="5">
        <f t="shared" si="1"/>
        <v>2700000</v>
      </c>
    </row>
    <row r="124" spans="1:9" ht="15.75" thickBot="1" x14ac:dyDescent="0.3">
      <c r="A124" s="102"/>
      <c r="B124" s="40" t="s">
        <v>166</v>
      </c>
      <c r="C124" s="47">
        <v>42549</v>
      </c>
      <c r="D124" s="66" t="str">
        <f>[1]datastartjun16!$C$110</f>
        <v>K1008</v>
      </c>
      <c r="E124" s="40" t="str">
        <f>[1]datastartjun16!$B$110</f>
        <v>P19041308</v>
      </c>
      <c r="F124" s="7" t="str">
        <f>[1]datastartjun16!$D$110</f>
        <v>Bantal Conforta</v>
      </c>
      <c r="G124" s="40">
        <v>6</v>
      </c>
      <c r="H124" s="8">
        <f>[1]datastartjun16!$F$110</f>
        <v>170000</v>
      </c>
      <c r="I124" s="9">
        <f t="shared" si="1"/>
        <v>1020000</v>
      </c>
    </row>
    <row r="125" spans="1:9" x14ac:dyDescent="0.25">
      <c r="A125" s="100">
        <v>69</v>
      </c>
      <c r="B125" s="39" t="s">
        <v>167</v>
      </c>
      <c r="C125" s="46">
        <v>42549</v>
      </c>
      <c r="D125" s="65" t="str">
        <f>[1]datastartjun16!$C$99</f>
        <v>K1004</v>
      </c>
      <c r="E125" s="39" t="str">
        <f>[1]data!$B$99</f>
        <v>P19041297</v>
      </c>
      <c r="F125" s="3" t="str">
        <f>[1]datastartjun16!$D$99</f>
        <v>Lemari Pintu Adinda Tonjol 4PT</v>
      </c>
      <c r="G125" s="39">
        <v>1</v>
      </c>
      <c r="H125" s="4">
        <f>[1]datastartjun16!$F$99</f>
        <v>4000000</v>
      </c>
      <c r="I125" s="5">
        <f t="shared" si="1"/>
        <v>4000000</v>
      </c>
    </row>
    <row r="126" spans="1:9" ht="15.75" thickBot="1" x14ac:dyDescent="0.3">
      <c r="A126" s="102"/>
      <c r="B126" s="40" t="s">
        <v>167</v>
      </c>
      <c r="C126" s="47">
        <v>42549</v>
      </c>
      <c r="D126" s="66" t="str">
        <f>[1]datastartjun16!$C$117</f>
        <v>K1009</v>
      </c>
      <c r="E126" s="40" t="str">
        <f>[1]data!$B$117</f>
        <v>P19041315</v>
      </c>
      <c r="F126" s="7" t="str">
        <f>[1]datastartjun16!$D$117</f>
        <v>Buffet TV Jati Peluru</v>
      </c>
      <c r="G126" s="40">
        <v>1</v>
      </c>
      <c r="H126" s="8">
        <f>[1]datastartjun16!$F$117</f>
        <v>2550000</v>
      </c>
      <c r="I126" s="9">
        <f t="shared" si="1"/>
        <v>2550000</v>
      </c>
    </row>
    <row r="127" spans="1:9" x14ac:dyDescent="0.25">
      <c r="A127" s="77">
        <v>70</v>
      </c>
      <c r="B127" s="35" t="s">
        <v>168</v>
      </c>
      <c r="C127" s="45">
        <v>42549</v>
      </c>
      <c r="D127" s="68" t="str">
        <f>[1]data!$C$58</f>
        <v>K1012</v>
      </c>
      <c r="E127" s="35" t="str">
        <f>[1]data!$B$58</f>
        <v>P19041256</v>
      </c>
      <c r="F127" s="36" t="str">
        <f>[1]data!$D$58</f>
        <v>Bed Dorong Modis karakter</v>
      </c>
      <c r="G127" s="35">
        <v>1</v>
      </c>
      <c r="H127" s="37">
        <f>[1]data!$F$58</f>
        <v>3200000</v>
      </c>
      <c r="I127" s="78">
        <f t="shared" si="1"/>
        <v>3200000</v>
      </c>
    </row>
    <row r="128" spans="1:9" x14ac:dyDescent="0.25">
      <c r="A128" s="72">
        <v>71</v>
      </c>
      <c r="B128" s="42" t="s">
        <v>169</v>
      </c>
      <c r="C128" s="43">
        <v>42550</v>
      </c>
      <c r="D128" s="63" t="str">
        <f>[1]data!$C$77</f>
        <v>K1003</v>
      </c>
      <c r="E128" s="42" t="str">
        <f>[1]data!$B$77</f>
        <v>P19041275</v>
      </c>
      <c r="F128" s="2" t="str">
        <f>[1]data!$D$77</f>
        <v>Meja Rias Mawar Goyang</v>
      </c>
      <c r="G128" s="42">
        <v>1</v>
      </c>
      <c r="H128" s="1">
        <f>[1]data!$F$77</f>
        <v>3400000</v>
      </c>
      <c r="I128" s="6">
        <f t="shared" si="1"/>
        <v>3400000</v>
      </c>
    </row>
    <row r="129" spans="1:9" ht="15.75" thickBot="1" x14ac:dyDescent="0.3">
      <c r="A129" s="79">
        <v>72</v>
      </c>
      <c r="B129" s="40" t="s">
        <v>170</v>
      </c>
      <c r="C129" s="47">
        <v>42551</v>
      </c>
      <c r="D129" s="66" t="str">
        <f>[1]data!$C$95</f>
        <v>K1004</v>
      </c>
      <c r="E129" s="40" t="str">
        <f>[1]data!$B$95</f>
        <v>P19041293</v>
      </c>
      <c r="F129" s="7" t="str">
        <f>[1]data!$D$95</f>
        <v>Lemari Pintu Pluru 3PT</v>
      </c>
      <c r="G129" s="40">
        <v>1</v>
      </c>
      <c r="H129" s="8">
        <f>[1]data!$F$95</f>
        <v>3400000</v>
      </c>
      <c r="I129" s="9">
        <f t="shared" si="1"/>
        <v>3400000</v>
      </c>
    </row>
    <row r="130" spans="1:9" x14ac:dyDescent="0.25">
      <c r="A130" s="80">
        <v>67</v>
      </c>
      <c r="B130" s="39" t="s">
        <v>163</v>
      </c>
      <c r="C130" s="46">
        <v>42547</v>
      </c>
      <c r="D130" s="65" t="str">
        <f>[1]datastartjun16!$C$108</f>
        <v>K1007</v>
      </c>
      <c r="E130" s="39" t="str">
        <f>[1]datastartjun16!$B$108</f>
        <v>P19041306</v>
      </c>
      <c r="F130" s="3" t="str">
        <f>[1]datastartjun16!$D$108</f>
        <v>Kaca Hias Jati</v>
      </c>
      <c r="G130" s="39">
        <v>1</v>
      </c>
    </row>
    <row r="131" spans="1:9" ht="15.75" thickBot="1" x14ac:dyDescent="0.3">
      <c r="A131" s="81"/>
      <c r="B131" s="40" t="s">
        <v>163</v>
      </c>
      <c r="C131" s="47">
        <v>42547</v>
      </c>
      <c r="D131" s="66" t="str">
        <f>[1]datastartjun16!$C$106</f>
        <v>K1004</v>
      </c>
      <c r="E131" s="40" t="str">
        <f>[1]datastartjun16!$B$106</f>
        <v>P19041304</v>
      </c>
      <c r="F131" s="7" t="str">
        <f>[1]datastartjun16!$D$106</f>
        <v>Lemari Hias Ukir</v>
      </c>
      <c r="G131" s="40">
        <v>1</v>
      </c>
    </row>
    <row r="132" spans="1:9" x14ac:dyDescent="0.25">
      <c r="A132" s="80">
        <v>68</v>
      </c>
      <c r="B132" s="39" t="s">
        <v>164</v>
      </c>
      <c r="C132" s="46">
        <v>42547</v>
      </c>
      <c r="D132" s="65" t="str">
        <f>[1]datastartjun16!$C$91</f>
        <v>K1004</v>
      </c>
      <c r="E132" s="39" t="str">
        <f>[1]datastartjun16!$B$91</f>
        <v>P19041289</v>
      </c>
      <c r="F132" s="3" t="str">
        <f>[1]datastartjun16!$D$91</f>
        <v>Lemari Pintu Caca Bunga 3 PT</v>
      </c>
      <c r="G132" s="39">
        <v>1</v>
      </c>
    </row>
    <row r="133" spans="1:9" ht="15.75" thickBot="1" x14ac:dyDescent="0.3">
      <c r="A133" s="81"/>
      <c r="B133" s="40" t="s">
        <v>164</v>
      </c>
      <c r="C133" s="47">
        <v>42547</v>
      </c>
      <c r="D133" s="66" t="str">
        <f>[1]datastartjun16!$C$88</f>
        <v>K1003</v>
      </c>
      <c r="E133" s="40" t="str">
        <f>[1]datastartjun16!$B$88</f>
        <v>P19041286</v>
      </c>
      <c r="F133" s="7" t="str">
        <f>[1]datastartjun16!$D$88</f>
        <v>Meja Rias Tempahan</v>
      </c>
      <c r="G133" s="40">
        <v>1</v>
      </c>
    </row>
    <row r="134" spans="1:9" ht="15.75" thickBot="1" x14ac:dyDescent="0.3">
      <c r="A134" s="75">
        <v>69</v>
      </c>
      <c r="B134" s="41" t="s">
        <v>165</v>
      </c>
      <c r="C134" s="48">
        <v>42548</v>
      </c>
      <c r="D134" s="67" t="str">
        <f>[1]datastartjun16!$C$104</f>
        <v>K1004</v>
      </c>
      <c r="E134" s="41" t="str">
        <f>[1]datastartjun16!$B$104</f>
        <v>P19041302</v>
      </c>
      <c r="F134" s="33" t="str">
        <f>[1]datastartjun16!$D$104</f>
        <v>Lemari Hias Jati</v>
      </c>
      <c r="G134" s="41">
        <v>1</v>
      </c>
    </row>
    <row r="135" spans="1:9" ht="15.75" thickBot="1" x14ac:dyDescent="0.3">
      <c r="A135" s="80">
        <v>70</v>
      </c>
      <c r="B135" s="39" t="s">
        <v>166</v>
      </c>
      <c r="C135" s="46">
        <v>42549</v>
      </c>
      <c r="D135" s="65" t="str">
        <f>[1]datastartjun16!$C$134</f>
        <v>K1001</v>
      </c>
      <c r="E135" s="39" t="str">
        <f>[1]datastartjun16!$B$134</f>
        <v>P19041332</v>
      </c>
      <c r="F135" s="3" t="str">
        <f>[1]datastartjun16!$D$134</f>
        <v>Kasur 120x200</v>
      </c>
      <c r="G135" s="39">
        <v>1</v>
      </c>
    </row>
    <row r="136" spans="1:9" ht="15.75" thickBot="1" x14ac:dyDescent="0.3">
      <c r="B136" s="39" t="s">
        <v>167</v>
      </c>
      <c r="C136" s="46">
        <v>42550</v>
      </c>
      <c r="D136" s="65" t="str">
        <f>[1]datastartjun16!$C$134</f>
        <v>K1001</v>
      </c>
      <c r="E136" s="39" t="str">
        <f>[1]datastartjun16!$B$134</f>
        <v>P19041332</v>
      </c>
      <c r="F136" s="3" t="str">
        <f>[1]datastartjun16!$D$134</f>
        <v>Kasur 120x200</v>
      </c>
      <c r="G136" s="39">
        <v>1</v>
      </c>
    </row>
    <row r="137" spans="1:9" ht="15.75" thickBot="1" x14ac:dyDescent="0.3">
      <c r="B137" s="39" t="s">
        <v>168</v>
      </c>
      <c r="C137" s="46">
        <v>42551</v>
      </c>
      <c r="D137" s="65" t="str">
        <f>[1]datastartjun16!$C$134</f>
        <v>K1001</v>
      </c>
      <c r="E137" s="39" t="str">
        <f>[1]datastartjun16!$B$134</f>
        <v>P19041332</v>
      </c>
      <c r="F137" s="3" t="str">
        <f>[1]datastartjun16!$D$134</f>
        <v>Kasur 120x200</v>
      </c>
      <c r="G137" s="39">
        <v>1</v>
      </c>
    </row>
    <row r="138" spans="1:9" ht="15.75" thickBot="1" x14ac:dyDescent="0.3">
      <c r="B138" s="39" t="s">
        <v>169</v>
      </c>
      <c r="C138" s="46">
        <v>42552</v>
      </c>
      <c r="D138" s="65" t="str">
        <f>[1]datastartjun16!$C$134</f>
        <v>K1001</v>
      </c>
      <c r="E138" s="39" t="str">
        <f>[1]datastartjun16!$B$134</f>
        <v>P19041332</v>
      </c>
      <c r="F138" s="3" t="str">
        <f>[1]datastartjun16!$D$134</f>
        <v>Kasur 120x200</v>
      </c>
      <c r="G138" s="39">
        <v>1</v>
      </c>
    </row>
    <row r="139" spans="1:9" ht="15.75" thickBot="1" x14ac:dyDescent="0.3">
      <c r="B139" s="39" t="s">
        <v>170</v>
      </c>
      <c r="C139" s="46">
        <v>42553</v>
      </c>
      <c r="D139" s="65" t="str">
        <f>[1]datastartjun16!$C$134</f>
        <v>K1001</v>
      </c>
      <c r="E139" s="39" t="str">
        <f>[1]datastartjun16!$B$134</f>
        <v>P19041332</v>
      </c>
      <c r="F139" s="3" t="str">
        <f>[1]datastartjun16!$D$134</f>
        <v>Kasur 120x200</v>
      </c>
      <c r="G139" s="39">
        <v>1</v>
      </c>
    </row>
    <row r="140" spans="1:9" x14ac:dyDescent="0.25">
      <c r="B140" s="39" t="s">
        <v>300</v>
      </c>
      <c r="C140" s="46">
        <v>42554</v>
      </c>
      <c r="D140" s="65" t="str">
        <f>[1]datastartjun16!$C$134</f>
        <v>K1001</v>
      </c>
      <c r="E140" s="39" t="str">
        <f>[1]datastartjun16!$B$134</f>
        <v>P19041332</v>
      </c>
      <c r="F140" s="3" t="str">
        <f>[1]datastartjun16!$D$134</f>
        <v>Kasur 120x200</v>
      </c>
      <c r="G140" s="39">
        <v>1</v>
      </c>
    </row>
    <row r="141" spans="1:9" ht="15.75" thickBot="1" x14ac:dyDescent="0.3">
      <c r="A141" s="81"/>
      <c r="B141" s="40" t="s">
        <v>166</v>
      </c>
      <c r="C141" s="47">
        <v>42549</v>
      </c>
      <c r="D141" s="66" t="str">
        <f>[1]datastartjun16!$C$110</f>
        <v>K1008</v>
      </c>
      <c r="E141" s="40" t="str">
        <f>[1]datastartjun16!$B$110</f>
        <v>P19041308</v>
      </c>
      <c r="F141" s="7" t="str">
        <f>[1]datastartjun16!$D$110</f>
        <v>Bantal Conforta</v>
      </c>
      <c r="G141" s="40">
        <v>1</v>
      </c>
    </row>
    <row r="142" spans="1:9" ht="15.75" thickBot="1" x14ac:dyDescent="0.3">
      <c r="B142" s="40" t="s">
        <v>167</v>
      </c>
      <c r="C142" s="47">
        <v>42550</v>
      </c>
      <c r="D142" s="66" t="str">
        <f>[1]datastartjun16!$C$110</f>
        <v>K1008</v>
      </c>
      <c r="E142" s="40" t="str">
        <f>[1]datastartjun16!$B$110</f>
        <v>P19041308</v>
      </c>
      <c r="F142" s="7" t="str">
        <f>[1]datastartjun16!$D$110</f>
        <v>Bantal Conforta</v>
      </c>
      <c r="G142" s="40">
        <v>1</v>
      </c>
    </row>
    <row r="143" spans="1:9" ht="15.75" thickBot="1" x14ac:dyDescent="0.3">
      <c r="B143" s="40" t="s">
        <v>168</v>
      </c>
      <c r="C143" s="47">
        <v>42551</v>
      </c>
      <c r="D143" s="66" t="str">
        <f>[1]datastartjun16!$C$110</f>
        <v>K1008</v>
      </c>
      <c r="E143" s="40" t="str">
        <f>[1]datastartjun16!$B$110</f>
        <v>P19041308</v>
      </c>
      <c r="F143" s="7" t="str">
        <f>[1]datastartjun16!$D$110</f>
        <v>Bantal Conforta</v>
      </c>
      <c r="G143" s="40">
        <v>1</v>
      </c>
    </row>
    <row r="144" spans="1:9" ht="15.75" thickBot="1" x14ac:dyDescent="0.3">
      <c r="B144" s="40" t="s">
        <v>169</v>
      </c>
      <c r="C144" s="47">
        <v>42552</v>
      </c>
      <c r="D144" s="66" t="str">
        <f>[1]datastartjun16!$C$110</f>
        <v>K1008</v>
      </c>
      <c r="E144" s="40" t="str">
        <f>[1]datastartjun16!$B$110</f>
        <v>P19041308</v>
      </c>
      <c r="F144" s="7" t="str">
        <f>[1]datastartjun16!$D$110</f>
        <v>Bantal Conforta</v>
      </c>
      <c r="G144" s="40">
        <v>1</v>
      </c>
    </row>
    <row r="145" spans="1:7" ht="15.75" thickBot="1" x14ac:dyDescent="0.3">
      <c r="B145" s="40" t="s">
        <v>170</v>
      </c>
      <c r="C145" s="47">
        <v>42553</v>
      </c>
      <c r="D145" s="66" t="str">
        <f>[1]datastartjun16!$C$110</f>
        <v>K1008</v>
      </c>
      <c r="E145" s="40" t="str">
        <f>[1]datastartjun16!$B$110</f>
        <v>P19041308</v>
      </c>
      <c r="F145" s="7" t="str">
        <f>[1]datastartjun16!$D$110</f>
        <v>Bantal Conforta</v>
      </c>
      <c r="G145" s="40">
        <v>1</v>
      </c>
    </row>
    <row r="146" spans="1:7" ht="15.75" thickBot="1" x14ac:dyDescent="0.3">
      <c r="B146" s="40" t="s">
        <v>300</v>
      </c>
      <c r="C146" s="47">
        <v>42554</v>
      </c>
      <c r="D146" s="66" t="str">
        <f>[1]datastartjun16!$C$110</f>
        <v>K1008</v>
      </c>
      <c r="E146" s="40" t="str">
        <f>[1]datastartjun16!$B$110</f>
        <v>P19041308</v>
      </c>
      <c r="F146" s="7" t="str">
        <f>[1]datastartjun16!$D$110</f>
        <v>Bantal Conforta</v>
      </c>
      <c r="G146" s="40">
        <v>1</v>
      </c>
    </row>
    <row r="147" spans="1:7" x14ac:dyDescent="0.25">
      <c r="A147" s="80">
        <v>71</v>
      </c>
      <c r="B147" s="39" t="s">
        <v>167</v>
      </c>
      <c r="C147" s="46">
        <v>42549</v>
      </c>
      <c r="D147" s="65" t="str">
        <f>[1]datastartjun16!$C$99</f>
        <v>K1004</v>
      </c>
      <c r="E147" s="39" t="str">
        <f>[1]data!$B$99</f>
        <v>P19041297</v>
      </c>
      <c r="F147" s="3" t="str">
        <f>[1]datastartjun16!$D$99</f>
        <v>Lemari Pintu Adinda Tonjol 4PT</v>
      </c>
      <c r="G147" s="39">
        <v>1</v>
      </c>
    </row>
    <row r="148" spans="1:7" ht="15.75" thickBot="1" x14ac:dyDescent="0.3">
      <c r="A148" s="81"/>
      <c r="B148" s="40" t="s">
        <v>167</v>
      </c>
      <c r="C148" s="47">
        <v>42549</v>
      </c>
      <c r="D148" s="66" t="str">
        <f>[1]datastartjun16!$C$117</f>
        <v>K1009</v>
      </c>
      <c r="E148" s="40" t="str">
        <f>[1]data!$B$117</f>
        <v>P19041315</v>
      </c>
      <c r="F148" s="7" t="str">
        <f>[1]datastartjun16!$D$117</f>
        <v>Buffet TV Jati Peluru</v>
      </c>
      <c r="G148" s="40">
        <v>1</v>
      </c>
    </row>
    <row r="149" spans="1:7" x14ac:dyDescent="0.25">
      <c r="A149" s="77">
        <v>72</v>
      </c>
      <c r="B149" s="35" t="s">
        <v>168</v>
      </c>
      <c r="C149" s="45">
        <v>42549</v>
      </c>
      <c r="D149" s="68" t="str">
        <f>[1]data!$C$58</f>
        <v>K1012</v>
      </c>
      <c r="E149" s="35" t="str">
        <f>[1]data!$B$58</f>
        <v>P19041256</v>
      </c>
      <c r="F149" s="36" t="str">
        <f>[1]data!$D$58</f>
        <v>Bed Dorong Modis karakter</v>
      </c>
      <c r="G149" s="35">
        <v>1</v>
      </c>
    </row>
    <row r="150" spans="1:7" x14ac:dyDescent="0.25">
      <c r="A150" s="72">
        <v>73</v>
      </c>
      <c r="B150" s="42" t="s">
        <v>169</v>
      </c>
      <c r="C150" s="43">
        <v>42550</v>
      </c>
      <c r="D150" s="63" t="str">
        <f>[1]data!$C$77</f>
        <v>K1003</v>
      </c>
      <c r="E150" s="42" t="str">
        <f>[1]data!$B$77</f>
        <v>P19041275</v>
      </c>
      <c r="F150" s="2" t="str">
        <f>[1]data!$D$77</f>
        <v>Meja Rias Mawar Goyang</v>
      </c>
      <c r="G150" s="42">
        <v>1</v>
      </c>
    </row>
    <row r="151" spans="1:7" ht="15.75" thickBot="1" x14ac:dyDescent="0.3">
      <c r="A151" s="79">
        <v>74</v>
      </c>
      <c r="B151" s="40" t="s">
        <v>170</v>
      </c>
      <c r="C151" s="47">
        <v>42551</v>
      </c>
      <c r="D151" s="66" t="str">
        <f>[1]data!$C$95</f>
        <v>K1004</v>
      </c>
      <c r="E151" s="40" t="str">
        <f>[1]data!$B$95</f>
        <v>P19041293</v>
      </c>
      <c r="F151" s="7" t="str">
        <f>[1]data!$D$95</f>
        <v>Lemari Pintu Pluru 3PT</v>
      </c>
      <c r="G151" s="40">
        <v>1</v>
      </c>
    </row>
  </sheetData>
  <mergeCells count="36">
    <mergeCell ref="A21:A23"/>
    <mergeCell ref="A26:A27"/>
    <mergeCell ref="A28:A29"/>
    <mergeCell ref="A31:A33"/>
    <mergeCell ref="G1:G2"/>
    <mergeCell ref="B1:B2"/>
    <mergeCell ref="C1:C2"/>
    <mergeCell ref="D1:D2"/>
    <mergeCell ref="E1:E2"/>
    <mergeCell ref="F1:F2"/>
    <mergeCell ref="A1:A2"/>
    <mergeCell ref="H1:H2"/>
    <mergeCell ref="I1:I2"/>
    <mergeCell ref="A5:A11"/>
    <mergeCell ref="A12:A16"/>
    <mergeCell ref="A18:A20"/>
    <mergeCell ref="A35:A38"/>
    <mergeCell ref="A41:A44"/>
    <mergeCell ref="A45:A46"/>
    <mergeCell ref="A50:A55"/>
    <mergeCell ref="A58:A59"/>
    <mergeCell ref="A65:A68"/>
    <mergeCell ref="A69:A71"/>
    <mergeCell ref="A72:A73"/>
    <mergeCell ref="A74:A77"/>
    <mergeCell ref="A81:A82"/>
    <mergeCell ref="A87:A90"/>
    <mergeCell ref="A96:A97"/>
    <mergeCell ref="A99:A100"/>
    <mergeCell ref="A101:A103"/>
    <mergeCell ref="A107:A109"/>
    <mergeCell ref="A112:A113"/>
    <mergeCell ref="A118:A119"/>
    <mergeCell ref="A120:A121"/>
    <mergeCell ref="A123:A124"/>
    <mergeCell ref="A125:A126"/>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4B7D-A1C8-41E8-9B50-897EBCB1BF37}">
  <dimension ref="A1:E7"/>
  <sheetViews>
    <sheetView workbookViewId="0">
      <selection activeCell="D1" sqref="D1:E7"/>
    </sheetView>
  </sheetViews>
  <sheetFormatPr defaultRowHeight="15" x14ac:dyDescent="0.25"/>
  <cols>
    <col min="1" max="1" width="24.7109375" customWidth="1"/>
    <col min="2" max="2" width="63" customWidth="1"/>
    <col min="4" max="4" width="24" customWidth="1"/>
    <col min="5" max="5" width="43.7109375" customWidth="1"/>
  </cols>
  <sheetData>
    <row r="1" spans="1:5" x14ac:dyDescent="0.25">
      <c r="A1" s="133" t="s">
        <v>314</v>
      </c>
      <c r="B1" s="133"/>
      <c r="D1" s="133" t="s">
        <v>314</v>
      </c>
      <c r="E1" s="133"/>
    </row>
    <row r="2" spans="1:5" ht="16.5" customHeight="1" x14ac:dyDescent="0.25">
      <c r="A2" s="92" t="s">
        <v>319</v>
      </c>
      <c r="B2" s="91" t="s">
        <v>324</v>
      </c>
      <c r="D2" s="92" t="s">
        <v>319</v>
      </c>
      <c r="E2" s="92" t="s">
        <v>326</v>
      </c>
    </row>
    <row r="3" spans="1:5" ht="47.25" customHeight="1" x14ac:dyDescent="0.25">
      <c r="A3" s="92" t="s">
        <v>315</v>
      </c>
      <c r="B3" s="93" t="s">
        <v>323</v>
      </c>
      <c r="D3" s="92" t="s">
        <v>315</v>
      </c>
      <c r="E3" s="95" t="s">
        <v>328</v>
      </c>
    </row>
    <row r="4" spans="1:5" x14ac:dyDescent="0.25">
      <c r="A4" s="92" t="s">
        <v>316</v>
      </c>
      <c r="B4" s="94">
        <v>2017</v>
      </c>
      <c r="D4" s="92" t="s">
        <v>316</v>
      </c>
      <c r="E4" s="94">
        <v>2018</v>
      </c>
    </row>
    <row r="5" spans="1:5" ht="82.5" customHeight="1" x14ac:dyDescent="0.25">
      <c r="A5" s="92" t="s">
        <v>317</v>
      </c>
      <c r="B5" s="95" t="s">
        <v>322</v>
      </c>
      <c r="D5" s="92" t="s">
        <v>317</v>
      </c>
      <c r="E5" s="98" t="s">
        <v>327</v>
      </c>
    </row>
    <row r="6" spans="1:5" ht="30" x14ac:dyDescent="0.25">
      <c r="A6" s="96" t="s">
        <v>320</v>
      </c>
      <c r="B6" s="92" t="s">
        <v>318</v>
      </c>
      <c r="D6" s="96" t="s">
        <v>320</v>
      </c>
      <c r="E6" s="95" t="s">
        <v>329</v>
      </c>
    </row>
    <row r="7" spans="1:5" ht="45" x14ac:dyDescent="0.25">
      <c r="A7" s="97" t="s">
        <v>321</v>
      </c>
      <c r="B7" s="95" t="s">
        <v>325</v>
      </c>
      <c r="D7" s="97" t="s">
        <v>321</v>
      </c>
      <c r="E7" s="95" t="s">
        <v>325</v>
      </c>
    </row>
  </sheetData>
  <mergeCells count="2">
    <mergeCell ref="A1:B1"/>
    <mergeCell ref="D1:E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perhitungan</vt:lpstr>
      <vt:lpstr>Sheet3</vt:lpstr>
      <vt:lpstr>Sheet2</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Auliani Shafira</dc:creator>
  <cp:lastModifiedBy>Auliani Shafira</cp:lastModifiedBy>
  <cp:lastPrinted>2019-08-07T15:42:55Z</cp:lastPrinted>
  <dcterms:created xsi:type="dcterms:W3CDTF">2019-05-15T07:55:01Z</dcterms:created>
  <dcterms:modified xsi:type="dcterms:W3CDTF">2019-08-07T18:37:12Z</dcterms:modified>
</cp:coreProperties>
</file>