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utall_projects\school\sheetjs\"/>
    </mc:Choice>
  </mc:AlternateContent>
  <bookViews>
    <workbookView xWindow="-120" yWindow="-120" windowWidth="20730" windowHeight="11040" tabRatio="597"/>
  </bookViews>
  <sheets>
    <sheet name="GD4 END TERM" sheetId="6" r:id="rId1"/>
  </sheets>
  <definedNames>
    <definedName name="grade4_end_term" comment="[[&quot;kaps&quot;, &quot;school&quot;, &quot;name&quot;],[&quot;4&quot;,&quot;grade&quot;,&quot;name&quot;],[&quot;end term&quot;,&quot;exam&quot;,&quot;name&quot;]]">'GD4 END TERM'!$A$1:$AE$76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8" i="6" l="1"/>
  <c r="AA78" i="6"/>
  <c r="Z78" i="6"/>
  <c r="X78" i="6"/>
  <c r="W78" i="6"/>
  <c r="U78" i="6"/>
  <c r="T78" i="6"/>
  <c r="R78" i="6"/>
  <c r="Q78" i="6"/>
  <c r="O78" i="6"/>
  <c r="N78" i="6"/>
  <c r="L78" i="6"/>
  <c r="K78" i="6"/>
  <c r="I78" i="6"/>
  <c r="H78" i="6"/>
  <c r="F78" i="6"/>
  <c r="E78" i="6"/>
  <c r="C78" i="6"/>
  <c r="AC77" i="6"/>
  <c r="AA77" i="6"/>
  <c r="Z77" i="6"/>
  <c r="X77" i="6"/>
  <c r="W77" i="6"/>
  <c r="U77" i="6"/>
  <c r="T77" i="6"/>
  <c r="R77" i="6"/>
  <c r="Q77" i="6"/>
  <c r="O77" i="6"/>
  <c r="N77" i="6"/>
  <c r="L77" i="6"/>
  <c r="K77" i="6"/>
  <c r="I77" i="6"/>
  <c r="H77" i="6"/>
  <c r="F77" i="6"/>
  <c r="E77" i="6"/>
  <c r="C77" i="6"/>
  <c r="AB76" i="6"/>
  <c r="Y76" i="6"/>
  <c r="V76" i="6"/>
  <c r="S76" i="6"/>
  <c r="P76" i="6"/>
  <c r="M76" i="6"/>
  <c r="J76" i="6"/>
  <c r="G76" i="6"/>
  <c r="D76" i="6"/>
  <c r="AB75" i="6"/>
  <c r="Y75" i="6"/>
  <c r="V75" i="6"/>
  <c r="S75" i="6"/>
  <c r="P75" i="6"/>
  <c r="M75" i="6"/>
  <c r="J75" i="6"/>
  <c r="G75" i="6"/>
  <c r="D75" i="6"/>
  <c r="AB74" i="6"/>
  <c r="Y74" i="6"/>
  <c r="V74" i="6"/>
  <c r="S74" i="6"/>
  <c r="P74" i="6"/>
  <c r="M74" i="6"/>
  <c r="J74" i="6"/>
  <c r="G74" i="6"/>
  <c r="D74" i="6"/>
  <c r="AB73" i="6"/>
  <c r="Y73" i="6"/>
  <c r="V73" i="6"/>
  <c r="S73" i="6"/>
  <c r="P73" i="6"/>
  <c r="M73" i="6"/>
  <c r="J73" i="6"/>
  <c r="G73" i="6"/>
  <c r="D73" i="6"/>
  <c r="AB72" i="6"/>
  <c r="Y72" i="6"/>
  <c r="V72" i="6"/>
  <c r="S72" i="6"/>
  <c r="P72" i="6"/>
  <c r="M72" i="6"/>
  <c r="J72" i="6"/>
  <c r="G72" i="6"/>
  <c r="D72" i="6"/>
  <c r="AB71" i="6"/>
  <c r="Y71" i="6"/>
  <c r="V71" i="6"/>
  <c r="S71" i="6"/>
  <c r="P71" i="6"/>
  <c r="M71" i="6"/>
  <c r="J71" i="6"/>
  <c r="G71" i="6"/>
  <c r="D71" i="6"/>
  <c r="AB70" i="6"/>
  <c r="Y70" i="6"/>
  <c r="V70" i="6"/>
  <c r="S70" i="6"/>
  <c r="P70" i="6"/>
  <c r="M70" i="6"/>
  <c r="J70" i="6"/>
  <c r="G70" i="6"/>
  <c r="D70" i="6"/>
  <c r="AB69" i="6"/>
  <c r="Y69" i="6"/>
  <c r="V69" i="6"/>
  <c r="S69" i="6"/>
  <c r="P69" i="6"/>
  <c r="M69" i="6"/>
  <c r="J69" i="6"/>
  <c r="G69" i="6"/>
  <c r="D69" i="6"/>
  <c r="AB68" i="6"/>
  <c r="Y68" i="6"/>
  <c r="V68" i="6"/>
  <c r="S68" i="6"/>
  <c r="P68" i="6"/>
  <c r="M68" i="6"/>
  <c r="J68" i="6"/>
  <c r="G68" i="6"/>
  <c r="AB67" i="6"/>
  <c r="Y67" i="6"/>
  <c r="V67" i="6"/>
  <c r="S67" i="6"/>
  <c r="P67" i="6"/>
  <c r="M67" i="6"/>
  <c r="J67" i="6"/>
  <c r="G67" i="6"/>
  <c r="D67" i="6"/>
  <c r="AB66" i="6"/>
  <c r="Y66" i="6"/>
  <c r="V66" i="6"/>
  <c r="S66" i="6"/>
  <c r="P66" i="6"/>
  <c r="M66" i="6"/>
  <c r="J66" i="6"/>
  <c r="G66" i="6"/>
  <c r="D66" i="6"/>
  <c r="AB65" i="6"/>
  <c r="Y65" i="6"/>
  <c r="V65" i="6"/>
  <c r="S65" i="6"/>
  <c r="P65" i="6"/>
  <c r="M65" i="6"/>
  <c r="J65" i="6"/>
  <c r="G65" i="6"/>
  <c r="D65" i="6"/>
  <c r="AB64" i="6"/>
  <c r="Y64" i="6"/>
  <c r="V64" i="6"/>
  <c r="S64" i="6"/>
  <c r="P64" i="6"/>
  <c r="M64" i="6"/>
  <c r="J64" i="6"/>
  <c r="G64" i="6"/>
  <c r="D64" i="6"/>
  <c r="AB63" i="6"/>
  <c r="Y63" i="6"/>
  <c r="V63" i="6"/>
  <c r="S63" i="6"/>
  <c r="P63" i="6"/>
  <c r="M63" i="6"/>
  <c r="J63" i="6"/>
  <c r="G63" i="6"/>
  <c r="D63" i="6"/>
  <c r="AB62" i="6"/>
  <c r="Y62" i="6"/>
  <c r="V62" i="6"/>
  <c r="S62" i="6"/>
  <c r="P62" i="6"/>
  <c r="M62" i="6"/>
  <c r="J62" i="6"/>
  <c r="G62" i="6"/>
  <c r="D62" i="6"/>
  <c r="AB61" i="6"/>
  <c r="Y61" i="6"/>
  <c r="V61" i="6"/>
  <c r="S61" i="6"/>
  <c r="P61" i="6"/>
  <c r="M61" i="6"/>
  <c r="G61" i="6"/>
  <c r="D61" i="6"/>
  <c r="AB60" i="6"/>
  <c r="Y60" i="6"/>
  <c r="V60" i="6"/>
  <c r="S60" i="6"/>
  <c r="P60" i="6"/>
  <c r="M60" i="6"/>
  <c r="J60" i="6"/>
  <c r="G60" i="6"/>
  <c r="D60" i="6"/>
  <c r="AB59" i="6"/>
  <c r="Y59" i="6"/>
  <c r="V59" i="6"/>
  <c r="S59" i="6"/>
  <c r="P59" i="6"/>
  <c r="M59" i="6"/>
  <c r="J59" i="6"/>
  <c r="G59" i="6"/>
  <c r="D59" i="6"/>
  <c r="AB58" i="6"/>
  <c r="Y58" i="6"/>
  <c r="V58" i="6"/>
  <c r="S58" i="6"/>
  <c r="P58" i="6"/>
  <c r="M58" i="6"/>
  <c r="J58" i="6"/>
  <c r="G58" i="6"/>
  <c r="D58" i="6"/>
  <c r="AB57" i="6"/>
  <c r="Y57" i="6"/>
  <c r="V57" i="6"/>
  <c r="S57" i="6"/>
  <c r="P57" i="6"/>
  <c r="M57" i="6"/>
  <c r="J57" i="6"/>
  <c r="G57" i="6"/>
  <c r="D57" i="6"/>
  <c r="AB56" i="6"/>
  <c r="Y56" i="6"/>
  <c r="V56" i="6"/>
  <c r="S56" i="6"/>
  <c r="P56" i="6"/>
  <c r="M56" i="6"/>
  <c r="J56" i="6"/>
  <c r="G56" i="6"/>
  <c r="D56" i="6"/>
  <c r="AB55" i="6"/>
  <c r="Y55" i="6"/>
  <c r="V55" i="6"/>
  <c r="S55" i="6"/>
  <c r="P55" i="6"/>
  <c r="M55" i="6"/>
  <c r="J55" i="6"/>
  <c r="G55" i="6"/>
  <c r="D55" i="6"/>
  <c r="AB54" i="6"/>
  <c r="Y54" i="6"/>
  <c r="V54" i="6"/>
  <c r="S54" i="6"/>
  <c r="P54" i="6"/>
  <c r="M54" i="6"/>
  <c r="J54" i="6"/>
  <c r="G54" i="6"/>
  <c r="D54" i="6"/>
  <c r="AB53" i="6"/>
  <c r="Y53" i="6"/>
  <c r="V53" i="6"/>
  <c r="S53" i="6"/>
  <c r="P53" i="6"/>
  <c r="M53" i="6"/>
  <c r="J53" i="6"/>
  <c r="G53" i="6"/>
  <c r="D53" i="6"/>
  <c r="AB52" i="6"/>
  <c r="Y52" i="6"/>
  <c r="V52" i="6"/>
  <c r="S52" i="6"/>
  <c r="P52" i="6"/>
  <c r="M52" i="6"/>
  <c r="J52" i="6"/>
  <c r="G52" i="6"/>
  <c r="D52" i="6"/>
  <c r="AB51" i="6"/>
  <c r="Y51" i="6"/>
  <c r="V51" i="6"/>
  <c r="S51" i="6"/>
  <c r="P51" i="6"/>
  <c r="M51" i="6"/>
  <c r="J51" i="6"/>
  <c r="G51" i="6"/>
  <c r="D51" i="6"/>
  <c r="AB50" i="6"/>
  <c r="Y50" i="6"/>
  <c r="V50" i="6"/>
  <c r="S50" i="6"/>
  <c r="P50" i="6"/>
  <c r="M50" i="6"/>
  <c r="J50" i="6"/>
  <c r="G50" i="6"/>
  <c r="D50" i="6"/>
  <c r="AB49" i="6"/>
  <c r="Y49" i="6"/>
  <c r="V49" i="6"/>
  <c r="S49" i="6"/>
  <c r="P49" i="6"/>
  <c r="M49" i="6"/>
  <c r="J49" i="6"/>
  <c r="G49" i="6"/>
  <c r="D49" i="6"/>
  <c r="AB48" i="6"/>
  <c r="Y48" i="6"/>
  <c r="V48" i="6"/>
  <c r="S48" i="6"/>
  <c r="P48" i="6"/>
  <c r="M48" i="6"/>
  <c r="J48" i="6"/>
  <c r="G48" i="6"/>
  <c r="D48" i="6"/>
  <c r="AB47" i="6"/>
  <c r="Y47" i="6"/>
  <c r="V47" i="6"/>
  <c r="S47" i="6"/>
  <c r="P47" i="6"/>
  <c r="M47" i="6"/>
  <c r="J47" i="6"/>
  <c r="G47" i="6"/>
  <c r="D47" i="6"/>
  <c r="AB46" i="6"/>
  <c r="Y46" i="6"/>
  <c r="V46" i="6"/>
  <c r="S46" i="6"/>
  <c r="P46" i="6"/>
  <c r="M46" i="6"/>
  <c r="J46" i="6"/>
  <c r="G46" i="6"/>
  <c r="D46" i="6"/>
  <c r="AB45" i="6"/>
  <c r="Y45" i="6"/>
  <c r="V45" i="6"/>
  <c r="S45" i="6"/>
  <c r="P45" i="6"/>
  <c r="M45" i="6"/>
  <c r="J45" i="6"/>
  <c r="G45" i="6"/>
  <c r="D45" i="6"/>
  <c r="AB44" i="6"/>
  <c r="Y44" i="6"/>
  <c r="V44" i="6"/>
  <c r="S44" i="6"/>
  <c r="P44" i="6"/>
  <c r="M44" i="6"/>
  <c r="J44" i="6"/>
  <c r="G44" i="6"/>
  <c r="D44" i="6"/>
  <c r="AB43" i="6"/>
  <c r="Y43" i="6"/>
  <c r="V43" i="6"/>
  <c r="S43" i="6"/>
  <c r="P43" i="6"/>
  <c r="M43" i="6"/>
  <c r="J43" i="6"/>
  <c r="G43" i="6"/>
  <c r="D43" i="6"/>
  <c r="AB42" i="6"/>
  <c r="Y42" i="6"/>
  <c r="V42" i="6"/>
  <c r="S42" i="6"/>
  <c r="P42" i="6"/>
  <c r="M42" i="6"/>
  <c r="J42" i="6"/>
  <c r="G42" i="6"/>
  <c r="D42" i="6"/>
  <c r="AB41" i="6"/>
  <c r="Y41" i="6"/>
  <c r="V41" i="6"/>
  <c r="S41" i="6"/>
  <c r="P41" i="6"/>
  <c r="M41" i="6"/>
  <c r="J41" i="6"/>
  <c r="G41" i="6"/>
  <c r="D41" i="6"/>
  <c r="AB40" i="6"/>
  <c r="Y40" i="6"/>
  <c r="V40" i="6"/>
  <c r="S40" i="6"/>
  <c r="P40" i="6"/>
  <c r="M40" i="6"/>
  <c r="J40" i="6"/>
  <c r="G40" i="6"/>
  <c r="D40" i="6"/>
  <c r="AB39" i="6"/>
  <c r="Y39" i="6"/>
  <c r="V39" i="6"/>
  <c r="S39" i="6"/>
  <c r="P39" i="6"/>
  <c r="M39" i="6"/>
  <c r="J39" i="6"/>
  <c r="G39" i="6"/>
  <c r="D39" i="6"/>
  <c r="AB38" i="6"/>
  <c r="Y38" i="6"/>
  <c r="V38" i="6"/>
  <c r="S38" i="6"/>
  <c r="P38" i="6"/>
  <c r="M38" i="6"/>
  <c r="J38" i="6"/>
  <c r="G38" i="6"/>
  <c r="D38" i="6"/>
  <c r="AB37" i="6"/>
  <c r="Y37" i="6"/>
  <c r="V37" i="6"/>
  <c r="S37" i="6"/>
  <c r="P37" i="6"/>
  <c r="M37" i="6"/>
  <c r="J37" i="6"/>
  <c r="G37" i="6"/>
  <c r="D37" i="6"/>
  <c r="AB36" i="6"/>
  <c r="Y36" i="6"/>
  <c r="V36" i="6"/>
  <c r="S36" i="6"/>
  <c r="P36" i="6"/>
  <c r="M36" i="6"/>
  <c r="J36" i="6"/>
  <c r="G36" i="6"/>
  <c r="D36" i="6"/>
  <c r="AB35" i="6"/>
  <c r="Y35" i="6"/>
  <c r="V35" i="6"/>
  <c r="S35" i="6"/>
  <c r="P35" i="6"/>
  <c r="M35" i="6"/>
  <c r="J35" i="6"/>
  <c r="G35" i="6"/>
  <c r="D35" i="6"/>
  <c r="AB34" i="6"/>
  <c r="Y34" i="6"/>
  <c r="V34" i="6"/>
  <c r="S34" i="6"/>
  <c r="P34" i="6"/>
  <c r="M34" i="6"/>
  <c r="J34" i="6"/>
  <c r="G34" i="6"/>
  <c r="D34" i="6"/>
  <c r="AB33" i="6"/>
  <c r="Y33" i="6"/>
  <c r="V33" i="6"/>
  <c r="S33" i="6"/>
  <c r="P33" i="6"/>
  <c r="M33" i="6"/>
  <c r="J33" i="6"/>
  <c r="G33" i="6"/>
  <c r="D33" i="6"/>
  <c r="AB32" i="6"/>
  <c r="Y32" i="6"/>
  <c r="V32" i="6"/>
  <c r="S32" i="6"/>
  <c r="P32" i="6"/>
  <c r="M32" i="6"/>
  <c r="J32" i="6"/>
  <c r="G32" i="6"/>
  <c r="D32" i="6"/>
  <c r="AB31" i="6"/>
  <c r="Y31" i="6"/>
  <c r="V31" i="6"/>
  <c r="S31" i="6"/>
  <c r="P31" i="6"/>
  <c r="M31" i="6"/>
  <c r="J31" i="6"/>
  <c r="G31" i="6"/>
  <c r="D31" i="6"/>
  <c r="AB30" i="6"/>
  <c r="Y30" i="6"/>
  <c r="V30" i="6"/>
  <c r="S30" i="6"/>
  <c r="P30" i="6"/>
  <c r="M30" i="6"/>
  <c r="J30" i="6"/>
  <c r="G30" i="6"/>
  <c r="D30" i="6"/>
  <c r="AB29" i="6"/>
  <c r="Y29" i="6"/>
  <c r="V29" i="6"/>
  <c r="S29" i="6"/>
  <c r="P29" i="6"/>
  <c r="M29" i="6"/>
  <c r="J29" i="6"/>
  <c r="G29" i="6"/>
  <c r="D29" i="6"/>
  <c r="AB28" i="6"/>
  <c r="Y28" i="6"/>
  <c r="V28" i="6"/>
  <c r="S28" i="6"/>
  <c r="P28" i="6"/>
  <c r="M28" i="6"/>
  <c r="J28" i="6"/>
  <c r="G28" i="6"/>
  <c r="D28" i="6"/>
  <c r="AB27" i="6"/>
  <c r="Y27" i="6"/>
  <c r="V27" i="6"/>
  <c r="S27" i="6"/>
  <c r="P27" i="6"/>
  <c r="M27" i="6"/>
  <c r="J27" i="6"/>
  <c r="G27" i="6"/>
  <c r="D27" i="6"/>
  <c r="AB26" i="6"/>
  <c r="Y26" i="6"/>
  <c r="S26" i="6"/>
  <c r="P26" i="6"/>
  <c r="M26" i="6"/>
  <c r="J26" i="6"/>
  <c r="G26" i="6"/>
  <c r="D26" i="6"/>
  <c r="AB25" i="6"/>
  <c r="Y25" i="6"/>
  <c r="V25" i="6"/>
  <c r="S25" i="6"/>
  <c r="P25" i="6"/>
  <c r="M25" i="6"/>
  <c r="J25" i="6"/>
  <c r="G25" i="6"/>
  <c r="D25" i="6"/>
  <c r="AB24" i="6"/>
  <c r="Y24" i="6"/>
  <c r="V24" i="6"/>
  <c r="S24" i="6"/>
  <c r="P24" i="6"/>
  <c r="M24" i="6"/>
  <c r="J24" i="6"/>
  <c r="G24" i="6"/>
  <c r="D24" i="6"/>
  <c r="AB23" i="6"/>
  <c r="Y23" i="6"/>
  <c r="V23" i="6"/>
  <c r="S23" i="6"/>
  <c r="P23" i="6"/>
  <c r="M23" i="6"/>
  <c r="J23" i="6"/>
  <c r="G23" i="6"/>
  <c r="D23" i="6"/>
  <c r="AB22" i="6"/>
  <c r="Y22" i="6"/>
  <c r="V22" i="6"/>
  <c r="S22" i="6"/>
  <c r="P22" i="6"/>
  <c r="M22" i="6"/>
  <c r="J22" i="6"/>
  <c r="G22" i="6"/>
  <c r="D22" i="6"/>
  <c r="AB21" i="6"/>
  <c r="Y21" i="6"/>
  <c r="V21" i="6"/>
  <c r="S21" i="6"/>
  <c r="P21" i="6"/>
  <c r="M21" i="6"/>
  <c r="J21" i="6"/>
  <c r="G21" i="6"/>
  <c r="D21" i="6"/>
  <c r="AB20" i="6"/>
  <c r="Y20" i="6"/>
  <c r="V20" i="6"/>
  <c r="S20" i="6"/>
  <c r="P20" i="6"/>
  <c r="M20" i="6"/>
  <c r="J20" i="6"/>
  <c r="G20" i="6"/>
  <c r="D20" i="6"/>
  <c r="AB19" i="6"/>
  <c r="Y19" i="6"/>
  <c r="V19" i="6"/>
  <c r="S19" i="6"/>
  <c r="P19" i="6"/>
  <c r="M19" i="6"/>
  <c r="J19" i="6"/>
  <c r="G19" i="6"/>
  <c r="D19" i="6"/>
  <c r="AB18" i="6"/>
  <c r="Y18" i="6"/>
  <c r="V18" i="6"/>
  <c r="S18" i="6"/>
  <c r="P18" i="6"/>
  <c r="M18" i="6"/>
  <c r="J18" i="6"/>
  <c r="G18" i="6"/>
  <c r="D18" i="6"/>
  <c r="AB17" i="6"/>
  <c r="Y17" i="6"/>
  <c r="V17" i="6"/>
  <c r="S17" i="6"/>
  <c r="P17" i="6"/>
  <c r="M17" i="6"/>
  <c r="J17" i="6"/>
  <c r="G17" i="6"/>
  <c r="D17" i="6"/>
  <c r="AB16" i="6"/>
  <c r="Y16" i="6"/>
  <c r="V16" i="6"/>
  <c r="S16" i="6"/>
  <c r="P16" i="6"/>
  <c r="M16" i="6"/>
  <c r="J16" i="6"/>
  <c r="G16" i="6"/>
  <c r="D16" i="6"/>
  <c r="AB15" i="6"/>
  <c r="Y15" i="6"/>
  <c r="V15" i="6"/>
  <c r="S15" i="6"/>
  <c r="P15" i="6"/>
  <c r="M15" i="6"/>
  <c r="J15" i="6"/>
  <c r="G15" i="6"/>
  <c r="D15" i="6"/>
  <c r="AB14" i="6"/>
  <c r="Y14" i="6"/>
  <c r="V14" i="6"/>
  <c r="S14" i="6"/>
  <c r="P14" i="6"/>
  <c r="M14" i="6"/>
  <c r="J14" i="6"/>
  <c r="G14" i="6"/>
  <c r="D14" i="6"/>
  <c r="AB13" i="6"/>
  <c r="Y13" i="6"/>
  <c r="V13" i="6"/>
  <c r="S13" i="6"/>
  <c r="P13" i="6"/>
  <c r="M13" i="6"/>
  <c r="J13" i="6"/>
  <c r="G13" i="6"/>
  <c r="D13" i="6"/>
  <c r="AB12" i="6"/>
  <c r="Y12" i="6"/>
  <c r="V12" i="6"/>
  <c r="S12" i="6"/>
  <c r="P12" i="6"/>
  <c r="M12" i="6"/>
  <c r="J12" i="6"/>
  <c r="G12" i="6"/>
  <c r="D12" i="6"/>
  <c r="AB11" i="6"/>
  <c r="Y11" i="6"/>
  <c r="V11" i="6"/>
  <c r="S11" i="6"/>
  <c r="P11" i="6"/>
  <c r="M11" i="6"/>
  <c r="J11" i="6"/>
  <c r="G11" i="6"/>
  <c r="D11" i="6"/>
  <c r="AB10" i="6"/>
  <c r="Y10" i="6"/>
  <c r="V10" i="6"/>
  <c r="S10" i="6"/>
  <c r="P10" i="6"/>
  <c r="M10" i="6"/>
  <c r="J10" i="6"/>
  <c r="G10" i="6"/>
  <c r="D10" i="6"/>
  <c r="AB9" i="6"/>
  <c r="Y9" i="6"/>
  <c r="V9" i="6"/>
  <c r="S9" i="6"/>
  <c r="P9" i="6"/>
  <c r="M9" i="6"/>
  <c r="J9" i="6"/>
  <c r="G9" i="6"/>
  <c r="D9" i="6"/>
  <c r="AB8" i="6"/>
  <c r="Y8" i="6"/>
  <c r="V8" i="6"/>
  <c r="S8" i="6"/>
  <c r="P8" i="6"/>
  <c r="M8" i="6"/>
  <c r="J8" i="6"/>
  <c r="G8" i="6"/>
  <c r="D8" i="6"/>
  <c r="AB7" i="6"/>
  <c r="Y7" i="6"/>
  <c r="V7" i="6"/>
  <c r="S7" i="6"/>
  <c r="P7" i="6"/>
  <c r="M7" i="6"/>
  <c r="J7" i="6"/>
  <c r="G7" i="6"/>
  <c r="D7" i="6"/>
  <c r="AB6" i="6"/>
  <c r="Y6" i="6"/>
  <c r="V6" i="6"/>
  <c r="S6" i="6"/>
  <c r="P6" i="6"/>
  <c r="M6" i="6"/>
  <c r="J6" i="6"/>
  <c r="G6" i="6"/>
  <c r="D6" i="6"/>
  <c r="AB5" i="6"/>
  <c r="Y5" i="6"/>
  <c r="V5" i="6"/>
  <c r="S5" i="6"/>
  <c r="P5" i="6"/>
  <c r="M5" i="6"/>
  <c r="J5" i="6"/>
  <c r="G5" i="6"/>
  <c r="D5" i="6"/>
  <c r="AB4" i="6"/>
  <c r="Y4" i="6"/>
  <c r="V4" i="6"/>
  <c r="S4" i="6"/>
  <c r="P4" i="6"/>
  <c r="M4" i="6"/>
  <c r="J4" i="6"/>
  <c r="G4" i="6"/>
  <c r="D4" i="6"/>
  <c r="AB3" i="6"/>
  <c r="Y3" i="6"/>
  <c r="V3" i="6"/>
  <c r="S3" i="6"/>
  <c r="P3" i="6"/>
  <c r="M3" i="6"/>
  <c r="J3" i="6"/>
  <c r="G3" i="6"/>
  <c r="D3" i="6"/>
  <c r="AB2" i="6"/>
  <c r="Y2" i="6"/>
  <c r="V2" i="6"/>
  <c r="S2" i="6"/>
  <c r="P2" i="6"/>
  <c r="M2" i="6"/>
  <c r="J2" i="6"/>
  <c r="G2" i="6"/>
  <c r="D2" i="6"/>
  <c r="M77" i="6" l="1"/>
  <c r="AD6" i="6"/>
  <c r="AD22" i="6"/>
  <c r="AD38" i="6"/>
  <c r="AD47" i="6"/>
  <c r="AD54" i="6"/>
  <c r="AD63" i="6"/>
  <c r="Y77" i="6"/>
  <c r="AD26" i="6"/>
  <c r="AD34" i="6"/>
  <c r="AD42" i="6"/>
  <c r="AD43" i="6"/>
  <c r="AD50" i="6"/>
  <c r="AD51" i="6"/>
  <c r="AD58" i="6"/>
  <c r="AD59" i="6"/>
  <c r="AD67" i="6"/>
  <c r="AD68" i="6"/>
  <c r="AD46" i="6"/>
  <c r="AD18" i="6"/>
  <c r="AD14" i="6"/>
  <c r="AD55" i="6"/>
  <c r="AD64" i="6"/>
  <c r="AD3" i="6"/>
  <c r="AD7" i="6"/>
  <c r="AD11" i="6"/>
  <c r="AD15" i="6"/>
  <c r="AD19" i="6"/>
  <c r="AD23" i="6"/>
  <c r="AD69" i="6"/>
  <c r="AD70" i="6"/>
  <c r="AD73" i="6"/>
  <c r="AD74" i="6"/>
  <c r="AD4" i="6"/>
  <c r="AD8" i="6"/>
  <c r="AD12" i="6"/>
  <c r="AD16" i="6"/>
  <c r="AD20" i="6"/>
  <c r="AD24" i="6"/>
  <c r="AD28" i="6"/>
  <c r="AD29" i="6"/>
  <c r="AD32" i="6"/>
  <c r="AD36" i="6"/>
  <c r="AD37" i="6"/>
  <c r="AD40" i="6"/>
  <c r="AD44" i="6"/>
  <c r="AD45" i="6"/>
  <c r="AD48" i="6"/>
  <c r="AD49" i="6"/>
  <c r="AD52" i="6"/>
  <c r="AD53" i="6"/>
  <c r="AD56" i="6"/>
  <c r="AD57" i="6"/>
  <c r="AD60" i="6"/>
  <c r="AD61" i="6"/>
  <c r="AD62" i="6"/>
  <c r="AD65" i="6"/>
  <c r="AD66" i="6"/>
  <c r="AD10" i="6"/>
  <c r="AD30" i="6"/>
  <c r="AD71" i="6"/>
  <c r="AD72" i="6"/>
  <c r="AD75" i="6"/>
  <c r="AD76" i="6"/>
  <c r="D77" i="6"/>
  <c r="D78" i="6"/>
  <c r="AD2" i="6"/>
  <c r="AB77" i="6"/>
  <c r="AB78" i="6"/>
  <c r="AD27" i="6"/>
  <c r="AD35" i="6"/>
  <c r="J77" i="6"/>
  <c r="V77" i="6"/>
  <c r="AD33" i="6"/>
  <c r="AD41" i="6"/>
  <c r="P77" i="6"/>
  <c r="P78" i="6"/>
  <c r="G77" i="6"/>
  <c r="S77" i="6"/>
  <c r="M78" i="6"/>
  <c r="Y78" i="6"/>
  <c r="J78" i="6"/>
  <c r="V78" i="6"/>
  <c r="AD5" i="6"/>
  <c r="AD9" i="6"/>
  <c r="AD13" i="6"/>
  <c r="AD17" i="6"/>
  <c r="AD21" i="6"/>
  <c r="AD25" i="6"/>
  <c r="AD31" i="6"/>
  <c r="AD39" i="6"/>
  <c r="G78" i="6"/>
  <c r="S78" i="6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[[["below"],"student","name"]]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[[["below"], "student","gender"]]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[["maths","subject","name"],[["below"],"score","value"]]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This is an ordinary comment. IK shpuld not be interpretted as a layout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[[".", "subject","name"], [["below"],"score","value"]]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[[["."],"subject","name"],[["below"],"score","value"]]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[[["."],"subject","name"],[["below"],"score","value"]]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[[["."],"subject","name"],[["below"],"score","value"]]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[[["$"],"subject","name", [3]],[["below"],"score","value", [3]]]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[[["."],"subject","name"],[["below"],"score","value"]]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[[["."],"subject","name"],[["below"],"score","value"]]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[[["."],"subject","name"],[["below"],"score","value"]]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 xml:space="preserve">bmh,bhbhbhmn nm bn bn   bn bn n n n
</t>
        </r>
      </text>
    </comment>
  </commentList>
</comments>
</file>

<file path=xl/sharedStrings.xml><?xml version="1.0" encoding="utf-8"?>
<sst xmlns="http://schemas.openxmlformats.org/spreadsheetml/2006/main" count="852" uniqueCount="101">
  <si>
    <t>NAME</t>
  </si>
  <si>
    <t>CASSEY LOVE</t>
  </si>
  <si>
    <t>STERNLY OCHIENG</t>
  </si>
  <si>
    <t>VICTORIA WANJIRU</t>
  </si>
  <si>
    <t>GLORIA BIYAKI</t>
  </si>
  <si>
    <t>VICTORIA IRANDA</t>
  </si>
  <si>
    <t>MITCHELE WAIRIMU</t>
  </si>
  <si>
    <t>G</t>
  </si>
  <si>
    <t>BRENDA GATHONI</t>
  </si>
  <si>
    <t>BECKY KARIMI</t>
  </si>
  <si>
    <t>BRIAN NDEGWA</t>
  </si>
  <si>
    <t>KINGSLEY OBURU</t>
  </si>
  <si>
    <t>B</t>
  </si>
  <si>
    <t>JOSEPH S NJOROGE</t>
  </si>
  <si>
    <t>KELVIN MUTUA</t>
  </si>
  <si>
    <t>SHANICE OGAKE</t>
  </si>
  <si>
    <t>PANIN LEINA</t>
  </si>
  <si>
    <t>VICTOR MUTHEE</t>
  </si>
  <si>
    <t>IVY NYOKABI WARARI</t>
  </si>
  <si>
    <t>PRECIOUS MATINDE</t>
  </si>
  <si>
    <t>HANNAH ATIENO KEMBE</t>
  </si>
  <si>
    <t>HARIISON NZAI</t>
  </si>
  <si>
    <t>CHARLES ABUGA</t>
  </si>
  <si>
    <t>DAVID C KIZITO</t>
  </si>
  <si>
    <t>ROBIN MORIASI</t>
  </si>
  <si>
    <t>MELLISA HOPE</t>
  </si>
  <si>
    <t>LLOYD NJUGUNA</t>
  </si>
  <si>
    <t>SHANTELLE MUTHONI</t>
  </si>
  <si>
    <t>LEWIS GECHIRA</t>
  </si>
  <si>
    <t>DAMARIS NDANU</t>
  </si>
  <si>
    <t>JOSEPH MWAURA</t>
  </si>
  <si>
    <t>GIFT NAISHIPAI</t>
  </si>
  <si>
    <t>ISRAEL CHOSEN SOMBA</t>
  </si>
  <si>
    <t>NAFTALY NDIRANGU</t>
  </si>
  <si>
    <t>STALINE AYANA</t>
  </si>
  <si>
    <t>JUNIOUR NYAKEMORI</t>
  </si>
  <si>
    <t>WYCLIFF WANYAGA</t>
  </si>
  <si>
    <t>JUNIOUR BWOMA</t>
  </si>
  <si>
    <t>VICTOR NJOROGE</t>
  </si>
  <si>
    <t>ABIGAEL WANJIKU</t>
  </si>
  <si>
    <t>SAN JUSTIN MURIITHII</t>
  </si>
  <si>
    <t>RYAN GACHIRI</t>
  </si>
  <si>
    <t>LISA MORAA</t>
  </si>
  <si>
    <t>SHIRLEEN WANJIKU</t>
  </si>
  <si>
    <t>CLINTON OKINDO</t>
  </si>
  <si>
    <t>DAVID ONSARE</t>
  </si>
  <si>
    <t>ALEXIS WAIRIMU</t>
  </si>
  <si>
    <t>FAITH CHEPTOO</t>
  </si>
  <si>
    <t>BRIAN KIMUTAI</t>
  </si>
  <si>
    <t>SAMUEL GATHUNGU</t>
  </si>
  <si>
    <t>HANNAH WAITHERA</t>
  </si>
  <si>
    <t>TOTAL</t>
  </si>
  <si>
    <t>MARY WAIRIMU</t>
  </si>
  <si>
    <t>GRADE</t>
  </si>
  <si>
    <t>C.R.E</t>
  </si>
  <si>
    <t>MUSIC</t>
  </si>
  <si>
    <t>GENDER</t>
  </si>
  <si>
    <t>MSS</t>
  </si>
  <si>
    <t>SUB-POS</t>
  </si>
  <si>
    <t>B.E</t>
  </si>
  <si>
    <t>A.E</t>
  </si>
  <si>
    <t>M.E</t>
  </si>
  <si>
    <t>E.E</t>
  </si>
  <si>
    <t>STECIE  KEMUNTO</t>
  </si>
  <si>
    <t>POSITION</t>
  </si>
  <si>
    <t>IGNATIOUS ANGIRA</t>
  </si>
  <si>
    <t>PIUS  OWITI</t>
  </si>
  <si>
    <t>P.H.E</t>
  </si>
  <si>
    <t>VICTORIA  NDUAMBA</t>
  </si>
  <si>
    <t>MATH</t>
  </si>
  <si>
    <t>ENG</t>
  </si>
  <si>
    <t>SCIE$TECH</t>
  </si>
  <si>
    <t>KISWAHILI</t>
  </si>
  <si>
    <t>SOCIAL STUDIES</t>
  </si>
  <si>
    <t>AUDREY  NJOKI</t>
  </si>
  <si>
    <t>LEE  KIARIE</t>
  </si>
  <si>
    <t>JOB  NYAKANGI</t>
  </si>
  <si>
    <t>PETER  KIMANI</t>
  </si>
  <si>
    <t>ADRIAN  MUCHIRI</t>
  </si>
  <si>
    <t>HENRY  NJUGUNA</t>
  </si>
  <si>
    <t>BRYSON  MBURU</t>
  </si>
  <si>
    <t>STACY  AUMA</t>
  </si>
  <si>
    <t>VANESSAR NJOKI</t>
  </si>
  <si>
    <t>ELIEZAR  NG'ANG'A</t>
  </si>
  <si>
    <t>JOY  NOSIM</t>
  </si>
  <si>
    <t>WILFRED  MBUGUA</t>
  </si>
  <si>
    <t>DAVID  SIMEL</t>
  </si>
  <si>
    <t>NELSON  WAWERU</t>
  </si>
  <si>
    <t>KELVIN  MATU</t>
  </si>
  <si>
    <t>BONIFACE  LESHAN</t>
  </si>
  <si>
    <t>EMMANUEL  MUNENE</t>
  </si>
  <si>
    <t>ABNER  LETUON</t>
  </si>
  <si>
    <t>LAWRENCE</t>
  </si>
  <si>
    <t>CURTIS  KIMANI</t>
  </si>
  <si>
    <t>BETTY  CHEPNG'ETICH</t>
  </si>
  <si>
    <t>JOYANNE  MWIKALI</t>
  </si>
  <si>
    <t>COLOUR</t>
  </si>
  <si>
    <t>ARTS$CRAFT</t>
  </si>
  <si>
    <t>MM</t>
  </si>
  <si>
    <t>COLO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</si>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</sst>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Border="1"/>
    <xf numFmtId="0" fontId="0" fillId="0" borderId="1" xfId="0" applyBorder="1"/>
    <xf numFmtId="0" fontId="2" fillId="0" borderId="4" xfId="0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1" fillId="0" borderId="1" xfId="0" applyFont="1" applyBorder="1"/>
    <xf numFmtId="0" fontId="9" fillId="0" borderId="4" xfId="0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0" borderId="2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2" xfId="0" applyFont="1" applyBorder="1"/>
    <xf numFmtId="0" fontId="7" fillId="0" borderId="1" xfId="0" applyFont="1" applyFill="1" applyBorder="1"/>
    <xf numFmtId="0" fontId="9" fillId="0" borderId="1" xfId="0" applyFont="1" applyFill="1" applyBorder="1"/>
    <xf numFmtId="164" fontId="7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1" xfId="0" applyFont="1" applyFill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  <xf numFmtId="0" fontId="13" fillId="0" borderId="0" xfId="0" applyFont="1" applyBorder="1"/>
    <xf numFmtId="0" fontId="0" fillId="4" borderId="0" xfId="0" applyFill="1" applyBorder="1"/>
    <xf numFmtId="0" fontId="15" fillId="0" borderId="0" xfId="0" applyFont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0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4" xfId="0" applyFont="1" applyFill="1" applyBorder="1"/>
    <xf numFmtId="164" fontId="7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0" fontId="0" fillId="4" borderId="1" xfId="0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/>
    <xf numFmtId="0" fontId="18" fillId="5" borderId="8" xfId="0" applyFont="1" applyFill="1" applyBorder="1"/>
    <xf numFmtId="1" fontId="10" fillId="0" borderId="7" xfId="0" applyNumberFormat="1" applyFont="1" applyBorder="1" applyAlignment="1">
      <alignment horizontal="center"/>
    </xf>
    <xf numFmtId="0" fontId="17" fillId="0" borderId="9" xfId="0" applyFont="1" applyBorder="1"/>
    <xf numFmtId="1" fontId="10" fillId="0" borderId="0" xfId="0" applyNumberFormat="1" applyFont="1" applyBorder="1" applyAlignment="1">
      <alignment horizontal="center"/>
    </xf>
    <xf numFmtId="0" fontId="15" fillId="2" borderId="1" xfId="0" applyFont="1" applyFill="1" applyBorder="1"/>
    <xf numFmtId="0" fontId="8" fillId="0" borderId="1" xfId="0" applyFont="1" applyBorder="1"/>
    <xf numFmtId="0" fontId="19" fillId="0" borderId="1" xfId="0" applyFont="1" applyBorder="1"/>
    <xf numFmtId="0" fontId="0" fillId="3" borderId="0" xfId="0" applyFill="1"/>
    <xf numFmtId="0" fontId="9" fillId="0" borderId="3" xfId="0" applyFont="1" applyFill="1" applyBorder="1"/>
    <xf numFmtId="0" fontId="1" fillId="0" borderId="7" xfId="0" applyFont="1" applyFill="1" applyBorder="1"/>
    <xf numFmtId="0" fontId="2" fillId="0" borderId="6" xfId="0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4" fillId="2" borderId="4" xfId="0" applyFont="1" applyFill="1" applyBorder="1"/>
    <xf numFmtId="0" fontId="14" fillId="5" borderId="4" xfId="0" applyFont="1" applyFill="1" applyBorder="1"/>
    <xf numFmtId="0" fontId="17" fillId="3" borderId="6" xfId="0" applyFont="1" applyFill="1" applyBorder="1"/>
    <xf numFmtId="0" fontId="0" fillId="3" borderId="8" xfId="0" applyFill="1" applyBorder="1"/>
    <xf numFmtId="0" fontId="15" fillId="2" borderId="0" xfId="0" applyFont="1" applyFill="1" applyBorder="1"/>
    <xf numFmtId="0" fontId="0" fillId="3" borderId="1" xfId="0" applyFill="1" applyBorder="1"/>
    <xf numFmtId="0" fontId="18" fillId="5" borderId="0" xfId="0" applyFont="1" applyFill="1" applyBorder="1"/>
    <xf numFmtId="0" fontId="15" fillId="2" borderId="8" xfId="0" applyFont="1" applyFill="1" applyBorder="1"/>
    <xf numFmtId="0" fontId="18" fillId="5" borderId="1" xfId="0" applyFont="1" applyFill="1" applyBorder="1"/>
    <xf numFmtId="0" fontId="0" fillId="3" borderId="6" xfId="0" applyFill="1" applyBorder="1"/>
    <xf numFmtId="0" fontId="2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9"/>
  <sheetViews>
    <sheetView tabSelected="1" topLeftCell="Y1" zoomScaleNormal="100" workbookViewId="0">
      <selection activeCell="AC6" sqref="AC6"/>
    </sheetView>
  </sheetViews>
  <sheetFormatPr defaultRowHeight="15" x14ac:dyDescent="0.25"/>
  <cols>
    <col min="1" max="1" width="62.140625" bestFit="1" customWidth="1"/>
    <col min="2" max="2" width="19.5703125" bestFit="1" customWidth="1"/>
    <col min="3" max="3" width="15" bestFit="1" customWidth="1"/>
    <col min="4" max="4" width="15.42578125" bestFit="1" customWidth="1"/>
    <col min="5" max="5" width="18.7109375" bestFit="1" customWidth="1"/>
    <col min="6" max="6" width="11.5703125" bestFit="1" customWidth="1"/>
    <col min="7" max="7" width="15.42578125" bestFit="1" customWidth="1"/>
    <col min="8" max="8" width="18.7109375" bestFit="1" customWidth="1"/>
    <col min="9" max="9" width="24.42578125" bestFit="1" customWidth="1"/>
    <col min="10" max="10" width="15.42578125" bestFit="1" customWidth="1"/>
    <col min="11" max="11" width="18.7109375" bestFit="1" customWidth="1"/>
    <col min="12" max="13" width="24.42578125" bestFit="1" customWidth="1"/>
    <col min="14" max="14" width="18.7109375" bestFit="1" customWidth="1"/>
    <col min="15" max="15" width="36.42578125" bestFit="1" customWidth="1"/>
    <col min="16" max="16" width="24.42578125" bestFit="1" customWidth="1"/>
    <col min="17" max="17" width="18.7109375" bestFit="1" customWidth="1"/>
    <col min="18" max="18" width="13" bestFit="1" customWidth="1"/>
    <col min="19" max="19" width="15.42578125" bestFit="1" customWidth="1"/>
    <col min="20" max="20" width="18.7109375" bestFit="1" customWidth="1"/>
    <col min="21" max="21" width="29" bestFit="1" customWidth="1"/>
    <col min="22" max="22" width="24.42578125" bestFit="1" customWidth="1"/>
    <col min="23" max="23" width="18.7109375" bestFit="1" customWidth="1"/>
    <col min="24" max="24" width="13.28515625" bestFit="1" customWidth="1"/>
    <col min="25" max="25" width="24.42578125" bestFit="1" customWidth="1"/>
    <col min="26" max="26" width="18.7109375" bestFit="1" customWidth="1"/>
    <col min="27" max="27" width="16.42578125" bestFit="1" customWidth="1"/>
    <col min="28" max="28" width="24.42578125" bestFit="1" customWidth="1"/>
    <col min="29" max="29" width="18.7109375" bestFit="1" customWidth="1"/>
    <col min="30" max="30" width="15.42578125" bestFit="1" customWidth="1"/>
    <col min="31" max="31" width="25" bestFit="1" customWidth="1"/>
    <col min="32" max="32" width="13.85546875" bestFit="1" customWidth="1"/>
    <col min="34" max="34" width="9.5703125" bestFit="1" customWidth="1"/>
  </cols>
  <sheetData>
    <row r="1" spans="1:34" ht="36" x14ac:dyDescent="0.55000000000000004">
      <c r="A1" s="65" t="s">
        <v>0</v>
      </c>
      <c r="B1" s="21" t="s">
        <v>56</v>
      </c>
      <c r="C1" s="21" t="s">
        <v>69</v>
      </c>
      <c r="D1" s="21" t="s">
        <v>51</v>
      </c>
      <c r="E1" s="21" t="s">
        <v>53</v>
      </c>
      <c r="F1" s="18" t="s">
        <v>70</v>
      </c>
      <c r="G1" s="18" t="s">
        <v>51</v>
      </c>
      <c r="H1" s="18" t="s">
        <v>53</v>
      </c>
      <c r="I1" s="21" t="s">
        <v>71</v>
      </c>
      <c r="J1" s="21" t="s">
        <v>51</v>
      </c>
      <c r="K1" s="21" t="s">
        <v>53</v>
      </c>
      <c r="L1" s="21" t="s">
        <v>72</v>
      </c>
      <c r="M1" s="18" t="s">
        <v>51</v>
      </c>
      <c r="N1" s="26" t="s">
        <v>53</v>
      </c>
      <c r="O1" s="26" t="s">
        <v>73</v>
      </c>
      <c r="P1" s="19" t="s">
        <v>51</v>
      </c>
      <c r="Q1" s="26" t="s">
        <v>53</v>
      </c>
      <c r="R1" s="26" t="s">
        <v>54</v>
      </c>
      <c r="S1" s="26" t="s">
        <v>51</v>
      </c>
      <c r="T1" s="26" t="s">
        <v>53</v>
      </c>
      <c r="U1" s="26" t="s">
        <v>97</v>
      </c>
      <c r="V1" s="19" t="s">
        <v>51</v>
      </c>
      <c r="W1" s="26" t="s">
        <v>53</v>
      </c>
      <c r="X1" s="26" t="s">
        <v>67</v>
      </c>
      <c r="Y1" s="26" t="s">
        <v>51</v>
      </c>
      <c r="Z1" s="26" t="s">
        <v>53</v>
      </c>
      <c r="AA1" s="26" t="s">
        <v>55</v>
      </c>
      <c r="AB1" s="19" t="s">
        <v>51</v>
      </c>
      <c r="AC1" s="26" t="s">
        <v>53</v>
      </c>
      <c r="AD1" s="19" t="s">
        <v>51</v>
      </c>
      <c r="AE1" s="31" t="s">
        <v>64</v>
      </c>
      <c r="AF1" s="48" t="s">
        <v>99</v>
      </c>
      <c r="AG1" s="6"/>
      <c r="AH1" s="81" t="s">
        <v>96</v>
      </c>
    </row>
    <row r="2" spans="1:34" ht="36" x14ac:dyDescent="0.55000000000000004">
      <c r="A2" s="65" t="s">
        <v>5</v>
      </c>
      <c r="B2" s="88" t="s">
        <v>100</v>
      </c>
      <c r="C2" s="21">
        <v>25</v>
      </c>
      <c r="D2" s="21">
        <f t="shared" ref="D2:D65" si="0">(C2/50)*100</f>
        <v>50</v>
      </c>
      <c r="E2" s="21" t="s">
        <v>61</v>
      </c>
      <c r="F2" s="18">
        <v>48</v>
      </c>
      <c r="G2" s="18">
        <f t="shared" ref="G2:G65" si="1">(F2/50)*100</f>
        <v>96</v>
      </c>
      <c r="H2" s="18" t="s">
        <v>62</v>
      </c>
      <c r="I2" s="21">
        <v>40</v>
      </c>
      <c r="J2" s="21">
        <f t="shared" ref="J2:J60" si="2">(I2/50)*100</f>
        <v>80</v>
      </c>
      <c r="K2" s="21" t="s">
        <v>61</v>
      </c>
      <c r="L2" s="21">
        <v>49</v>
      </c>
      <c r="M2" s="18">
        <f t="shared" ref="M2:M65" si="3">(L2/55)*100</f>
        <v>89.090909090909093</v>
      </c>
      <c r="N2" s="26" t="s">
        <v>61</v>
      </c>
      <c r="O2" s="26">
        <v>30</v>
      </c>
      <c r="P2" s="19">
        <f t="shared" ref="P2:P65" si="4">(O2/31)*100</f>
        <v>96.774193548387103</v>
      </c>
      <c r="Q2" s="26" t="s">
        <v>62</v>
      </c>
      <c r="R2" s="26">
        <v>21</v>
      </c>
      <c r="S2" s="26">
        <f t="shared" ref="S2:S65" si="5">(R2/25)*100</f>
        <v>84</v>
      </c>
      <c r="T2" s="26" t="s">
        <v>61</v>
      </c>
      <c r="U2" s="26">
        <v>14</v>
      </c>
      <c r="V2" s="19">
        <f>(U2/15)*100</f>
        <v>93.333333333333329</v>
      </c>
      <c r="W2" s="26" t="s">
        <v>61</v>
      </c>
      <c r="X2" s="26">
        <v>16</v>
      </c>
      <c r="Y2" s="26">
        <f>(X2/20)*100</f>
        <v>80</v>
      </c>
      <c r="Z2" s="26" t="s">
        <v>61</v>
      </c>
      <c r="AA2" s="26">
        <v>8</v>
      </c>
      <c r="AB2" s="19">
        <f t="shared" ref="AB2:AB65" si="6">(AA2/15)*100</f>
        <v>53.333333333333336</v>
      </c>
      <c r="AC2" s="26" t="s">
        <v>61</v>
      </c>
      <c r="AD2" s="19">
        <f t="shared" ref="AD2:AD65" si="7">(D2+G2+J2+M2+P2+S2+V2+Y2+AB2)</f>
        <v>722.53176930596294</v>
      </c>
      <c r="AE2" s="31">
        <v>1</v>
      </c>
      <c r="AF2" s="48"/>
      <c r="AG2" s="6"/>
      <c r="AH2" s="81"/>
    </row>
    <row r="3" spans="1:34" ht="36" x14ac:dyDescent="0.55000000000000004">
      <c r="A3" s="33" t="s">
        <v>84</v>
      </c>
      <c r="B3" s="30" t="s">
        <v>7</v>
      </c>
      <c r="C3" s="27">
        <v>15</v>
      </c>
      <c r="D3" s="27">
        <f t="shared" si="0"/>
        <v>30</v>
      </c>
      <c r="E3" s="34" t="s">
        <v>59</v>
      </c>
      <c r="F3" s="29">
        <v>37</v>
      </c>
      <c r="G3" s="28">
        <f t="shared" si="1"/>
        <v>74</v>
      </c>
      <c r="H3" s="28" t="s">
        <v>61</v>
      </c>
      <c r="I3" s="34">
        <v>37</v>
      </c>
      <c r="J3" s="28">
        <f t="shared" si="2"/>
        <v>74</v>
      </c>
      <c r="K3" s="34" t="s">
        <v>61</v>
      </c>
      <c r="L3" s="27">
        <v>45</v>
      </c>
      <c r="M3" s="29">
        <f t="shared" si="3"/>
        <v>81.818181818181827</v>
      </c>
      <c r="N3" s="37" t="s">
        <v>61</v>
      </c>
      <c r="O3" s="37">
        <v>26</v>
      </c>
      <c r="P3" s="32">
        <f t="shared" si="4"/>
        <v>83.870967741935488</v>
      </c>
      <c r="Q3" s="37" t="s">
        <v>61</v>
      </c>
      <c r="R3" s="37">
        <v>24</v>
      </c>
      <c r="S3" s="37">
        <f t="shared" si="5"/>
        <v>96</v>
      </c>
      <c r="T3" s="37" t="s">
        <v>62</v>
      </c>
      <c r="U3" s="37">
        <v>19</v>
      </c>
      <c r="V3" s="37">
        <f>(U3/20)*100</f>
        <v>95</v>
      </c>
      <c r="W3" s="37" t="s">
        <v>62</v>
      </c>
      <c r="X3" s="37">
        <v>15</v>
      </c>
      <c r="Y3" s="32">
        <f>(X3/15)*100</f>
        <v>100</v>
      </c>
      <c r="Z3" s="37" t="s">
        <v>62</v>
      </c>
      <c r="AA3" s="37">
        <v>13</v>
      </c>
      <c r="AB3" s="32">
        <f t="shared" si="6"/>
        <v>86.666666666666671</v>
      </c>
      <c r="AC3" s="37" t="s">
        <v>61</v>
      </c>
      <c r="AD3" s="32">
        <f t="shared" si="7"/>
        <v>721.35581622678399</v>
      </c>
      <c r="AE3" s="31">
        <v>2</v>
      </c>
      <c r="AF3" s="45"/>
      <c r="AG3" s="6"/>
      <c r="AH3" s="85"/>
    </row>
    <row r="4" spans="1:34" ht="36" x14ac:dyDescent="0.55000000000000004">
      <c r="A4" s="33" t="s">
        <v>81</v>
      </c>
      <c r="B4" s="30" t="s">
        <v>7</v>
      </c>
      <c r="C4" s="27">
        <v>34</v>
      </c>
      <c r="D4" s="27">
        <f t="shared" si="0"/>
        <v>68</v>
      </c>
      <c r="E4" s="34" t="s">
        <v>61</v>
      </c>
      <c r="F4" s="29">
        <v>41</v>
      </c>
      <c r="G4" s="28">
        <f t="shared" si="1"/>
        <v>82</v>
      </c>
      <c r="H4" s="28" t="s">
        <v>61</v>
      </c>
      <c r="I4" s="34">
        <v>45</v>
      </c>
      <c r="J4" s="28">
        <f t="shared" si="2"/>
        <v>90</v>
      </c>
      <c r="K4" s="34" t="s">
        <v>61</v>
      </c>
      <c r="L4" s="27">
        <v>50</v>
      </c>
      <c r="M4" s="29">
        <f t="shared" si="3"/>
        <v>90.909090909090907</v>
      </c>
      <c r="N4" s="37" t="s">
        <v>62</v>
      </c>
      <c r="O4" s="37">
        <v>29</v>
      </c>
      <c r="P4" s="32">
        <f t="shared" si="4"/>
        <v>93.548387096774192</v>
      </c>
      <c r="Q4" s="37" t="s">
        <v>62</v>
      </c>
      <c r="R4" s="37">
        <v>24</v>
      </c>
      <c r="S4" s="37">
        <f t="shared" si="5"/>
        <v>96</v>
      </c>
      <c r="T4" s="37" t="s">
        <v>62</v>
      </c>
      <c r="U4" s="37">
        <v>14</v>
      </c>
      <c r="V4" s="37">
        <f>(U4/20)*100</f>
        <v>70</v>
      </c>
      <c r="W4" s="37" t="s">
        <v>61</v>
      </c>
      <c r="X4" s="37">
        <v>9</v>
      </c>
      <c r="Y4" s="32">
        <f>(X4/15)*100</f>
        <v>60</v>
      </c>
      <c r="Z4" s="37" t="s">
        <v>61</v>
      </c>
      <c r="AA4" s="37">
        <v>10</v>
      </c>
      <c r="AB4" s="32">
        <f t="shared" si="6"/>
        <v>66.666666666666657</v>
      </c>
      <c r="AC4" s="37" t="s">
        <v>61</v>
      </c>
      <c r="AD4" s="32">
        <f t="shared" si="7"/>
        <v>717.12414467253177</v>
      </c>
      <c r="AE4" s="31">
        <v>3</v>
      </c>
      <c r="AF4" s="45"/>
      <c r="AG4" s="6"/>
      <c r="AH4" s="85"/>
    </row>
    <row r="5" spans="1:34" ht="36" x14ac:dyDescent="0.55000000000000004">
      <c r="A5" s="22" t="s">
        <v>2</v>
      </c>
      <c r="B5" s="89" t="s">
        <v>12</v>
      </c>
      <c r="C5" s="16">
        <v>29</v>
      </c>
      <c r="D5" s="16">
        <f t="shared" si="0"/>
        <v>57.999999999999993</v>
      </c>
      <c r="E5" s="21" t="s">
        <v>61</v>
      </c>
      <c r="F5" s="18">
        <v>41</v>
      </c>
      <c r="G5" s="17">
        <f t="shared" si="1"/>
        <v>82</v>
      </c>
      <c r="H5" s="17" t="s">
        <v>61</v>
      </c>
      <c r="I5" s="21">
        <v>46</v>
      </c>
      <c r="J5" s="16">
        <f t="shared" si="2"/>
        <v>92</v>
      </c>
      <c r="K5" s="21" t="s">
        <v>62</v>
      </c>
      <c r="L5" s="16">
        <v>43</v>
      </c>
      <c r="M5" s="18">
        <f t="shared" si="3"/>
        <v>78.181818181818187</v>
      </c>
      <c r="N5" s="26" t="s">
        <v>61</v>
      </c>
      <c r="O5" s="26">
        <v>29</v>
      </c>
      <c r="P5" s="19">
        <f t="shared" si="4"/>
        <v>93.548387096774192</v>
      </c>
      <c r="Q5" s="26" t="s">
        <v>62</v>
      </c>
      <c r="R5" s="26">
        <v>21</v>
      </c>
      <c r="S5" s="26">
        <f t="shared" si="5"/>
        <v>84</v>
      </c>
      <c r="T5" s="26" t="s">
        <v>61</v>
      </c>
      <c r="U5" s="26">
        <v>10</v>
      </c>
      <c r="V5" s="19">
        <f>(U5/15)*100</f>
        <v>66.666666666666657</v>
      </c>
      <c r="W5" s="26" t="s">
        <v>61</v>
      </c>
      <c r="X5" s="26">
        <v>14</v>
      </c>
      <c r="Y5" s="26">
        <f>(X5/20)*100</f>
        <v>70</v>
      </c>
      <c r="Z5" s="26" t="s">
        <v>61</v>
      </c>
      <c r="AA5" s="26">
        <v>11</v>
      </c>
      <c r="AB5" s="19">
        <f t="shared" si="6"/>
        <v>73.333333333333329</v>
      </c>
      <c r="AC5" s="26" t="s">
        <v>61</v>
      </c>
      <c r="AD5" s="19">
        <f t="shared" si="7"/>
        <v>697.73020527859239</v>
      </c>
      <c r="AE5" s="31">
        <v>4</v>
      </c>
      <c r="AF5" s="48"/>
      <c r="AG5" s="6"/>
      <c r="AH5" s="81"/>
    </row>
    <row r="6" spans="1:34" ht="36" x14ac:dyDescent="0.55000000000000004">
      <c r="A6" s="33" t="s">
        <v>34</v>
      </c>
      <c r="B6" s="30" t="s">
        <v>7</v>
      </c>
      <c r="C6" s="27">
        <v>25</v>
      </c>
      <c r="D6" s="27">
        <f t="shared" si="0"/>
        <v>50</v>
      </c>
      <c r="E6" s="34" t="s">
        <v>61</v>
      </c>
      <c r="F6" s="29">
        <v>43</v>
      </c>
      <c r="G6" s="28">
        <f t="shared" si="1"/>
        <v>86</v>
      </c>
      <c r="H6" s="28" t="s">
        <v>62</v>
      </c>
      <c r="I6" s="34">
        <v>32</v>
      </c>
      <c r="J6" s="28">
        <f t="shared" si="2"/>
        <v>64</v>
      </c>
      <c r="K6" s="34" t="s">
        <v>61</v>
      </c>
      <c r="L6" s="27">
        <v>48</v>
      </c>
      <c r="M6" s="29">
        <f t="shared" si="3"/>
        <v>87.272727272727266</v>
      </c>
      <c r="N6" s="37" t="s">
        <v>61</v>
      </c>
      <c r="O6" s="37">
        <v>28</v>
      </c>
      <c r="P6" s="32">
        <f t="shared" si="4"/>
        <v>90.322580645161281</v>
      </c>
      <c r="Q6" s="37" t="s">
        <v>62</v>
      </c>
      <c r="R6" s="37">
        <v>23</v>
      </c>
      <c r="S6" s="37">
        <f t="shared" si="5"/>
        <v>92</v>
      </c>
      <c r="T6" s="37" t="s">
        <v>62</v>
      </c>
      <c r="U6" s="37">
        <v>18</v>
      </c>
      <c r="V6" s="37">
        <f>(U6/20)*100</f>
        <v>90</v>
      </c>
      <c r="W6" s="37" t="s">
        <v>62</v>
      </c>
      <c r="X6" s="37">
        <v>10</v>
      </c>
      <c r="Y6" s="32">
        <f>(X6/15)*100</f>
        <v>66.666666666666657</v>
      </c>
      <c r="Z6" s="37" t="s">
        <v>61</v>
      </c>
      <c r="AA6" s="37">
        <v>10</v>
      </c>
      <c r="AB6" s="32">
        <f t="shared" si="6"/>
        <v>66.666666666666657</v>
      </c>
      <c r="AC6" s="37" t="s">
        <v>61</v>
      </c>
      <c r="AD6" s="32">
        <f t="shared" si="7"/>
        <v>692.92864125122173</v>
      </c>
      <c r="AE6" s="31">
        <v>5</v>
      </c>
      <c r="AF6" s="45"/>
      <c r="AG6" s="6"/>
      <c r="AH6" s="85"/>
    </row>
    <row r="7" spans="1:34" ht="36" x14ac:dyDescent="0.55000000000000004">
      <c r="A7" s="33" t="s">
        <v>4</v>
      </c>
      <c r="B7" s="30" t="s">
        <v>7</v>
      </c>
      <c r="C7" s="27">
        <v>29</v>
      </c>
      <c r="D7" s="27">
        <f t="shared" si="0"/>
        <v>57.999999999999993</v>
      </c>
      <c r="E7" s="34" t="s">
        <v>61</v>
      </c>
      <c r="F7" s="29">
        <v>46</v>
      </c>
      <c r="G7" s="28">
        <f t="shared" si="1"/>
        <v>92</v>
      </c>
      <c r="H7" s="28" t="s">
        <v>62</v>
      </c>
      <c r="I7" s="34">
        <v>40</v>
      </c>
      <c r="J7" s="28">
        <f t="shared" si="2"/>
        <v>80</v>
      </c>
      <c r="K7" s="34" t="s">
        <v>61</v>
      </c>
      <c r="L7" s="27">
        <v>48</v>
      </c>
      <c r="M7" s="29">
        <f t="shared" si="3"/>
        <v>87.272727272727266</v>
      </c>
      <c r="N7" s="37" t="s">
        <v>61</v>
      </c>
      <c r="O7" s="37">
        <v>26</v>
      </c>
      <c r="P7" s="32">
        <f t="shared" si="4"/>
        <v>83.870967741935488</v>
      </c>
      <c r="Q7" s="37" t="s">
        <v>61</v>
      </c>
      <c r="R7" s="37">
        <v>25</v>
      </c>
      <c r="S7" s="37">
        <f t="shared" si="5"/>
        <v>100</v>
      </c>
      <c r="T7" s="37" t="s">
        <v>62</v>
      </c>
      <c r="U7" s="37">
        <v>13</v>
      </c>
      <c r="V7" s="37">
        <f>(U7/20)*100</f>
        <v>65</v>
      </c>
      <c r="W7" s="37" t="s">
        <v>61</v>
      </c>
      <c r="X7" s="37">
        <v>9</v>
      </c>
      <c r="Y7" s="32">
        <f>(X7/15)*100</f>
        <v>60</v>
      </c>
      <c r="Z7" s="37" t="s">
        <v>61</v>
      </c>
      <c r="AA7" s="37">
        <v>10</v>
      </c>
      <c r="AB7" s="32">
        <f t="shared" si="6"/>
        <v>66.666666666666657</v>
      </c>
      <c r="AC7" s="37" t="s">
        <v>61</v>
      </c>
      <c r="AD7" s="32">
        <f t="shared" si="7"/>
        <v>692.81036168132937</v>
      </c>
      <c r="AE7" s="31">
        <v>6</v>
      </c>
      <c r="AF7" s="44"/>
      <c r="AG7" s="6"/>
      <c r="AH7" s="85"/>
    </row>
    <row r="8" spans="1:34" ht="36" x14ac:dyDescent="0.55000000000000004">
      <c r="A8" s="33" t="s">
        <v>16</v>
      </c>
      <c r="B8" s="30" t="s">
        <v>7</v>
      </c>
      <c r="C8" s="27">
        <v>25</v>
      </c>
      <c r="D8" s="27">
        <f t="shared" si="0"/>
        <v>50</v>
      </c>
      <c r="E8" s="29" t="s">
        <v>61</v>
      </c>
      <c r="F8" s="29">
        <v>46</v>
      </c>
      <c r="G8" s="28">
        <f t="shared" si="1"/>
        <v>92</v>
      </c>
      <c r="H8" s="28" t="s">
        <v>62</v>
      </c>
      <c r="I8" s="29">
        <v>44</v>
      </c>
      <c r="J8" s="28">
        <f t="shared" si="2"/>
        <v>88</v>
      </c>
      <c r="K8" s="29" t="s">
        <v>61</v>
      </c>
      <c r="L8" s="27">
        <v>46</v>
      </c>
      <c r="M8" s="29">
        <f t="shared" si="3"/>
        <v>83.636363636363626</v>
      </c>
      <c r="N8" s="37" t="s">
        <v>61</v>
      </c>
      <c r="O8" s="37">
        <v>27</v>
      </c>
      <c r="P8" s="32">
        <f t="shared" si="4"/>
        <v>87.096774193548384</v>
      </c>
      <c r="Q8" s="37" t="s">
        <v>61</v>
      </c>
      <c r="R8" s="37">
        <v>20</v>
      </c>
      <c r="S8" s="37">
        <f t="shared" si="5"/>
        <v>80</v>
      </c>
      <c r="T8" s="37" t="s">
        <v>61</v>
      </c>
      <c r="U8" s="37">
        <v>15</v>
      </c>
      <c r="V8" s="37">
        <f>(U8/20)*100</f>
        <v>75</v>
      </c>
      <c r="W8" s="37" t="s">
        <v>61</v>
      </c>
      <c r="X8" s="37">
        <v>8</v>
      </c>
      <c r="Y8" s="32">
        <f>(X8/15)*100</f>
        <v>53.333333333333336</v>
      </c>
      <c r="Z8" s="37" t="s">
        <v>61</v>
      </c>
      <c r="AA8" s="37">
        <v>12</v>
      </c>
      <c r="AB8" s="32">
        <f t="shared" si="6"/>
        <v>80</v>
      </c>
      <c r="AC8" s="37" t="s">
        <v>61</v>
      </c>
      <c r="AD8" s="32">
        <f t="shared" si="7"/>
        <v>689.06647116324541</v>
      </c>
      <c r="AE8" s="31">
        <v>7</v>
      </c>
      <c r="AF8" s="45"/>
      <c r="AG8" s="6"/>
      <c r="AH8" s="85"/>
    </row>
    <row r="9" spans="1:34" ht="36" x14ac:dyDescent="0.55000000000000004">
      <c r="A9" s="33" t="s">
        <v>17</v>
      </c>
      <c r="B9" s="34" t="s">
        <v>12</v>
      </c>
      <c r="C9" s="27">
        <v>19</v>
      </c>
      <c r="D9" s="27">
        <f t="shared" si="0"/>
        <v>38</v>
      </c>
      <c r="E9" s="34" t="s">
        <v>60</v>
      </c>
      <c r="F9" s="29">
        <v>43</v>
      </c>
      <c r="G9" s="28">
        <f t="shared" si="1"/>
        <v>86</v>
      </c>
      <c r="H9" s="28" t="s">
        <v>62</v>
      </c>
      <c r="I9" s="34">
        <v>41</v>
      </c>
      <c r="J9" s="27">
        <f t="shared" si="2"/>
        <v>82</v>
      </c>
      <c r="K9" s="34" t="s">
        <v>61</v>
      </c>
      <c r="L9" s="27">
        <v>47</v>
      </c>
      <c r="M9" s="29">
        <f t="shared" si="3"/>
        <v>85.454545454545453</v>
      </c>
      <c r="N9" s="30" t="s">
        <v>61</v>
      </c>
      <c r="O9" s="30">
        <v>23</v>
      </c>
      <c r="P9" s="31">
        <f t="shared" si="4"/>
        <v>74.193548387096769</v>
      </c>
      <c r="Q9" s="30" t="s">
        <v>61</v>
      </c>
      <c r="R9" s="30">
        <v>22</v>
      </c>
      <c r="S9" s="30">
        <f t="shared" si="5"/>
        <v>88</v>
      </c>
      <c r="T9" s="30" t="s">
        <v>61</v>
      </c>
      <c r="U9" s="30">
        <v>11</v>
      </c>
      <c r="V9" s="30">
        <f>(U9/20)*100</f>
        <v>55.000000000000007</v>
      </c>
      <c r="W9" s="30" t="s">
        <v>62</v>
      </c>
      <c r="X9" s="30">
        <v>11</v>
      </c>
      <c r="Y9" s="31">
        <f>(X9/15)*100</f>
        <v>73.333333333333329</v>
      </c>
      <c r="Z9" s="30" t="s">
        <v>62</v>
      </c>
      <c r="AA9" s="30">
        <v>15</v>
      </c>
      <c r="AB9" s="31">
        <f t="shared" si="6"/>
        <v>100</v>
      </c>
      <c r="AC9" s="30" t="s">
        <v>61</v>
      </c>
      <c r="AD9" s="31">
        <f t="shared" si="7"/>
        <v>681.98142717497558</v>
      </c>
      <c r="AE9" s="31">
        <v>8</v>
      </c>
      <c r="AF9" s="55"/>
      <c r="AG9" s="6"/>
      <c r="AH9" s="57"/>
    </row>
    <row r="10" spans="1:34" ht="36" x14ac:dyDescent="0.55000000000000004">
      <c r="A10" s="20" t="s">
        <v>45</v>
      </c>
      <c r="B10" s="90" t="s">
        <v>12</v>
      </c>
      <c r="C10" s="16">
        <v>27</v>
      </c>
      <c r="D10" s="16">
        <f t="shared" si="0"/>
        <v>54</v>
      </c>
      <c r="E10" s="21" t="s">
        <v>61</v>
      </c>
      <c r="F10" s="18">
        <v>44</v>
      </c>
      <c r="G10" s="17">
        <f t="shared" si="1"/>
        <v>88</v>
      </c>
      <c r="H10" s="17" t="s">
        <v>61</v>
      </c>
      <c r="I10" s="21">
        <v>44</v>
      </c>
      <c r="J10" s="16">
        <f t="shared" si="2"/>
        <v>88</v>
      </c>
      <c r="K10" s="21" t="s">
        <v>61</v>
      </c>
      <c r="L10" s="16">
        <v>46</v>
      </c>
      <c r="M10" s="18">
        <f t="shared" si="3"/>
        <v>83.636363636363626</v>
      </c>
      <c r="N10" s="26" t="s">
        <v>61</v>
      </c>
      <c r="O10" s="26">
        <v>25</v>
      </c>
      <c r="P10" s="19">
        <f t="shared" si="4"/>
        <v>80.645161290322577</v>
      </c>
      <c r="Q10" s="26" t="s">
        <v>61</v>
      </c>
      <c r="R10" s="26">
        <v>20</v>
      </c>
      <c r="S10" s="26">
        <f t="shared" si="5"/>
        <v>80</v>
      </c>
      <c r="T10" s="26" t="s">
        <v>61</v>
      </c>
      <c r="U10" s="26">
        <v>12</v>
      </c>
      <c r="V10" s="19">
        <f>(U10/15)*100</f>
        <v>80</v>
      </c>
      <c r="W10" s="26" t="s">
        <v>61</v>
      </c>
      <c r="X10" s="26">
        <v>16</v>
      </c>
      <c r="Y10" s="26">
        <f>(X10/20)*100</f>
        <v>80</v>
      </c>
      <c r="Z10" s="26" t="s">
        <v>61</v>
      </c>
      <c r="AA10" s="26">
        <v>6</v>
      </c>
      <c r="AB10" s="19">
        <f t="shared" si="6"/>
        <v>40</v>
      </c>
      <c r="AC10" s="26" t="s">
        <v>60</v>
      </c>
      <c r="AD10" s="19">
        <f t="shared" si="7"/>
        <v>674.28152492668619</v>
      </c>
      <c r="AE10" s="31">
        <v>9</v>
      </c>
      <c r="AF10" s="48"/>
      <c r="AG10" s="6"/>
      <c r="AH10" s="81"/>
    </row>
    <row r="11" spans="1:34" ht="36" x14ac:dyDescent="0.55000000000000004">
      <c r="A11" s="4" t="s">
        <v>89</v>
      </c>
      <c r="B11" s="89" t="s">
        <v>12</v>
      </c>
      <c r="C11" s="7">
        <v>17</v>
      </c>
      <c r="D11" s="16">
        <f t="shared" si="0"/>
        <v>34</v>
      </c>
      <c r="E11" s="13" t="s">
        <v>60</v>
      </c>
      <c r="F11" s="9">
        <v>44</v>
      </c>
      <c r="G11" s="17">
        <f t="shared" si="1"/>
        <v>88</v>
      </c>
      <c r="H11" s="8" t="s">
        <v>61</v>
      </c>
      <c r="I11" s="13">
        <v>41</v>
      </c>
      <c r="J11" s="16">
        <f t="shared" si="2"/>
        <v>82</v>
      </c>
      <c r="K11" s="13" t="s">
        <v>61</v>
      </c>
      <c r="L11" s="7">
        <v>46</v>
      </c>
      <c r="M11" s="18">
        <f t="shared" si="3"/>
        <v>83.636363636363626</v>
      </c>
      <c r="N11" s="10" t="s">
        <v>61</v>
      </c>
      <c r="O11" s="10">
        <v>27</v>
      </c>
      <c r="P11" s="19">
        <f t="shared" si="4"/>
        <v>87.096774193548384</v>
      </c>
      <c r="Q11" s="10" t="s">
        <v>61</v>
      </c>
      <c r="R11" s="10">
        <v>19</v>
      </c>
      <c r="S11" s="26">
        <f t="shared" si="5"/>
        <v>76</v>
      </c>
      <c r="T11" s="10" t="s">
        <v>61</v>
      </c>
      <c r="U11" s="10">
        <v>12</v>
      </c>
      <c r="V11" s="19">
        <f>(U11/15)*100</f>
        <v>80</v>
      </c>
      <c r="W11" s="10" t="s">
        <v>61</v>
      </c>
      <c r="X11" s="10">
        <v>16</v>
      </c>
      <c r="Y11" s="26">
        <f>(X11/20)*100</f>
        <v>80</v>
      </c>
      <c r="Z11" s="10" t="s">
        <v>61</v>
      </c>
      <c r="AA11" s="10">
        <v>9</v>
      </c>
      <c r="AB11" s="19">
        <f t="shared" si="6"/>
        <v>60</v>
      </c>
      <c r="AC11" s="10" t="s">
        <v>61</v>
      </c>
      <c r="AD11" s="19">
        <f t="shared" si="7"/>
        <v>670.73313782991204</v>
      </c>
      <c r="AE11" s="31">
        <v>10</v>
      </c>
      <c r="AF11" s="48"/>
      <c r="AG11" s="6"/>
      <c r="AH11" s="81"/>
    </row>
    <row r="12" spans="1:34" ht="36" x14ac:dyDescent="0.55000000000000004">
      <c r="A12" s="33" t="s">
        <v>37</v>
      </c>
      <c r="B12" s="30" t="s">
        <v>7</v>
      </c>
      <c r="C12" s="27">
        <v>33</v>
      </c>
      <c r="D12" s="27">
        <f t="shared" si="0"/>
        <v>66</v>
      </c>
      <c r="E12" s="34" t="s">
        <v>61</v>
      </c>
      <c r="F12" s="29">
        <v>43</v>
      </c>
      <c r="G12" s="28">
        <f t="shared" si="1"/>
        <v>86</v>
      </c>
      <c r="H12" s="28" t="s">
        <v>62</v>
      </c>
      <c r="I12" s="34">
        <v>37</v>
      </c>
      <c r="J12" s="28">
        <f t="shared" si="2"/>
        <v>74</v>
      </c>
      <c r="K12" s="34" t="s">
        <v>61</v>
      </c>
      <c r="L12" s="27">
        <v>48</v>
      </c>
      <c r="M12" s="29">
        <f t="shared" si="3"/>
        <v>87.272727272727266</v>
      </c>
      <c r="N12" s="37" t="s">
        <v>61</v>
      </c>
      <c r="O12" s="37">
        <v>28</v>
      </c>
      <c r="P12" s="32">
        <f t="shared" si="4"/>
        <v>90.322580645161281</v>
      </c>
      <c r="Q12" s="37" t="s">
        <v>62</v>
      </c>
      <c r="R12" s="37">
        <v>24</v>
      </c>
      <c r="S12" s="37">
        <f t="shared" si="5"/>
        <v>96</v>
      </c>
      <c r="T12" s="37" t="s">
        <v>62</v>
      </c>
      <c r="U12" s="37">
        <v>12</v>
      </c>
      <c r="V12" s="37">
        <f>(U12/20)*100</f>
        <v>60</v>
      </c>
      <c r="W12" s="37" t="s">
        <v>61</v>
      </c>
      <c r="X12" s="37">
        <v>6</v>
      </c>
      <c r="Y12" s="32">
        <f>(X12/15)*100</f>
        <v>40</v>
      </c>
      <c r="Z12" s="37" t="s">
        <v>60</v>
      </c>
      <c r="AA12" s="37">
        <v>10</v>
      </c>
      <c r="AB12" s="32">
        <f t="shared" si="6"/>
        <v>66.666666666666657</v>
      </c>
      <c r="AC12" s="37" t="s">
        <v>61</v>
      </c>
      <c r="AD12" s="32">
        <f t="shared" si="7"/>
        <v>666.26197458455511</v>
      </c>
      <c r="AE12" s="31">
        <v>11</v>
      </c>
      <c r="AF12" s="45"/>
      <c r="AG12" s="6"/>
      <c r="AH12" s="85"/>
    </row>
    <row r="13" spans="1:34" ht="36" x14ac:dyDescent="0.55000000000000004">
      <c r="A13" s="4" t="s">
        <v>95</v>
      </c>
      <c r="B13" s="90" t="s">
        <v>7</v>
      </c>
      <c r="C13" s="7">
        <v>29</v>
      </c>
      <c r="D13" s="16">
        <f t="shared" si="0"/>
        <v>57.999999999999993</v>
      </c>
      <c r="E13" s="13" t="s">
        <v>61</v>
      </c>
      <c r="F13" s="9">
        <v>42</v>
      </c>
      <c r="G13" s="17">
        <f t="shared" si="1"/>
        <v>84</v>
      </c>
      <c r="H13" s="8" t="s">
        <v>61</v>
      </c>
      <c r="I13" s="13">
        <v>45</v>
      </c>
      <c r="J13" s="16">
        <f t="shared" si="2"/>
        <v>90</v>
      </c>
      <c r="K13" s="13" t="s">
        <v>62</v>
      </c>
      <c r="L13" s="7">
        <v>49</v>
      </c>
      <c r="M13" s="18">
        <f t="shared" si="3"/>
        <v>89.090909090909093</v>
      </c>
      <c r="N13" s="10" t="s">
        <v>61</v>
      </c>
      <c r="O13" s="10">
        <v>27</v>
      </c>
      <c r="P13" s="19">
        <f t="shared" si="4"/>
        <v>87.096774193548384</v>
      </c>
      <c r="Q13" s="10" t="s">
        <v>61</v>
      </c>
      <c r="R13" s="10">
        <v>17</v>
      </c>
      <c r="S13" s="26">
        <f t="shared" si="5"/>
        <v>68</v>
      </c>
      <c r="T13" s="10" t="s">
        <v>61</v>
      </c>
      <c r="U13" s="10">
        <v>9</v>
      </c>
      <c r="V13" s="19">
        <f>(U13/15)*100</f>
        <v>60</v>
      </c>
      <c r="W13" s="10" t="s">
        <v>61</v>
      </c>
      <c r="X13" s="10">
        <v>15</v>
      </c>
      <c r="Y13" s="26">
        <f>(X13/20)*100</f>
        <v>75</v>
      </c>
      <c r="Z13" s="10" t="s">
        <v>61</v>
      </c>
      <c r="AA13" s="10">
        <v>8</v>
      </c>
      <c r="AB13" s="19">
        <f t="shared" si="6"/>
        <v>53.333333333333336</v>
      </c>
      <c r="AC13" s="10" t="s">
        <v>61</v>
      </c>
      <c r="AD13" s="19">
        <f t="shared" si="7"/>
        <v>664.52101661779091</v>
      </c>
      <c r="AE13" s="31">
        <v>12</v>
      </c>
      <c r="AF13" s="48"/>
      <c r="AG13" s="6"/>
      <c r="AH13" s="81"/>
    </row>
    <row r="14" spans="1:34" ht="36" x14ac:dyDescent="0.55000000000000004">
      <c r="A14" s="33" t="s">
        <v>9</v>
      </c>
      <c r="B14" s="30" t="s">
        <v>7</v>
      </c>
      <c r="C14" s="27">
        <v>14</v>
      </c>
      <c r="D14" s="27">
        <f t="shared" si="0"/>
        <v>28.000000000000004</v>
      </c>
      <c r="E14" s="34" t="s">
        <v>59</v>
      </c>
      <c r="F14" s="29">
        <v>35</v>
      </c>
      <c r="G14" s="28">
        <f t="shared" si="1"/>
        <v>70</v>
      </c>
      <c r="H14" s="28" t="s">
        <v>61</v>
      </c>
      <c r="I14" s="34">
        <v>40</v>
      </c>
      <c r="J14" s="28">
        <f t="shared" si="2"/>
        <v>80</v>
      </c>
      <c r="K14" s="34" t="s">
        <v>61</v>
      </c>
      <c r="L14" s="27">
        <v>46</v>
      </c>
      <c r="M14" s="29">
        <f t="shared" si="3"/>
        <v>83.636363636363626</v>
      </c>
      <c r="N14" s="37" t="s">
        <v>61</v>
      </c>
      <c r="O14" s="37">
        <v>26</v>
      </c>
      <c r="P14" s="32">
        <f t="shared" si="4"/>
        <v>83.870967741935488</v>
      </c>
      <c r="Q14" s="37" t="s">
        <v>61</v>
      </c>
      <c r="R14" s="37">
        <v>22</v>
      </c>
      <c r="S14" s="37">
        <f t="shared" si="5"/>
        <v>88</v>
      </c>
      <c r="T14" s="37" t="s">
        <v>61</v>
      </c>
      <c r="U14" s="37">
        <v>16</v>
      </c>
      <c r="V14" s="37">
        <f>(U14/20)*100</f>
        <v>80</v>
      </c>
      <c r="W14" s="37" t="s">
        <v>61</v>
      </c>
      <c r="X14" s="37">
        <v>8</v>
      </c>
      <c r="Y14" s="32">
        <f>(X14/15)*100</f>
        <v>53.333333333333336</v>
      </c>
      <c r="Z14" s="37" t="s">
        <v>61</v>
      </c>
      <c r="AA14" s="37">
        <v>12</v>
      </c>
      <c r="AB14" s="32">
        <f t="shared" si="6"/>
        <v>80</v>
      </c>
      <c r="AC14" s="37" t="s">
        <v>61</v>
      </c>
      <c r="AD14" s="32">
        <f t="shared" si="7"/>
        <v>646.84066471163248</v>
      </c>
      <c r="AE14" s="31">
        <v>13</v>
      </c>
      <c r="AF14" s="45"/>
      <c r="AG14" s="6"/>
      <c r="AH14" s="85"/>
    </row>
    <row r="15" spans="1:34" ht="36" x14ac:dyDescent="0.55000000000000004">
      <c r="A15" s="33" t="s">
        <v>38</v>
      </c>
      <c r="B15" s="30" t="s">
        <v>7</v>
      </c>
      <c r="C15" s="27">
        <v>25</v>
      </c>
      <c r="D15" s="27">
        <f t="shared" si="0"/>
        <v>50</v>
      </c>
      <c r="E15" s="29" t="s">
        <v>61</v>
      </c>
      <c r="F15" s="29">
        <v>41</v>
      </c>
      <c r="G15" s="28">
        <f t="shared" si="1"/>
        <v>82</v>
      </c>
      <c r="H15" s="28" t="s">
        <v>61</v>
      </c>
      <c r="I15" s="29">
        <v>43</v>
      </c>
      <c r="J15" s="28">
        <f t="shared" si="2"/>
        <v>86</v>
      </c>
      <c r="K15" s="29" t="s">
        <v>61</v>
      </c>
      <c r="L15" s="27">
        <v>49</v>
      </c>
      <c r="M15" s="29">
        <f t="shared" si="3"/>
        <v>89.090909090909093</v>
      </c>
      <c r="N15" s="37" t="s">
        <v>61</v>
      </c>
      <c r="O15" s="37">
        <v>29</v>
      </c>
      <c r="P15" s="32">
        <f t="shared" si="4"/>
        <v>93.548387096774192</v>
      </c>
      <c r="Q15" s="37" t="s">
        <v>62</v>
      </c>
      <c r="R15" s="37">
        <v>21</v>
      </c>
      <c r="S15" s="37">
        <f t="shared" si="5"/>
        <v>84</v>
      </c>
      <c r="T15" s="37" t="s">
        <v>61</v>
      </c>
      <c r="U15" s="37">
        <v>12</v>
      </c>
      <c r="V15" s="37">
        <f>(U15/20)*100</f>
        <v>60</v>
      </c>
      <c r="W15" s="37" t="s">
        <v>61</v>
      </c>
      <c r="X15" s="37">
        <v>7</v>
      </c>
      <c r="Y15" s="32">
        <f>(X15/15)*100</f>
        <v>46.666666666666664</v>
      </c>
      <c r="Z15" s="37" t="s">
        <v>60</v>
      </c>
      <c r="AA15" s="37">
        <v>8</v>
      </c>
      <c r="AB15" s="32">
        <f t="shared" si="6"/>
        <v>53.333333333333336</v>
      </c>
      <c r="AC15" s="37" t="s">
        <v>61</v>
      </c>
      <c r="AD15" s="32">
        <f t="shared" si="7"/>
        <v>644.63929618768339</v>
      </c>
      <c r="AE15" s="31">
        <v>14</v>
      </c>
      <c r="AF15" s="45"/>
      <c r="AG15" s="6"/>
      <c r="AH15" s="85"/>
    </row>
    <row r="16" spans="1:34" ht="36" x14ac:dyDescent="0.55000000000000004">
      <c r="A16" s="20" t="s">
        <v>47</v>
      </c>
      <c r="B16" s="90" t="s">
        <v>7</v>
      </c>
      <c r="C16" s="16">
        <v>31</v>
      </c>
      <c r="D16" s="16">
        <f t="shared" si="0"/>
        <v>62</v>
      </c>
      <c r="E16" s="18" t="s">
        <v>61</v>
      </c>
      <c r="F16" s="18">
        <v>43</v>
      </c>
      <c r="G16" s="17">
        <f t="shared" si="1"/>
        <v>86</v>
      </c>
      <c r="H16" s="17" t="s">
        <v>61</v>
      </c>
      <c r="I16" s="18">
        <v>44</v>
      </c>
      <c r="J16" s="16">
        <f t="shared" si="2"/>
        <v>88</v>
      </c>
      <c r="K16" s="18" t="s">
        <v>61</v>
      </c>
      <c r="L16" s="16">
        <v>42</v>
      </c>
      <c r="M16" s="18">
        <f t="shared" si="3"/>
        <v>76.363636363636374</v>
      </c>
      <c r="N16" s="26" t="s">
        <v>61</v>
      </c>
      <c r="O16" s="26">
        <v>25</v>
      </c>
      <c r="P16" s="19">
        <f t="shared" si="4"/>
        <v>80.645161290322577</v>
      </c>
      <c r="Q16" s="26" t="s">
        <v>61</v>
      </c>
      <c r="R16" s="26">
        <v>18</v>
      </c>
      <c r="S16" s="26">
        <f t="shared" si="5"/>
        <v>72</v>
      </c>
      <c r="T16" s="26" t="s">
        <v>61</v>
      </c>
      <c r="U16" s="26">
        <v>7</v>
      </c>
      <c r="V16" s="19">
        <f>(U16/15)*100</f>
        <v>46.666666666666664</v>
      </c>
      <c r="W16" s="26" t="s">
        <v>61</v>
      </c>
      <c r="X16" s="26">
        <v>14</v>
      </c>
      <c r="Y16" s="26">
        <f>(X16/20)*100</f>
        <v>70</v>
      </c>
      <c r="Z16" s="26" t="s">
        <v>61</v>
      </c>
      <c r="AA16" s="26">
        <v>9</v>
      </c>
      <c r="AB16" s="19">
        <f t="shared" si="6"/>
        <v>60</v>
      </c>
      <c r="AC16" s="26" t="s">
        <v>61</v>
      </c>
      <c r="AD16" s="19">
        <f t="shared" si="7"/>
        <v>641.67546432062568</v>
      </c>
      <c r="AE16" s="31">
        <v>15</v>
      </c>
      <c r="AF16" s="48"/>
      <c r="AG16" s="6"/>
      <c r="AH16" s="81"/>
    </row>
    <row r="17" spans="1:34" ht="36" x14ac:dyDescent="0.55000000000000004">
      <c r="A17" s="33" t="s">
        <v>65</v>
      </c>
      <c r="B17" s="34" t="s">
        <v>12</v>
      </c>
      <c r="C17" s="27">
        <v>33</v>
      </c>
      <c r="D17" s="27">
        <f t="shared" si="0"/>
        <v>66</v>
      </c>
      <c r="E17" s="34" t="s">
        <v>61</v>
      </c>
      <c r="F17" s="29">
        <v>40</v>
      </c>
      <c r="G17" s="28">
        <f t="shared" si="1"/>
        <v>80</v>
      </c>
      <c r="H17" s="28" t="s">
        <v>62</v>
      </c>
      <c r="I17" s="34">
        <v>40</v>
      </c>
      <c r="J17" s="27">
        <f t="shared" si="2"/>
        <v>80</v>
      </c>
      <c r="K17" s="34" t="s">
        <v>61</v>
      </c>
      <c r="L17" s="27">
        <v>44</v>
      </c>
      <c r="M17" s="29">
        <f t="shared" si="3"/>
        <v>80</v>
      </c>
      <c r="N17" s="37" t="s">
        <v>61</v>
      </c>
      <c r="O17" s="37">
        <v>24</v>
      </c>
      <c r="P17" s="31">
        <f t="shared" si="4"/>
        <v>77.41935483870968</v>
      </c>
      <c r="Q17" s="37" t="s">
        <v>61</v>
      </c>
      <c r="R17" s="37">
        <v>16</v>
      </c>
      <c r="S17" s="30">
        <f t="shared" si="5"/>
        <v>64</v>
      </c>
      <c r="T17" s="37" t="s">
        <v>61</v>
      </c>
      <c r="U17" s="37">
        <v>14</v>
      </c>
      <c r="V17" s="30">
        <f>(U17/20)*100</f>
        <v>70</v>
      </c>
      <c r="W17" s="37" t="s">
        <v>62</v>
      </c>
      <c r="X17" s="37">
        <v>13</v>
      </c>
      <c r="Y17" s="31">
        <f>(X17/15)*100</f>
        <v>86.666666666666671</v>
      </c>
      <c r="Z17" s="37" t="s">
        <v>62</v>
      </c>
      <c r="AA17" s="37">
        <v>5</v>
      </c>
      <c r="AB17" s="31">
        <f t="shared" si="6"/>
        <v>33.333333333333329</v>
      </c>
      <c r="AC17" s="37" t="s">
        <v>61</v>
      </c>
      <c r="AD17" s="31">
        <f t="shared" si="7"/>
        <v>637.41935483870975</v>
      </c>
      <c r="AE17" s="31">
        <v>16</v>
      </c>
      <c r="AF17" s="55"/>
      <c r="AG17" s="54"/>
      <c r="AH17" s="57"/>
    </row>
    <row r="18" spans="1:34" ht="36" x14ac:dyDescent="0.55000000000000004">
      <c r="A18" s="33" t="s">
        <v>21</v>
      </c>
      <c r="B18" s="30" t="s">
        <v>7</v>
      </c>
      <c r="C18" s="27">
        <v>28</v>
      </c>
      <c r="D18" s="27">
        <f t="shared" si="0"/>
        <v>56.000000000000007</v>
      </c>
      <c r="E18" s="34" t="s">
        <v>61</v>
      </c>
      <c r="F18" s="29">
        <v>40</v>
      </c>
      <c r="G18" s="28">
        <f t="shared" si="1"/>
        <v>80</v>
      </c>
      <c r="H18" s="28" t="s">
        <v>61</v>
      </c>
      <c r="I18" s="34">
        <v>32</v>
      </c>
      <c r="J18" s="28">
        <f t="shared" si="2"/>
        <v>64</v>
      </c>
      <c r="K18" s="34" t="s">
        <v>61</v>
      </c>
      <c r="L18" s="27">
        <v>26</v>
      </c>
      <c r="M18" s="29">
        <f t="shared" si="3"/>
        <v>47.272727272727273</v>
      </c>
      <c r="N18" s="37" t="s">
        <v>60</v>
      </c>
      <c r="O18" s="37">
        <v>24</v>
      </c>
      <c r="P18" s="32">
        <f t="shared" si="4"/>
        <v>77.41935483870968</v>
      </c>
      <c r="Q18" s="37" t="s">
        <v>61</v>
      </c>
      <c r="R18" s="37">
        <v>24</v>
      </c>
      <c r="S18" s="37">
        <f t="shared" si="5"/>
        <v>96</v>
      </c>
      <c r="T18" s="37" t="s">
        <v>62</v>
      </c>
      <c r="U18" s="37">
        <v>15</v>
      </c>
      <c r="V18" s="37">
        <f>(U18/20)*100</f>
        <v>75</v>
      </c>
      <c r="W18" s="37" t="s">
        <v>61</v>
      </c>
      <c r="X18" s="37">
        <v>9</v>
      </c>
      <c r="Y18" s="32">
        <f>(X18/15)*100</f>
        <v>60</v>
      </c>
      <c r="Z18" s="37" t="s">
        <v>61</v>
      </c>
      <c r="AA18" s="37">
        <v>11</v>
      </c>
      <c r="AB18" s="32">
        <f t="shared" si="6"/>
        <v>73.333333333333329</v>
      </c>
      <c r="AC18" s="37" t="s">
        <v>61</v>
      </c>
      <c r="AD18" s="32">
        <f t="shared" si="7"/>
        <v>629.02541544477037</v>
      </c>
      <c r="AE18" s="31">
        <v>17</v>
      </c>
      <c r="AF18" s="45"/>
      <c r="AG18" s="6"/>
      <c r="AH18" s="85"/>
    </row>
    <row r="19" spans="1:34" ht="36" x14ac:dyDescent="0.55000000000000004">
      <c r="A19" s="33" t="s">
        <v>19</v>
      </c>
      <c r="B19" s="34" t="s">
        <v>12</v>
      </c>
      <c r="C19" s="27">
        <v>21</v>
      </c>
      <c r="D19" s="27">
        <f t="shared" si="0"/>
        <v>42</v>
      </c>
      <c r="E19" s="29" t="s">
        <v>61</v>
      </c>
      <c r="F19" s="29">
        <v>38</v>
      </c>
      <c r="G19" s="28">
        <f t="shared" si="1"/>
        <v>76</v>
      </c>
      <c r="H19" s="28" t="s">
        <v>61</v>
      </c>
      <c r="I19" s="29">
        <v>39</v>
      </c>
      <c r="J19" s="27">
        <f t="shared" si="2"/>
        <v>78</v>
      </c>
      <c r="K19" s="29" t="s">
        <v>61</v>
      </c>
      <c r="L19" s="27">
        <v>49</v>
      </c>
      <c r="M19" s="29">
        <f t="shared" si="3"/>
        <v>89.090909090909093</v>
      </c>
      <c r="N19" s="30" t="s">
        <v>98</v>
      </c>
      <c r="O19" s="30">
        <v>27</v>
      </c>
      <c r="P19" s="31">
        <f t="shared" si="4"/>
        <v>87.096774193548384</v>
      </c>
      <c r="Q19" s="30" t="s">
        <v>61</v>
      </c>
      <c r="R19" s="30">
        <v>16</v>
      </c>
      <c r="S19" s="30">
        <f t="shared" si="5"/>
        <v>64</v>
      </c>
      <c r="T19" s="30" t="s">
        <v>61</v>
      </c>
      <c r="U19" s="30">
        <v>13</v>
      </c>
      <c r="V19" s="30">
        <f>(U19/20)*100</f>
        <v>65</v>
      </c>
      <c r="W19" s="30" t="s">
        <v>62</v>
      </c>
      <c r="X19" s="30">
        <v>14</v>
      </c>
      <c r="Y19" s="31">
        <f>(X19/15)*100</f>
        <v>93.333333333333329</v>
      </c>
      <c r="Z19" s="30" t="s">
        <v>62</v>
      </c>
      <c r="AA19" s="30">
        <v>5</v>
      </c>
      <c r="AB19" s="31">
        <f t="shared" si="6"/>
        <v>33.333333333333329</v>
      </c>
      <c r="AC19" s="30" t="s">
        <v>61</v>
      </c>
      <c r="AD19" s="31">
        <f t="shared" si="7"/>
        <v>627.85434995112428</v>
      </c>
      <c r="AE19" s="31">
        <v>18</v>
      </c>
      <c r="AF19" s="55"/>
      <c r="AG19" s="54"/>
      <c r="AH19" s="57"/>
    </row>
    <row r="20" spans="1:34" ht="36" x14ac:dyDescent="0.55000000000000004">
      <c r="A20" s="4" t="s">
        <v>90</v>
      </c>
      <c r="B20" s="89" t="s">
        <v>12</v>
      </c>
      <c r="C20" s="7">
        <v>20</v>
      </c>
      <c r="D20" s="16">
        <f t="shared" si="0"/>
        <v>40</v>
      </c>
      <c r="E20" s="13" t="s">
        <v>60</v>
      </c>
      <c r="F20" s="9">
        <v>41</v>
      </c>
      <c r="G20" s="17">
        <f t="shared" si="1"/>
        <v>82</v>
      </c>
      <c r="H20" s="8" t="s">
        <v>61</v>
      </c>
      <c r="I20" s="13">
        <v>38</v>
      </c>
      <c r="J20" s="16">
        <f t="shared" si="2"/>
        <v>76</v>
      </c>
      <c r="K20" s="13" t="s">
        <v>61</v>
      </c>
      <c r="L20" s="7">
        <v>43</v>
      </c>
      <c r="M20" s="18">
        <f t="shared" si="3"/>
        <v>78.181818181818187</v>
      </c>
      <c r="N20" s="10" t="s">
        <v>61</v>
      </c>
      <c r="O20" s="10">
        <v>27</v>
      </c>
      <c r="P20" s="19">
        <f t="shared" si="4"/>
        <v>87.096774193548384</v>
      </c>
      <c r="Q20" s="10" t="s">
        <v>61</v>
      </c>
      <c r="R20" s="10">
        <v>20</v>
      </c>
      <c r="S20" s="26">
        <f t="shared" si="5"/>
        <v>80</v>
      </c>
      <c r="T20" s="10" t="s">
        <v>61</v>
      </c>
      <c r="U20" s="10">
        <v>10</v>
      </c>
      <c r="V20" s="19">
        <f>(U20/15)*100</f>
        <v>66.666666666666657</v>
      </c>
      <c r="W20" s="10" t="s">
        <v>61</v>
      </c>
      <c r="X20" s="10">
        <v>12</v>
      </c>
      <c r="Y20" s="26">
        <f>(X20/20)*100</f>
        <v>60</v>
      </c>
      <c r="Z20" s="10" t="s">
        <v>61</v>
      </c>
      <c r="AA20" s="10">
        <v>8</v>
      </c>
      <c r="AB20" s="19">
        <f t="shared" si="6"/>
        <v>53.333333333333336</v>
      </c>
      <c r="AC20" s="10" t="s">
        <v>61</v>
      </c>
      <c r="AD20" s="19">
        <f t="shared" si="7"/>
        <v>623.27859237536654</v>
      </c>
      <c r="AE20" s="31">
        <v>19</v>
      </c>
      <c r="AF20" s="48"/>
      <c r="AG20" s="6"/>
      <c r="AH20" s="81"/>
    </row>
    <row r="21" spans="1:34" ht="36" x14ac:dyDescent="0.55000000000000004">
      <c r="A21" s="33" t="s">
        <v>76</v>
      </c>
      <c r="B21" s="34" t="s">
        <v>12</v>
      </c>
      <c r="C21" s="27">
        <v>17</v>
      </c>
      <c r="D21" s="27">
        <f t="shared" si="0"/>
        <v>34</v>
      </c>
      <c r="E21" s="34" t="s">
        <v>61</v>
      </c>
      <c r="F21" s="29">
        <v>39</v>
      </c>
      <c r="G21" s="28">
        <f t="shared" si="1"/>
        <v>78</v>
      </c>
      <c r="H21" s="28" t="s">
        <v>61</v>
      </c>
      <c r="I21" s="34">
        <v>40</v>
      </c>
      <c r="J21" s="27">
        <f t="shared" si="2"/>
        <v>80</v>
      </c>
      <c r="K21" s="34" t="s">
        <v>61</v>
      </c>
      <c r="L21" s="27">
        <v>44</v>
      </c>
      <c r="M21" s="29">
        <f t="shared" si="3"/>
        <v>80</v>
      </c>
      <c r="N21" s="37" t="s">
        <v>61</v>
      </c>
      <c r="O21" s="37">
        <v>20</v>
      </c>
      <c r="P21" s="31">
        <f t="shared" si="4"/>
        <v>64.516129032258064</v>
      </c>
      <c r="Q21" s="37" t="s">
        <v>61</v>
      </c>
      <c r="R21" s="37">
        <v>18</v>
      </c>
      <c r="S21" s="30">
        <f t="shared" si="5"/>
        <v>72</v>
      </c>
      <c r="T21" s="37" t="s">
        <v>61</v>
      </c>
      <c r="U21" s="37">
        <v>13</v>
      </c>
      <c r="V21" s="30">
        <f>(U21/20)*100</f>
        <v>65</v>
      </c>
      <c r="W21" s="37" t="s">
        <v>62</v>
      </c>
      <c r="X21" s="37">
        <v>14</v>
      </c>
      <c r="Y21" s="31">
        <f>(X21/15)*100</f>
        <v>93.333333333333329</v>
      </c>
      <c r="Z21" s="37" t="s">
        <v>62</v>
      </c>
      <c r="AA21" s="37">
        <v>8</v>
      </c>
      <c r="AB21" s="31">
        <f t="shared" si="6"/>
        <v>53.333333333333336</v>
      </c>
      <c r="AC21" s="37" t="s">
        <v>61</v>
      </c>
      <c r="AD21" s="31">
        <f t="shared" si="7"/>
        <v>620.18279569892479</v>
      </c>
      <c r="AE21" s="31">
        <v>20</v>
      </c>
      <c r="AF21" s="55"/>
      <c r="AG21" s="54"/>
      <c r="AH21" s="57"/>
    </row>
    <row r="22" spans="1:34" ht="36" x14ac:dyDescent="0.55000000000000004">
      <c r="A22" s="33" t="s">
        <v>43</v>
      </c>
      <c r="B22" s="34" t="s">
        <v>12</v>
      </c>
      <c r="C22" s="27">
        <v>18</v>
      </c>
      <c r="D22" s="27">
        <f t="shared" si="0"/>
        <v>36</v>
      </c>
      <c r="E22" s="34" t="s">
        <v>61</v>
      </c>
      <c r="F22" s="29">
        <v>44</v>
      </c>
      <c r="G22" s="28">
        <f t="shared" si="1"/>
        <v>88</v>
      </c>
      <c r="H22" s="28" t="s">
        <v>62</v>
      </c>
      <c r="I22" s="34">
        <v>42</v>
      </c>
      <c r="J22" s="27">
        <f t="shared" si="2"/>
        <v>84</v>
      </c>
      <c r="K22" s="34" t="s">
        <v>61</v>
      </c>
      <c r="L22" s="27">
        <v>45</v>
      </c>
      <c r="M22" s="29">
        <f t="shared" si="3"/>
        <v>81.818181818181827</v>
      </c>
      <c r="N22" s="30" t="s">
        <v>61</v>
      </c>
      <c r="O22" s="30">
        <v>22</v>
      </c>
      <c r="P22" s="31">
        <f t="shared" si="4"/>
        <v>70.967741935483872</v>
      </c>
      <c r="Q22" s="30" t="s">
        <v>61</v>
      </c>
      <c r="R22" s="30">
        <v>14</v>
      </c>
      <c r="S22" s="30">
        <f t="shared" si="5"/>
        <v>56.000000000000007</v>
      </c>
      <c r="T22" s="30" t="s">
        <v>60</v>
      </c>
      <c r="U22" s="30">
        <v>14</v>
      </c>
      <c r="V22" s="30">
        <f>(U22/20)*100</f>
        <v>70</v>
      </c>
      <c r="W22" s="30" t="s">
        <v>62</v>
      </c>
      <c r="X22" s="30">
        <v>14</v>
      </c>
      <c r="Y22" s="31">
        <f>(X22/15)*100</f>
        <v>93.333333333333329</v>
      </c>
      <c r="Z22" s="30" t="s">
        <v>62</v>
      </c>
      <c r="AA22" s="30">
        <v>6</v>
      </c>
      <c r="AB22" s="31">
        <f t="shared" si="6"/>
        <v>40</v>
      </c>
      <c r="AC22" s="30" t="s">
        <v>61</v>
      </c>
      <c r="AD22" s="31">
        <f t="shared" si="7"/>
        <v>620.11925708699903</v>
      </c>
      <c r="AE22" s="31">
        <v>20</v>
      </c>
      <c r="AF22" s="55"/>
      <c r="AG22" s="54"/>
      <c r="AH22" s="57"/>
    </row>
    <row r="23" spans="1:34" ht="36" x14ac:dyDescent="0.55000000000000004">
      <c r="A23" s="33" t="s">
        <v>23</v>
      </c>
      <c r="B23" s="34" t="s">
        <v>12</v>
      </c>
      <c r="C23" s="27">
        <v>23</v>
      </c>
      <c r="D23" s="27">
        <f t="shared" si="0"/>
        <v>46</v>
      </c>
      <c r="E23" s="34" t="s">
        <v>60</v>
      </c>
      <c r="F23" s="29">
        <v>40</v>
      </c>
      <c r="G23" s="28">
        <f t="shared" si="1"/>
        <v>80</v>
      </c>
      <c r="H23" s="28" t="s">
        <v>61</v>
      </c>
      <c r="I23" s="34">
        <v>41</v>
      </c>
      <c r="J23" s="27">
        <f t="shared" si="2"/>
        <v>82</v>
      </c>
      <c r="K23" s="34" t="s">
        <v>61</v>
      </c>
      <c r="L23" s="27">
        <v>50</v>
      </c>
      <c r="M23" s="29">
        <f t="shared" si="3"/>
        <v>90.909090909090907</v>
      </c>
      <c r="N23" s="30" t="s">
        <v>62</v>
      </c>
      <c r="O23" s="30">
        <v>24</v>
      </c>
      <c r="P23" s="31">
        <f t="shared" si="4"/>
        <v>77.41935483870968</v>
      </c>
      <c r="Q23" s="30" t="s">
        <v>61</v>
      </c>
      <c r="R23" s="30">
        <v>19</v>
      </c>
      <c r="S23" s="30">
        <f t="shared" si="5"/>
        <v>76</v>
      </c>
      <c r="T23" s="30" t="s">
        <v>61</v>
      </c>
      <c r="U23" s="30">
        <v>13</v>
      </c>
      <c r="V23" s="30">
        <f>(U23/20)*100</f>
        <v>65</v>
      </c>
      <c r="W23" s="30" t="s">
        <v>62</v>
      </c>
      <c r="X23" s="30">
        <v>11</v>
      </c>
      <c r="Y23" s="31">
        <f>(X23/15)*100</f>
        <v>73.333333333333329</v>
      </c>
      <c r="Z23" s="30" t="s">
        <v>61</v>
      </c>
      <c r="AA23" s="30">
        <v>4</v>
      </c>
      <c r="AB23" s="31">
        <f t="shared" si="6"/>
        <v>26.666666666666668</v>
      </c>
      <c r="AC23" s="30" t="s">
        <v>60</v>
      </c>
      <c r="AD23" s="31">
        <f t="shared" si="7"/>
        <v>617.32844574780052</v>
      </c>
      <c r="AE23" s="31">
        <v>22</v>
      </c>
      <c r="AF23" s="55"/>
      <c r="AG23" s="54"/>
      <c r="AH23" s="57"/>
    </row>
    <row r="24" spans="1:34" ht="36" x14ac:dyDescent="0.55000000000000004">
      <c r="A24" s="33" t="s">
        <v>30</v>
      </c>
      <c r="B24" s="34" t="s">
        <v>12</v>
      </c>
      <c r="C24" s="27">
        <v>22</v>
      </c>
      <c r="D24" s="27">
        <f t="shared" si="0"/>
        <v>44</v>
      </c>
      <c r="E24" s="34" t="s">
        <v>61</v>
      </c>
      <c r="F24" s="29">
        <v>38</v>
      </c>
      <c r="G24" s="28">
        <f t="shared" si="1"/>
        <v>76</v>
      </c>
      <c r="H24" s="28" t="s">
        <v>61</v>
      </c>
      <c r="I24" s="34">
        <v>40</v>
      </c>
      <c r="J24" s="27">
        <f t="shared" si="2"/>
        <v>80</v>
      </c>
      <c r="K24" s="34" t="s">
        <v>61</v>
      </c>
      <c r="L24" s="27">
        <v>46</v>
      </c>
      <c r="M24" s="29">
        <f t="shared" si="3"/>
        <v>83.636363636363626</v>
      </c>
      <c r="N24" s="30" t="s">
        <v>61</v>
      </c>
      <c r="O24" s="30">
        <v>22</v>
      </c>
      <c r="P24" s="31">
        <f t="shared" si="4"/>
        <v>70.967741935483872</v>
      </c>
      <c r="Q24" s="30" t="s">
        <v>61</v>
      </c>
      <c r="R24" s="30">
        <v>18</v>
      </c>
      <c r="S24" s="30">
        <f t="shared" si="5"/>
        <v>72</v>
      </c>
      <c r="T24" s="30" t="s">
        <v>61</v>
      </c>
      <c r="U24" s="30">
        <v>9</v>
      </c>
      <c r="V24" s="30">
        <f>(U24/20)*100</f>
        <v>45</v>
      </c>
      <c r="W24" s="30" t="s">
        <v>61</v>
      </c>
      <c r="X24" s="30">
        <v>14</v>
      </c>
      <c r="Y24" s="31">
        <f>(X24/15)*100</f>
        <v>93.333333333333329</v>
      </c>
      <c r="Z24" s="30" t="s">
        <v>62</v>
      </c>
      <c r="AA24" s="30">
        <v>7</v>
      </c>
      <c r="AB24" s="31">
        <f t="shared" si="6"/>
        <v>46.666666666666664</v>
      </c>
      <c r="AC24" s="91" t="s">
        <v>61</v>
      </c>
      <c r="AD24" s="31">
        <f t="shared" si="7"/>
        <v>611.60410557184753</v>
      </c>
      <c r="AE24" s="31">
        <v>23</v>
      </c>
      <c r="AF24" s="55"/>
      <c r="AG24" s="54"/>
      <c r="AH24" s="57"/>
    </row>
    <row r="25" spans="1:34" ht="36" x14ac:dyDescent="0.55000000000000004">
      <c r="A25" s="33" t="s">
        <v>27</v>
      </c>
      <c r="B25" s="74" t="s">
        <v>12</v>
      </c>
      <c r="C25" s="27">
        <v>19</v>
      </c>
      <c r="D25" s="27">
        <f t="shared" si="0"/>
        <v>38</v>
      </c>
      <c r="E25" s="27" t="s">
        <v>61</v>
      </c>
      <c r="F25" s="28">
        <v>39</v>
      </c>
      <c r="G25" s="28">
        <f t="shared" si="1"/>
        <v>78</v>
      </c>
      <c r="H25" s="28" t="s">
        <v>61</v>
      </c>
      <c r="I25" s="27">
        <v>34</v>
      </c>
      <c r="J25" s="27">
        <f t="shared" si="2"/>
        <v>68</v>
      </c>
      <c r="K25" s="27" t="s">
        <v>61</v>
      </c>
      <c r="L25" s="27">
        <v>47</v>
      </c>
      <c r="M25" s="29">
        <f t="shared" si="3"/>
        <v>85.454545454545453</v>
      </c>
      <c r="N25" s="37" t="s">
        <v>61</v>
      </c>
      <c r="O25" s="37">
        <v>25</v>
      </c>
      <c r="P25" s="31">
        <f t="shared" si="4"/>
        <v>80.645161290322577</v>
      </c>
      <c r="Q25" s="37" t="s">
        <v>61</v>
      </c>
      <c r="R25" s="37">
        <v>19</v>
      </c>
      <c r="S25" s="30">
        <f t="shared" si="5"/>
        <v>76</v>
      </c>
      <c r="T25" s="37" t="s">
        <v>61</v>
      </c>
      <c r="U25" s="37">
        <v>10</v>
      </c>
      <c r="V25" s="30">
        <f>(U25/20)*100</f>
        <v>50</v>
      </c>
      <c r="W25" s="37" t="s">
        <v>61</v>
      </c>
      <c r="X25" s="37">
        <v>14</v>
      </c>
      <c r="Y25" s="31">
        <f>(X25/15)*100</f>
        <v>93.333333333333329</v>
      </c>
      <c r="Z25" s="37" t="s">
        <v>62</v>
      </c>
      <c r="AA25" s="37">
        <v>6</v>
      </c>
      <c r="AB25" s="31">
        <f t="shared" si="6"/>
        <v>40</v>
      </c>
      <c r="AC25" s="37" t="s">
        <v>61</v>
      </c>
      <c r="AD25" s="31">
        <f t="shared" si="7"/>
        <v>609.43304007820132</v>
      </c>
      <c r="AE25" s="31">
        <v>24</v>
      </c>
      <c r="AF25" s="55"/>
      <c r="AG25" s="42"/>
      <c r="AH25" s="86"/>
    </row>
    <row r="26" spans="1:34" ht="36" x14ac:dyDescent="0.55000000000000004">
      <c r="A26" s="4" t="s">
        <v>91</v>
      </c>
      <c r="B26" s="92" t="s">
        <v>12</v>
      </c>
      <c r="C26" s="7">
        <v>28</v>
      </c>
      <c r="D26" s="16">
        <f t="shared" si="0"/>
        <v>56.000000000000007</v>
      </c>
      <c r="E26" s="13" t="s">
        <v>61</v>
      </c>
      <c r="F26" s="9">
        <v>41</v>
      </c>
      <c r="G26" s="17">
        <f t="shared" si="1"/>
        <v>82</v>
      </c>
      <c r="H26" s="8" t="s">
        <v>61</v>
      </c>
      <c r="I26" s="13">
        <v>45</v>
      </c>
      <c r="J26" s="16">
        <f t="shared" si="2"/>
        <v>90</v>
      </c>
      <c r="K26" s="13" t="s">
        <v>62</v>
      </c>
      <c r="L26" s="7">
        <v>48</v>
      </c>
      <c r="M26" s="18">
        <f t="shared" si="3"/>
        <v>87.272727272727266</v>
      </c>
      <c r="N26" s="10" t="s">
        <v>61</v>
      </c>
      <c r="O26" s="10">
        <v>28</v>
      </c>
      <c r="P26" s="19">
        <f t="shared" si="4"/>
        <v>90.322580645161281</v>
      </c>
      <c r="Q26" s="10" t="s">
        <v>62</v>
      </c>
      <c r="R26" s="10">
        <v>20</v>
      </c>
      <c r="S26" s="26">
        <f t="shared" si="5"/>
        <v>80</v>
      </c>
      <c r="T26" s="10" t="s">
        <v>61</v>
      </c>
      <c r="U26" s="10">
        <v>12</v>
      </c>
      <c r="V26" s="19"/>
      <c r="W26" s="10" t="s">
        <v>61</v>
      </c>
      <c r="X26" s="10">
        <v>14</v>
      </c>
      <c r="Y26" s="26">
        <f>(X26/20)*100</f>
        <v>70</v>
      </c>
      <c r="Z26" s="10" t="s">
        <v>61</v>
      </c>
      <c r="AA26" s="10">
        <v>8</v>
      </c>
      <c r="AB26" s="19">
        <f t="shared" si="6"/>
        <v>53.333333333333336</v>
      </c>
      <c r="AC26" s="10" t="s">
        <v>61</v>
      </c>
      <c r="AD26" s="19">
        <f t="shared" si="7"/>
        <v>608.92864125122185</v>
      </c>
      <c r="AE26" s="31">
        <v>24</v>
      </c>
      <c r="AF26" s="48"/>
      <c r="AH26" s="83"/>
    </row>
    <row r="27" spans="1:34" ht="36" x14ac:dyDescent="0.55000000000000004">
      <c r="A27" s="33" t="s">
        <v>15</v>
      </c>
      <c r="B27" s="74" t="s">
        <v>7</v>
      </c>
      <c r="C27" s="27">
        <v>12</v>
      </c>
      <c r="D27" s="27">
        <f t="shared" si="0"/>
        <v>24</v>
      </c>
      <c r="E27" s="34" t="s">
        <v>60</v>
      </c>
      <c r="F27" s="29">
        <v>38</v>
      </c>
      <c r="G27" s="28">
        <f t="shared" si="1"/>
        <v>76</v>
      </c>
      <c r="H27" s="28" t="s">
        <v>61</v>
      </c>
      <c r="I27" s="34">
        <v>34</v>
      </c>
      <c r="J27" s="28">
        <f t="shared" si="2"/>
        <v>68</v>
      </c>
      <c r="K27" s="34" t="s">
        <v>61</v>
      </c>
      <c r="L27" s="27">
        <v>34</v>
      </c>
      <c r="M27" s="29">
        <f t="shared" si="3"/>
        <v>61.818181818181813</v>
      </c>
      <c r="N27" s="37" t="s">
        <v>61</v>
      </c>
      <c r="O27" s="37">
        <v>23</v>
      </c>
      <c r="P27" s="32">
        <f t="shared" si="4"/>
        <v>74.193548387096769</v>
      </c>
      <c r="Q27" s="37" t="s">
        <v>61</v>
      </c>
      <c r="R27" s="37">
        <v>24</v>
      </c>
      <c r="S27" s="37">
        <f t="shared" si="5"/>
        <v>96</v>
      </c>
      <c r="T27" s="37" t="s">
        <v>62</v>
      </c>
      <c r="U27" s="37">
        <v>17</v>
      </c>
      <c r="V27" s="37">
        <f>(U27/20)*100</f>
        <v>85</v>
      </c>
      <c r="W27" s="37" t="s">
        <v>61</v>
      </c>
      <c r="X27" s="37">
        <v>9</v>
      </c>
      <c r="Y27" s="32">
        <f>(X27/15)*100</f>
        <v>60</v>
      </c>
      <c r="Z27" s="37" t="s">
        <v>61</v>
      </c>
      <c r="AA27" s="37">
        <v>9</v>
      </c>
      <c r="AB27" s="32">
        <f t="shared" si="6"/>
        <v>60</v>
      </c>
      <c r="AC27" s="37" t="s">
        <v>61</v>
      </c>
      <c r="AD27" s="32">
        <f t="shared" si="7"/>
        <v>605.01173020527858</v>
      </c>
      <c r="AE27" s="31">
        <v>26</v>
      </c>
      <c r="AF27" s="45"/>
      <c r="AH27" s="61"/>
    </row>
    <row r="28" spans="1:34" ht="36" x14ac:dyDescent="0.55000000000000004">
      <c r="A28" s="33" t="s">
        <v>28</v>
      </c>
      <c r="B28" s="74" t="s">
        <v>7</v>
      </c>
      <c r="C28" s="27">
        <v>19</v>
      </c>
      <c r="D28" s="27">
        <f t="shared" si="0"/>
        <v>38</v>
      </c>
      <c r="E28" s="34" t="s">
        <v>59</v>
      </c>
      <c r="F28" s="29">
        <v>38</v>
      </c>
      <c r="G28" s="28">
        <f t="shared" si="1"/>
        <v>76</v>
      </c>
      <c r="H28" s="28" t="s">
        <v>61</v>
      </c>
      <c r="I28" s="34">
        <v>33</v>
      </c>
      <c r="J28" s="28">
        <f t="shared" si="2"/>
        <v>66</v>
      </c>
      <c r="K28" s="34" t="s">
        <v>61</v>
      </c>
      <c r="L28" s="27">
        <v>41</v>
      </c>
      <c r="M28" s="29">
        <f t="shared" si="3"/>
        <v>74.545454545454547</v>
      </c>
      <c r="N28" s="37" t="s">
        <v>61</v>
      </c>
      <c r="O28" s="37">
        <v>26</v>
      </c>
      <c r="P28" s="32">
        <f t="shared" si="4"/>
        <v>83.870967741935488</v>
      </c>
      <c r="Q28" s="37" t="s">
        <v>61</v>
      </c>
      <c r="R28" s="37">
        <v>21</v>
      </c>
      <c r="S28" s="37">
        <f t="shared" si="5"/>
        <v>84</v>
      </c>
      <c r="T28" s="37" t="s">
        <v>61</v>
      </c>
      <c r="U28" s="37">
        <v>14</v>
      </c>
      <c r="V28" s="37">
        <f>(U28/20)*100</f>
        <v>70</v>
      </c>
      <c r="W28" s="37" t="s">
        <v>61</v>
      </c>
      <c r="X28" s="37">
        <v>9</v>
      </c>
      <c r="Y28" s="32">
        <f>(X28/15)*100</f>
        <v>60</v>
      </c>
      <c r="Z28" s="37" t="s">
        <v>61</v>
      </c>
      <c r="AA28" s="37">
        <v>7</v>
      </c>
      <c r="AB28" s="32">
        <f t="shared" si="6"/>
        <v>46.666666666666664</v>
      </c>
      <c r="AC28" s="37" t="s">
        <v>60</v>
      </c>
      <c r="AD28" s="32">
        <f t="shared" si="7"/>
        <v>599.08308895405673</v>
      </c>
      <c r="AE28" s="31">
        <v>27</v>
      </c>
      <c r="AF28" s="45"/>
      <c r="AH28" s="61"/>
    </row>
    <row r="29" spans="1:34" ht="36" x14ac:dyDescent="0.55000000000000004">
      <c r="A29" s="33" t="s">
        <v>42</v>
      </c>
      <c r="B29" s="74" t="s">
        <v>7</v>
      </c>
      <c r="C29" s="27">
        <v>27</v>
      </c>
      <c r="D29" s="27">
        <f t="shared" si="0"/>
        <v>54</v>
      </c>
      <c r="E29" s="34" t="s">
        <v>61</v>
      </c>
      <c r="F29" s="29">
        <v>42</v>
      </c>
      <c r="G29" s="28">
        <f t="shared" si="1"/>
        <v>84</v>
      </c>
      <c r="H29" s="28" t="s">
        <v>62</v>
      </c>
      <c r="I29" s="34">
        <v>33</v>
      </c>
      <c r="J29" s="28">
        <f t="shared" si="2"/>
        <v>66</v>
      </c>
      <c r="K29" s="34" t="s">
        <v>61</v>
      </c>
      <c r="L29" s="27">
        <v>45</v>
      </c>
      <c r="M29" s="29">
        <f t="shared" si="3"/>
        <v>81.818181818181827</v>
      </c>
      <c r="N29" s="37" t="s">
        <v>61</v>
      </c>
      <c r="O29" s="37">
        <v>25</v>
      </c>
      <c r="P29" s="32">
        <f t="shared" si="4"/>
        <v>80.645161290322577</v>
      </c>
      <c r="Q29" s="37" t="s">
        <v>61</v>
      </c>
      <c r="R29" s="37">
        <v>18</v>
      </c>
      <c r="S29" s="37">
        <f t="shared" si="5"/>
        <v>72</v>
      </c>
      <c r="T29" s="37" t="s">
        <v>61</v>
      </c>
      <c r="U29" s="37">
        <v>12</v>
      </c>
      <c r="V29" s="37">
        <f>(U29/20)*100</f>
        <v>60</v>
      </c>
      <c r="W29" s="37" t="s">
        <v>61</v>
      </c>
      <c r="X29" s="37">
        <v>8</v>
      </c>
      <c r="Y29" s="32">
        <f>(X29/15)*100</f>
        <v>53.333333333333336</v>
      </c>
      <c r="Z29" s="37" t="s">
        <v>61</v>
      </c>
      <c r="AA29" s="37">
        <v>7</v>
      </c>
      <c r="AB29" s="32">
        <f t="shared" si="6"/>
        <v>46.666666666666664</v>
      </c>
      <c r="AC29" s="37" t="s">
        <v>60</v>
      </c>
      <c r="AD29" s="32">
        <f t="shared" si="7"/>
        <v>598.46334310850432</v>
      </c>
      <c r="AE29" s="31">
        <v>28</v>
      </c>
      <c r="AF29" s="45"/>
      <c r="AH29" s="61"/>
    </row>
    <row r="30" spans="1:34" ht="36" x14ac:dyDescent="0.55000000000000004">
      <c r="A30" s="33" t="s">
        <v>20</v>
      </c>
      <c r="B30" s="74" t="s">
        <v>12</v>
      </c>
      <c r="C30" s="27">
        <v>16</v>
      </c>
      <c r="D30" s="27">
        <f t="shared" si="0"/>
        <v>32</v>
      </c>
      <c r="E30" s="34" t="s">
        <v>60</v>
      </c>
      <c r="F30" s="29">
        <v>39</v>
      </c>
      <c r="G30" s="28">
        <f t="shared" si="1"/>
        <v>78</v>
      </c>
      <c r="H30" s="28" t="s">
        <v>61</v>
      </c>
      <c r="I30" s="34">
        <v>39</v>
      </c>
      <c r="J30" s="27">
        <f t="shared" si="2"/>
        <v>78</v>
      </c>
      <c r="K30" s="34" t="s">
        <v>61</v>
      </c>
      <c r="L30" s="27">
        <v>49</v>
      </c>
      <c r="M30" s="29">
        <f t="shared" si="3"/>
        <v>89.090909090909093</v>
      </c>
      <c r="N30" s="30" t="s">
        <v>61</v>
      </c>
      <c r="O30" s="30">
        <v>25</v>
      </c>
      <c r="P30" s="31">
        <f t="shared" si="4"/>
        <v>80.645161290322577</v>
      </c>
      <c r="Q30" s="30" t="s">
        <v>61</v>
      </c>
      <c r="R30" s="30">
        <v>18</v>
      </c>
      <c r="S30" s="30">
        <f t="shared" si="5"/>
        <v>72</v>
      </c>
      <c r="T30" s="30" t="s">
        <v>61</v>
      </c>
      <c r="U30" s="30">
        <v>11</v>
      </c>
      <c r="V30" s="30">
        <f>(U30/20)*100</f>
        <v>55.000000000000007</v>
      </c>
      <c r="W30" s="30" t="s">
        <v>61</v>
      </c>
      <c r="X30" s="30">
        <v>11</v>
      </c>
      <c r="Y30" s="31">
        <f>(X30/15)*100</f>
        <v>73.333333333333329</v>
      </c>
      <c r="Z30" s="30" t="s">
        <v>61</v>
      </c>
      <c r="AA30" s="30">
        <v>6</v>
      </c>
      <c r="AB30" s="31">
        <f t="shared" si="6"/>
        <v>40</v>
      </c>
      <c r="AC30" s="30" t="s">
        <v>61</v>
      </c>
      <c r="AD30" s="31">
        <f t="shared" si="7"/>
        <v>598.06940371456506</v>
      </c>
      <c r="AE30" s="31">
        <v>28</v>
      </c>
      <c r="AF30" s="55"/>
      <c r="AG30" s="42"/>
      <c r="AH30" s="86"/>
    </row>
    <row r="31" spans="1:34" ht="36" x14ac:dyDescent="0.55000000000000004">
      <c r="A31" s="33" t="s">
        <v>35</v>
      </c>
      <c r="B31" s="74" t="s">
        <v>7</v>
      </c>
      <c r="C31" s="27">
        <v>14</v>
      </c>
      <c r="D31" s="27">
        <f t="shared" si="0"/>
        <v>28.000000000000004</v>
      </c>
      <c r="E31" s="34" t="s">
        <v>59</v>
      </c>
      <c r="F31" s="29">
        <v>35</v>
      </c>
      <c r="G31" s="28">
        <f t="shared" si="1"/>
        <v>70</v>
      </c>
      <c r="H31" s="28" t="s">
        <v>61</v>
      </c>
      <c r="I31" s="34">
        <v>28</v>
      </c>
      <c r="J31" s="28">
        <f t="shared" si="2"/>
        <v>56.000000000000007</v>
      </c>
      <c r="K31" s="34" t="s">
        <v>61</v>
      </c>
      <c r="L31" s="27">
        <v>44</v>
      </c>
      <c r="M31" s="29">
        <f t="shared" si="3"/>
        <v>80</v>
      </c>
      <c r="N31" s="37" t="s">
        <v>61</v>
      </c>
      <c r="O31" s="37">
        <v>22</v>
      </c>
      <c r="P31" s="32">
        <f t="shared" si="4"/>
        <v>70.967741935483872</v>
      </c>
      <c r="Q31" s="37" t="s">
        <v>61</v>
      </c>
      <c r="R31" s="37">
        <v>21</v>
      </c>
      <c r="S31" s="37">
        <f t="shared" si="5"/>
        <v>84</v>
      </c>
      <c r="T31" s="37" t="s">
        <v>61</v>
      </c>
      <c r="U31" s="37">
        <v>16</v>
      </c>
      <c r="V31" s="37">
        <f>(U31/20)*100</f>
        <v>80</v>
      </c>
      <c r="W31" s="37" t="s">
        <v>61</v>
      </c>
      <c r="X31" s="37">
        <v>8</v>
      </c>
      <c r="Y31" s="32">
        <f>(X31/15)*100</f>
        <v>53.333333333333336</v>
      </c>
      <c r="Z31" s="37" t="s">
        <v>61</v>
      </c>
      <c r="AA31" s="37">
        <v>10</v>
      </c>
      <c r="AB31" s="32">
        <f t="shared" si="6"/>
        <v>66.666666666666657</v>
      </c>
      <c r="AC31" s="37" t="s">
        <v>61</v>
      </c>
      <c r="AD31" s="32">
        <f t="shared" si="7"/>
        <v>588.9677419354839</v>
      </c>
      <c r="AE31" s="31">
        <v>30</v>
      </c>
      <c r="AF31" s="45"/>
      <c r="AH31" s="61"/>
    </row>
    <row r="32" spans="1:34" ht="36" x14ac:dyDescent="0.55000000000000004">
      <c r="A32" s="22" t="s">
        <v>6</v>
      </c>
      <c r="B32" s="93" t="s">
        <v>7</v>
      </c>
      <c r="C32" s="16">
        <v>10</v>
      </c>
      <c r="D32" s="16">
        <f t="shared" si="0"/>
        <v>20</v>
      </c>
      <c r="E32" s="21" t="s">
        <v>59</v>
      </c>
      <c r="F32" s="18">
        <v>39</v>
      </c>
      <c r="G32" s="17">
        <f t="shared" si="1"/>
        <v>78</v>
      </c>
      <c r="H32" s="17" t="s">
        <v>61</v>
      </c>
      <c r="I32" s="21">
        <v>31</v>
      </c>
      <c r="J32" s="16">
        <f t="shared" si="2"/>
        <v>62</v>
      </c>
      <c r="K32" s="21" t="s">
        <v>61</v>
      </c>
      <c r="L32" s="16">
        <v>44</v>
      </c>
      <c r="M32" s="18">
        <f t="shared" si="3"/>
        <v>80</v>
      </c>
      <c r="N32" s="26" t="s">
        <v>61</v>
      </c>
      <c r="O32" s="26">
        <v>26</v>
      </c>
      <c r="P32" s="19">
        <f t="shared" si="4"/>
        <v>83.870967741935488</v>
      </c>
      <c r="Q32" s="26" t="s">
        <v>61</v>
      </c>
      <c r="R32" s="26">
        <v>19</v>
      </c>
      <c r="S32" s="26">
        <f t="shared" si="5"/>
        <v>76</v>
      </c>
      <c r="T32" s="26" t="s">
        <v>61</v>
      </c>
      <c r="U32" s="26">
        <v>12</v>
      </c>
      <c r="V32" s="19">
        <f>(U32/15)*100</f>
        <v>80</v>
      </c>
      <c r="W32" s="26" t="s">
        <v>61</v>
      </c>
      <c r="X32" s="26">
        <v>11</v>
      </c>
      <c r="Y32" s="26">
        <f>(X32/20)*100</f>
        <v>55.000000000000007</v>
      </c>
      <c r="Z32" s="26" t="s">
        <v>60</v>
      </c>
      <c r="AA32" s="26">
        <v>8</v>
      </c>
      <c r="AB32" s="19">
        <f t="shared" si="6"/>
        <v>53.333333333333336</v>
      </c>
      <c r="AC32" s="26" t="s">
        <v>61</v>
      </c>
      <c r="AD32" s="19">
        <f t="shared" si="7"/>
        <v>588.20430107526886</v>
      </c>
      <c r="AE32" s="31">
        <v>31</v>
      </c>
      <c r="AF32" s="48"/>
      <c r="AH32" s="83"/>
    </row>
    <row r="33" spans="1:34" ht="36" x14ac:dyDescent="0.55000000000000004">
      <c r="A33" s="33" t="s">
        <v>32</v>
      </c>
      <c r="B33" s="74" t="s">
        <v>7</v>
      </c>
      <c r="C33" s="27">
        <v>18</v>
      </c>
      <c r="D33" s="27">
        <f t="shared" si="0"/>
        <v>36</v>
      </c>
      <c r="E33" s="34" t="s">
        <v>59</v>
      </c>
      <c r="F33" s="29">
        <v>36</v>
      </c>
      <c r="G33" s="28">
        <f t="shared" si="1"/>
        <v>72</v>
      </c>
      <c r="H33" s="28" t="s">
        <v>61</v>
      </c>
      <c r="I33" s="34">
        <v>33</v>
      </c>
      <c r="J33" s="28">
        <f t="shared" si="2"/>
        <v>66</v>
      </c>
      <c r="K33" s="34" t="s">
        <v>61</v>
      </c>
      <c r="L33" s="27">
        <v>37</v>
      </c>
      <c r="M33" s="29">
        <f t="shared" si="3"/>
        <v>67.272727272727266</v>
      </c>
      <c r="N33" s="37" t="s">
        <v>61</v>
      </c>
      <c r="O33" s="37">
        <v>26</v>
      </c>
      <c r="P33" s="32">
        <f t="shared" si="4"/>
        <v>83.870967741935488</v>
      </c>
      <c r="Q33" s="37" t="s">
        <v>61</v>
      </c>
      <c r="R33" s="37">
        <v>24</v>
      </c>
      <c r="S33" s="37">
        <f t="shared" si="5"/>
        <v>96</v>
      </c>
      <c r="T33" s="37" t="s">
        <v>62</v>
      </c>
      <c r="U33" s="37">
        <v>15</v>
      </c>
      <c r="V33" s="37">
        <f>(U33/20)*100</f>
        <v>75</v>
      </c>
      <c r="W33" s="37" t="s">
        <v>61</v>
      </c>
      <c r="X33" s="37">
        <v>6</v>
      </c>
      <c r="Y33" s="32">
        <f>(X33/15)*100</f>
        <v>40</v>
      </c>
      <c r="Z33" s="37" t="s">
        <v>60</v>
      </c>
      <c r="AA33" s="37">
        <v>7</v>
      </c>
      <c r="AB33" s="32">
        <f t="shared" si="6"/>
        <v>46.666666666666664</v>
      </c>
      <c r="AC33" s="37" t="s">
        <v>60</v>
      </c>
      <c r="AD33" s="32">
        <f t="shared" si="7"/>
        <v>582.81036168132937</v>
      </c>
      <c r="AE33" s="31">
        <v>32</v>
      </c>
      <c r="AF33" s="45"/>
      <c r="AH33" s="61"/>
    </row>
    <row r="34" spans="1:34" ht="36" x14ac:dyDescent="0.55000000000000004">
      <c r="A34" s="33" t="s">
        <v>25</v>
      </c>
      <c r="B34" s="27" t="s">
        <v>12</v>
      </c>
      <c r="C34" s="27">
        <v>20</v>
      </c>
      <c r="D34" s="27">
        <f t="shared" si="0"/>
        <v>40</v>
      </c>
      <c r="E34" s="34" t="s">
        <v>61</v>
      </c>
      <c r="F34" s="29">
        <v>45</v>
      </c>
      <c r="G34" s="28">
        <f t="shared" si="1"/>
        <v>90</v>
      </c>
      <c r="H34" s="28" t="s">
        <v>62</v>
      </c>
      <c r="I34" s="34">
        <v>40</v>
      </c>
      <c r="J34" s="27">
        <f t="shared" si="2"/>
        <v>80</v>
      </c>
      <c r="K34" s="34" t="s">
        <v>61</v>
      </c>
      <c r="L34" s="27">
        <v>46</v>
      </c>
      <c r="M34" s="29">
        <f t="shared" si="3"/>
        <v>83.636363636363626</v>
      </c>
      <c r="N34" s="30" t="s">
        <v>61</v>
      </c>
      <c r="O34" s="30">
        <v>17</v>
      </c>
      <c r="P34" s="31">
        <f t="shared" si="4"/>
        <v>54.838709677419352</v>
      </c>
      <c r="Q34" s="30" t="s">
        <v>61</v>
      </c>
      <c r="R34" s="30">
        <v>18</v>
      </c>
      <c r="S34" s="30">
        <f t="shared" si="5"/>
        <v>72</v>
      </c>
      <c r="T34" s="30" t="s">
        <v>61</v>
      </c>
      <c r="U34" s="30">
        <v>7</v>
      </c>
      <c r="V34" s="30">
        <f>(U34/20)*100</f>
        <v>35</v>
      </c>
      <c r="W34" s="30" t="s">
        <v>61</v>
      </c>
      <c r="X34" s="30">
        <v>12</v>
      </c>
      <c r="Y34" s="31">
        <f>(X34/15)*100</f>
        <v>80</v>
      </c>
      <c r="Z34" s="30" t="s">
        <v>61</v>
      </c>
      <c r="AA34" s="30">
        <v>7</v>
      </c>
      <c r="AB34" s="31">
        <f t="shared" si="6"/>
        <v>46.666666666666664</v>
      </c>
      <c r="AC34" s="30" t="s">
        <v>61</v>
      </c>
      <c r="AD34" s="31">
        <f t="shared" si="7"/>
        <v>582.14173998044964</v>
      </c>
      <c r="AE34" s="31">
        <v>33</v>
      </c>
      <c r="AF34" s="55"/>
      <c r="AG34" s="42"/>
      <c r="AH34" s="86"/>
    </row>
    <row r="35" spans="1:34" ht="36" x14ac:dyDescent="0.55000000000000004">
      <c r="A35" s="33" t="s">
        <v>52</v>
      </c>
      <c r="B35" s="74" t="s">
        <v>12</v>
      </c>
      <c r="C35" s="27">
        <v>11</v>
      </c>
      <c r="D35" s="27">
        <f t="shared" si="0"/>
        <v>22</v>
      </c>
      <c r="E35" s="34" t="s">
        <v>59</v>
      </c>
      <c r="F35" s="29">
        <v>34</v>
      </c>
      <c r="G35" s="28">
        <f t="shared" si="1"/>
        <v>68</v>
      </c>
      <c r="H35" s="28" t="s">
        <v>61</v>
      </c>
      <c r="I35" s="34">
        <v>39</v>
      </c>
      <c r="J35" s="27">
        <f t="shared" si="2"/>
        <v>78</v>
      </c>
      <c r="K35" s="34" t="s">
        <v>61</v>
      </c>
      <c r="L35" s="27">
        <v>42</v>
      </c>
      <c r="M35" s="29">
        <f t="shared" si="3"/>
        <v>76.363636363636374</v>
      </c>
      <c r="N35" s="30" t="s">
        <v>61</v>
      </c>
      <c r="O35" s="30">
        <v>24</v>
      </c>
      <c r="P35" s="31">
        <f t="shared" si="4"/>
        <v>77.41935483870968</v>
      </c>
      <c r="Q35" s="30" t="s">
        <v>61</v>
      </c>
      <c r="R35" s="30">
        <v>14</v>
      </c>
      <c r="S35" s="30">
        <f t="shared" si="5"/>
        <v>56.000000000000007</v>
      </c>
      <c r="T35" s="30" t="s">
        <v>61</v>
      </c>
      <c r="U35" s="30">
        <v>13</v>
      </c>
      <c r="V35" s="30">
        <f>(U35/20)*100</f>
        <v>65</v>
      </c>
      <c r="W35" s="30" t="s">
        <v>62</v>
      </c>
      <c r="X35" s="30">
        <v>12</v>
      </c>
      <c r="Y35" s="31">
        <f>(X35/15)*100</f>
        <v>80</v>
      </c>
      <c r="Z35" s="30" t="s">
        <v>61</v>
      </c>
      <c r="AA35" s="30">
        <v>7</v>
      </c>
      <c r="AB35" s="31">
        <f t="shared" si="6"/>
        <v>46.666666666666664</v>
      </c>
      <c r="AC35" s="30" t="s">
        <v>61</v>
      </c>
      <c r="AD35" s="31">
        <f t="shared" si="7"/>
        <v>569.44965786901264</v>
      </c>
      <c r="AE35" s="31">
        <v>34</v>
      </c>
      <c r="AF35" s="55"/>
      <c r="AG35" s="42"/>
      <c r="AH35" s="86"/>
    </row>
    <row r="36" spans="1:34" ht="36" x14ac:dyDescent="0.55000000000000004">
      <c r="A36" s="20" t="s">
        <v>36</v>
      </c>
      <c r="B36" s="92" t="s">
        <v>12</v>
      </c>
      <c r="C36" s="16">
        <v>15</v>
      </c>
      <c r="D36" s="16">
        <f t="shared" si="0"/>
        <v>30</v>
      </c>
      <c r="E36" s="21" t="s">
        <v>60</v>
      </c>
      <c r="F36" s="18">
        <v>40</v>
      </c>
      <c r="G36" s="17">
        <f t="shared" si="1"/>
        <v>80</v>
      </c>
      <c r="H36" s="17" t="s">
        <v>61</v>
      </c>
      <c r="I36" s="21">
        <v>41</v>
      </c>
      <c r="J36" s="16">
        <f t="shared" si="2"/>
        <v>82</v>
      </c>
      <c r="K36" s="21" t="s">
        <v>61</v>
      </c>
      <c r="L36" s="16">
        <v>44</v>
      </c>
      <c r="M36" s="18">
        <f t="shared" si="3"/>
        <v>80</v>
      </c>
      <c r="N36" s="26" t="s">
        <v>61</v>
      </c>
      <c r="O36" s="26">
        <v>25</v>
      </c>
      <c r="P36" s="19">
        <f t="shared" si="4"/>
        <v>80.645161290322577</v>
      </c>
      <c r="Q36" s="26" t="s">
        <v>61</v>
      </c>
      <c r="R36" s="26">
        <v>18</v>
      </c>
      <c r="S36" s="26">
        <f t="shared" si="5"/>
        <v>72</v>
      </c>
      <c r="T36" s="26" t="s">
        <v>61</v>
      </c>
      <c r="U36" s="26">
        <v>5</v>
      </c>
      <c r="V36" s="19">
        <f>(U36/15)*100</f>
        <v>33.333333333333329</v>
      </c>
      <c r="W36" s="26" t="s">
        <v>61</v>
      </c>
      <c r="X36" s="26">
        <v>10</v>
      </c>
      <c r="Y36" s="26">
        <f>(X36/20)*100</f>
        <v>50</v>
      </c>
      <c r="Z36" s="26" t="s">
        <v>61</v>
      </c>
      <c r="AA36" s="26">
        <v>9</v>
      </c>
      <c r="AB36" s="19">
        <f t="shared" si="6"/>
        <v>60</v>
      </c>
      <c r="AC36" s="26" t="s">
        <v>61</v>
      </c>
      <c r="AD36" s="19">
        <f t="shared" si="7"/>
        <v>567.97849462365593</v>
      </c>
      <c r="AE36" s="31">
        <v>35</v>
      </c>
      <c r="AF36" s="48"/>
      <c r="AH36" s="83"/>
    </row>
    <row r="37" spans="1:34" ht="36" x14ac:dyDescent="0.55000000000000004">
      <c r="A37" s="33" t="s">
        <v>85</v>
      </c>
      <c r="B37" s="74" t="s">
        <v>7</v>
      </c>
      <c r="C37" s="27">
        <v>16</v>
      </c>
      <c r="D37" s="27">
        <f t="shared" si="0"/>
        <v>32</v>
      </c>
      <c r="E37" s="34" t="s">
        <v>59</v>
      </c>
      <c r="F37" s="29">
        <v>32</v>
      </c>
      <c r="G37" s="28">
        <f t="shared" si="1"/>
        <v>64</v>
      </c>
      <c r="H37" s="28" t="s">
        <v>61</v>
      </c>
      <c r="I37" s="34">
        <v>28</v>
      </c>
      <c r="J37" s="28">
        <f t="shared" si="2"/>
        <v>56.000000000000007</v>
      </c>
      <c r="K37" s="34" t="s">
        <v>61</v>
      </c>
      <c r="L37" s="27">
        <v>41</v>
      </c>
      <c r="M37" s="29">
        <f t="shared" si="3"/>
        <v>74.545454545454547</v>
      </c>
      <c r="N37" s="37" t="s">
        <v>61</v>
      </c>
      <c r="O37" s="37">
        <v>20</v>
      </c>
      <c r="P37" s="32">
        <f t="shared" si="4"/>
        <v>64.516129032258064</v>
      </c>
      <c r="Q37" s="37" t="s">
        <v>61</v>
      </c>
      <c r="R37" s="37">
        <v>22</v>
      </c>
      <c r="S37" s="37">
        <f t="shared" si="5"/>
        <v>88</v>
      </c>
      <c r="T37" s="37" t="s">
        <v>61</v>
      </c>
      <c r="U37" s="37">
        <v>11</v>
      </c>
      <c r="V37" s="37">
        <f>(U37/20)*100</f>
        <v>55.000000000000007</v>
      </c>
      <c r="W37" s="37" t="s">
        <v>61</v>
      </c>
      <c r="X37" s="37">
        <v>8</v>
      </c>
      <c r="Y37" s="32">
        <f>(X37/15)*100</f>
        <v>53.333333333333336</v>
      </c>
      <c r="Z37" s="37" t="s">
        <v>61</v>
      </c>
      <c r="AA37" s="37">
        <v>12</v>
      </c>
      <c r="AB37" s="32">
        <f t="shared" si="6"/>
        <v>80</v>
      </c>
      <c r="AC37" s="37" t="s">
        <v>61</v>
      </c>
      <c r="AD37" s="32">
        <f t="shared" si="7"/>
        <v>567.39491691104593</v>
      </c>
      <c r="AE37" s="31">
        <v>36</v>
      </c>
      <c r="AF37" s="45"/>
      <c r="AH37" s="61"/>
    </row>
    <row r="38" spans="1:34" ht="36" x14ac:dyDescent="0.55000000000000004">
      <c r="A38" s="33" t="s">
        <v>80</v>
      </c>
      <c r="B38" s="74" t="s">
        <v>7</v>
      </c>
      <c r="C38" s="27">
        <v>12</v>
      </c>
      <c r="D38" s="27">
        <f t="shared" si="0"/>
        <v>24</v>
      </c>
      <c r="E38" s="34" t="s">
        <v>59</v>
      </c>
      <c r="F38" s="29">
        <v>37</v>
      </c>
      <c r="G38" s="28">
        <f t="shared" si="1"/>
        <v>74</v>
      </c>
      <c r="H38" s="28" t="s">
        <v>61</v>
      </c>
      <c r="I38" s="34">
        <v>29</v>
      </c>
      <c r="J38" s="28">
        <f t="shared" si="2"/>
        <v>57.999999999999993</v>
      </c>
      <c r="K38" s="34" t="s">
        <v>61</v>
      </c>
      <c r="L38" s="27">
        <v>49</v>
      </c>
      <c r="M38" s="29">
        <f t="shared" si="3"/>
        <v>89.090909090909093</v>
      </c>
      <c r="N38" s="37" t="s">
        <v>61</v>
      </c>
      <c r="O38" s="37">
        <v>26</v>
      </c>
      <c r="P38" s="32">
        <f t="shared" si="4"/>
        <v>83.870967741935488</v>
      </c>
      <c r="Q38" s="37" t="s">
        <v>61</v>
      </c>
      <c r="R38" s="37">
        <v>18</v>
      </c>
      <c r="S38" s="37">
        <f t="shared" si="5"/>
        <v>72</v>
      </c>
      <c r="T38" s="37" t="s">
        <v>61</v>
      </c>
      <c r="U38" s="37">
        <v>14</v>
      </c>
      <c r="V38" s="37">
        <f>(U38/20)*100</f>
        <v>70</v>
      </c>
      <c r="W38" s="37" t="s">
        <v>61</v>
      </c>
      <c r="X38" s="37">
        <v>6</v>
      </c>
      <c r="Y38" s="32">
        <f>(X38/15)*100</f>
        <v>40</v>
      </c>
      <c r="Z38" s="37" t="s">
        <v>60</v>
      </c>
      <c r="AA38" s="37">
        <v>8</v>
      </c>
      <c r="AB38" s="32">
        <f t="shared" si="6"/>
        <v>53.333333333333336</v>
      </c>
      <c r="AC38" s="37" t="s">
        <v>61</v>
      </c>
      <c r="AD38" s="32">
        <f t="shared" si="7"/>
        <v>564.29521016617798</v>
      </c>
      <c r="AE38" s="31">
        <v>37</v>
      </c>
      <c r="AF38" s="45"/>
      <c r="AH38" s="61"/>
    </row>
    <row r="39" spans="1:34" ht="36" x14ac:dyDescent="0.55000000000000004">
      <c r="A39" s="33" t="s">
        <v>39</v>
      </c>
      <c r="B39" s="27" t="s">
        <v>12</v>
      </c>
      <c r="C39" s="27">
        <v>17</v>
      </c>
      <c r="D39" s="27">
        <f t="shared" si="0"/>
        <v>34</v>
      </c>
      <c r="E39" s="29" t="s">
        <v>60</v>
      </c>
      <c r="F39" s="29">
        <v>36</v>
      </c>
      <c r="G39" s="28">
        <f t="shared" si="1"/>
        <v>72</v>
      </c>
      <c r="H39" s="28" t="s">
        <v>61</v>
      </c>
      <c r="I39" s="29">
        <v>31</v>
      </c>
      <c r="J39" s="27">
        <f t="shared" si="2"/>
        <v>62</v>
      </c>
      <c r="K39" s="29" t="s">
        <v>61</v>
      </c>
      <c r="L39" s="27">
        <v>48</v>
      </c>
      <c r="M39" s="29">
        <f t="shared" si="3"/>
        <v>87.272727272727266</v>
      </c>
      <c r="N39" s="30" t="s">
        <v>61</v>
      </c>
      <c r="O39" s="30">
        <v>21</v>
      </c>
      <c r="P39" s="31">
        <f t="shared" si="4"/>
        <v>67.741935483870961</v>
      </c>
      <c r="Q39" s="30" t="s">
        <v>61</v>
      </c>
      <c r="R39" s="30">
        <v>18</v>
      </c>
      <c r="S39" s="30">
        <f t="shared" si="5"/>
        <v>72</v>
      </c>
      <c r="T39" s="30" t="s">
        <v>61</v>
      </c>
      <c r="U39" s="30">
        <v>11</v>
      </c>
      <c r="V39" s="30">
        <f>(U39/20)*100</f>
        <v>55.000000000000007</v>
      </c>
      <c r="W39" s="30" t="s">
        <v>61</v>
      </c>
      <c r="X39" s="30">
        <v>11</v>
      </c>
      <c r="Y39" s="31">
        <f>(X39/15)*100</f>
        <v>73.333333333333329</v>
      </c>
      <c r="Z39" s="30" t="s">
        <v>61</v>
      </c>
      <c r="AA39" s="30">
        <v>6</v>
      </c>
      <c r="AB39" s="31">
        <f t="shared" si="6"/>
        <v>40</v>
      </c>
      <c r="AC39" s="30" t="s">
        <v>61</v>
      </c>
      <c r="AD39" s="31">
        <f t="shared" si="7"/>
        <v>563.3479960899316</v>
      </c>
      <c r="AE39" s="31">
        <v>38</v>
      </c>
      <c r="AF39" s="55"/>
      <c r="AG39" s="42"/>
      <c r="AH39" s="86"/>
    </row>
    <row r="40" spans="1:34" ht="36" x14ac:dyDescent="0.55000000000000004">
      <c r="A40" s="20" t="s">
        <v>44</v>
      </c>
      <c r="B40" s="92" t="s">
        <v>12</v>
      </c>
      <c r="C40" s="16">
        <v>17</v>
      </c>
      <c r="D40" s="16">
        <f t="shared" si="0"/>
        <v>34</v>
      </c>
      <c r="E40" s="21" t="s">
        <v>60</v>
      </c>
      <c r="F40" s="18">
        <v>40</v>
      </c>
      <c r="G40" s="17">
        <f t="shared" si="1"/>
        <v>80</v>
      </c>
      <c r="H40" s="17" t="s">
        <v>61</v>
      </c>
      <c r="I40" s="21">
        <v>34</v>
      </c>
      <c r="J40" s="16">
        <f t="shared" si="2"/>
        <v>68</v>
      </c>
      <c r="K40" s="21" t="s">
        <v>61</v>
      </c>
      <c r="L40" s="16">
        <v>46</v>
      </c>
      <c r="M40" s="18">
        <f t="shared" si="3"/>
        <v>83.636363636363626</v>
      </c>
      <c r="N40" s="26" t="s">
        <v>61</v>
      </c>
      <c r="O40" s="26">
        <v>21</v>
      </c>
      <c r="P40" s="19">
        <f t="shared" si="4"/>
        <v>67.741935483870961</v>
      </c>
      <c r="Q40" s="26" t="s">
        <v>61</v>
      </c>
      <c r="R40" s="26">
        <v>17</v>
      </c>
      <c r="S40" s="26">
        <f t="shared" si="5"/>
        <v>68</v>
      </c>
      <c r="T40" s="26" t="s">
        <v>61</v>
      </c>
      <c r="U40" s="26">
        <v>10</v>
      </c>
      <c r="V40" s="19">
        <f>(U40/15)*100</f>
        <v>66.666666666666657</v>
      </c>
      <c r="W40" s="26" t="s">
        <v>61</v>
      </c>
      <c r="X40" s="26">
        <v>10</v>
      </c>
      <c r="Y40" s="26">
        <f>(X40/20)*100</f>
        <v>50</v>
      </c>
      <c r="Z40" s="26" t="s">
        <v>61</v>
      </c>
      <c r="AA40" s="26">
        <v>6</v>
      </c>
      <c r="AB40" s="19">
        <f t="shared" si="6"/>
        <v>40</v>
      </c>
      <c r="AC40" s="26" t="s">
        <v>60</v>
      </c>
      <c r="AD40" s="19">
        <f t="shared" si="7"/>
        <v>558.04496578690123</v>
      </c>
      <c r="AE40" s="31">
        <v>39</v>
      </c>
      <c r="AF40" s="48"/>
      <c r="AH40" s="83"/>
    </row>
    <row r="41" spans="1:34" ht="36" x14ac:dyDescent="0.55000000000000004">
      <c r="A41" s="33" t="s">
        <v>74</v>
      </c>
      <c r="B41" s="27" t="s">
        <v>12</v>
      </c>
      <c r="C41" s="27">
        <v>20</v>
      </c>
      <c r="D41" s="27">
        <f t="shared" si="0"/>
        <v>40</v>
      </c>
      <c r="E41" s="34" t="s">
        <v>61</v>
      </c>
      <c r="F41" s="29">
        <v>35</v>
      </c>
      <c r="G41" s="28">
        <f t="shared" si="1"/>
        <v>70</v>
      </c>
      <c r="H41" s="28" t="s">
        <v>61</v>
      </c>
      <c r="I41" s="34">
        <v>40</v>
      </c>
      <c r="J41" s="27">
        <f t="shared" si="2"/>
        <v>80</v>
      </c>
      <c r="K41" s="34" t="s">
        <v>61</v>
      </c>
      <c r="L41" s="27">
        <v>43</v>
      </c>
      <c r="M41" s="29">
        <f t="shared" si="3"/>
        <v>78.181818181818187</v>
      </c>
      <c r="N41" s="37" t="s">
        <v>61</v>
      </c>
      <c r="O41" s="37">
        <v>26</v>
      </c>
      <c r="P41" s="31">
        <f t="shared" si="4"/>
        <v>83.870967741935488</v>
      </c>
      <c r="Q41" s="37" t="s">
        <v>61</v>
      </c>
      <c r="R41" s="37">
        <v>18</v>
      </c>
      <c r="S41" s="30">
        <f t="shared" si="5"/>
        <v>72</v>
      </c>
      <c r="T41" s="37" t="s">
        <v>61</v>
      </c>
      <c r="U41" s="37">
        <v>8</v>
      </c>
      <c r="V41" s="30">
        <f>(U41/20)*100</f>
        <v>40</v>
      </c>
      <c r="W41" s="37" t="s">
        <v>61</v>
      </c>
      <c r="X41" s="37">
        <v>11</v>
      </c>
      <c r="Y41" s="31">
        <f>(X41/15)*100</f>
        <v>73.333333333333329</v>
      </c>
      <c r="Z41" s="37" t="s">
        <v>61</v>
      </c>
      <c r="AA41" s="37">
        <v>3</v>
      </c>
      <c r="AB41" s="31">
        <f t="shared" si="6"/>
        <v>20</v>
      </c>
      <c r="AC41" s="37" t="s">
        <v>60</v>
      </c>
      <c r="AD41" s="31">
        <f t="shared" si="7"/>
        <v>557.38611925708699</v>
      </c>
      <c r="AE41" s="31">
        <v>40</v>
      </c>
      <c r="AF41" s="55"/>
      <c r="AG41" s="42"/>
      <c r="AH41" s="86"/>
    </row>
    <row r="42" spans="1:34" ht="36" x14ac:dyDescent="0.55000000000000004">
      <c r="A42" s="33" t="s">
        <v>40</v>
      </c>
      <c r="B42" s="74" t="s">
        <v>12</v>
      </c>
      <c r="C42" s="27">
        <v>19</v>
      </c>
      <c r="D42" s="27">
        <f t="shared" si="0"/>
        <v>38</v>
      </c>
      <c r="E42" s="34" t="s">
        <v>61</v>
      </c>
      <c r="F42" s="29">
        <v>37</v>
      </c>
      <c r="G42" s="28">
        <f t="shared" si="1"/>
        <v>74</v>
      </c>
      <c r="H42" s="28" t="s">
        <v>61</v>
      </c>
      <c r="I42" s="34">
        <v>33</v>
      </c>
      <c r="J42" s="27">
        <f t="shared" si="2"/>
        <v>66</v>
      </c>
      <c r="K42" s="34" t="s">
        <v>61</v>
      </c>
      <c r="L42" s="27">
        <v>37</v>
      </c>
      <c r="M42" s="29">
        <f t="shared" si="3"/>
        <v>67.272727272727266</v>
      </c>
      <c r="N42" s="30" t="s">
        <v>61</v>
      </c>
      <c r="O42" s="30">
        <v>24</v>
      </c>
      <c r="P42" s="31">
        <f t="shared" si="4"/>
        <v>77.41935483870968</v>
      </c>
      <c r="Q42" s="30" t="s">
        <v>61</v>
      </c>
      <c r="R42" s="30">
        <v>17</v>
      </c>
      <c r="S42" s="30">
        <f t="shared" si="5"/>
        <v>68</v>
      </c>
      <c r="T42" s="30" t="s">
        <v>61</v>
      </c>
      <c r="U42" s="30">
        <v>8</v>
      </c>
      <c r="V42" s="30">
        <f>(U42/20)*100</f>
        <v>40</v>
      </c>
      <c r="W42" s="30" t="s">
        <v>61</v>
      </c>
      <c r="X42" s="30">
        <v>12</v>
      </c>
      <c r="Y42" s="31">
        <f>(X42/15)*100</f>
        <v>80</v>
      </c>
      <c r="Z42" s="30" t="s">
        <v>61</v>
      </c>
      <c r="AA42" s="30">
        <v>7</v>
      </c>
      <c r="AB42" s="31">
        <f t="shared" si="6"/>
        <v>46.666666666666664</v>
      </c>
      <c r="AC42" s="30" t="s">
        <v>61</v>
      </c>
      <c r="AD42" s="31">
        <f t="shared" si="7"/>
        <v>557.35874877810363</v>
      </c>
      <c r="AE42" s="31">
        <v>40</v>
      </c>
      <c r="AF42" s="55"/>
      <c r="AG42" s="42"/>
      <c r="AH42" s="86"/>
    </row>
    <row r="43" spans="1:34" ht="36" x14ac:dyDescent="0.55000000000000004">
      <c r="A43" s="33" t="s">
        <v>50</v>
      </c>
      <c r="B43" s="74" t="s">
        <v>12</v>
      </c>
      <c r="C43" s="27">
        <v>14</v>
      </c>
      <c r="D43" s="27">
        <f t="shared" si="0"/>
        <v>28.000000000000004</v>
      </c>
      <c r="E43" s="34" t="s">
        <v>60</v>
      </c>
      <c r="F43" s="29">
        <v>40</v>
      </c>
      <c r="G43" s="28">
        <f t="shared" si="1"/>
        <v>80</v>
      </c>
      <c r="H43" s="28" t="s">
        <v>62</v>
      </c>
      <c r="I43" s="34">
        <v>35</v>
      </c>
      <c r="J43" s="27">
        <f t="shared" si="2"/>
        <v>70</v>
      </c>
      <c r="K43" s="34" t="s">
        <v>61</v>
      </c>
      <c r="L43" s="27">
        <v>46</v>
      </c>
      <c r="M43" s="29">
        <f t="shared" si="3"/>
        <v>83.636363636363626</v>
      </c>
      <c r="N43" s="30" t="s">
        <v>61</v>
      </c>
      <c r="O43" s="30">
        <v>20</v>
      </c>
      <c r="P43" s="31">
        <f t="shared" si="4"/>
        <v>64.516129032258064</v>
      </c>
      <c r="Q43" s="30" t="s">
        <v>61</v>
      </c>
      <c r="R43" s="30">
        <v>18</v>
      </c>
      <c r="S43" s="30">
        <f t="shared" si="5"/>
        <v>72</v>
      </c>
      <c r="T43" s="30" t="s">
        <v>61</v>
      </c>
      <c r="U43" s="30">
        <v>10</v>
      </c>
      <c r="V43" s="30">
        <f>(U43/20)*100</f>
        <v>50</v>
      </c>
      <c r="W43" s="30" t="s">
        <v>61</v>
      </c>
      <c r="X43" s="30">
        <v>9</v>
      </c>
      <c r="Y43" s="31">
        <f>(X43/15)*100</f>
        <v>60</v>
      </c>
      <c r="Z43" s="30" t="s">
        <v>61</v>
      </c>
      <c r="AA43" s="30">
        <v>7</v>
      </c>
      <c r="AB43" s="31">
        <f t="shared" si="6"/>
        <v>46.666666666666664</v>
      </c>
      <c r="AC43" s="30" t="s">
        <v>61</v>
      </c>
      <c r="AD43" s="31">
        <f t="shared" si="7"/>
        <v>554.8191593352883</v>
      </c>
      <c r="AE43" s="31">
        <v>42</v>
      </c>
      <c r="AF43" s="56"/>
      <c r="AG43" s="42"/>
      <c r="AH43" s="86"/>
    </row>
    <row r="44" spans="1:34" ht="36" x14ac:dyDescent="0.55000000000000004">
      <c r="A44" s="33" t="s">
        <v>75</v>
      </c>
      <c r="B44" s="27" t="s">
        <v>12</v>
      </c>
      <c r="C44" s="27">
        <v>16</v>
      </c>
      <c r="D44" s="27">
        <f t="shared" si="0"/>
        <v>32</v>
      </c>
      <c r="E44" s="34" t="s">
        <v>61</v>
      </c>
      <c r="F44" s="29">
        <v>36</v>
      </c>
      <c r="G44" s="28">
        <f t="shared" si="1"/>
        <v>72</v>
      </c>
      <c r="H44" s="28" t="s">
        <v>61</v>
      </c>
      <c r="I44" s="34">
        <v>37</v>
      </c>
      <c r="J44" s="27">
        <f t="shared" si="2"/>
        <v>74</v>
      </c>
      <c r="K44" s="34" t="s">
        <v>60</v>
      </c>
      <c r="L44" s="27">
        <v>47</v>
      </c>
      <c r="M44" s="29">
        <f t="shared" si="3"/>
        <v>85.454545454545453</v>
      </c>
      <c r="N44" s="37" t="s">
        <v>61</v>
      </c>
      <c r="O44" s="37">
        <v>20</v>
      </c>
      <c r="P44" s="31">
        <f t="shared" si="4"/>
        <v>64.516129032258064</v>
      </c>
      <c r="Q44" s="37" t="s">
        <v>61</v>
      </c>
      <c r="R44" s="37">
        <v>18</v>
      </c>
      <c r="S44" s="30">
        <f t="shared" si="5"/>
        <v>72</v>
      </c>
      <c r="T44" s="37" t="s">
        <v>61</v>
      </c>
      <c r="U44" s="37">
        <v>10</v>
      </c>
      <c r="V44" s="30">
        <f>(U44/20)*100</f>
        <v>50</v>
      </c>
      <c r="W44" s="37" t="s">
        <v>61</v>
      </c>
      <c r="X44" s="37">
        <v>8</v>
      </c>
      <c r="Y44" s="31">
        <f>(X44/15)*100</f>
        <v>53.333333333333336</v>
      </c>
      <c r="Z44" s="37" t="s">
        <v>61</v>
      </c>
      <c r="AA44" s="37">
        <v>7</v>
      </c>
      <c r="AB44" s="31">
        <f t="shared" si="6"/>
        <v>46.666666666666664</v>
      </c>
      <c r="AC44" s="37" t="s">
        <v>61</v>
      </c>
      <c r="AD44" s="31">
        <f t="shared" si="7"/>
        <v>549.97067448680343</v>
      </c>
      <c r="AE44" s="31">
        <v>43</v>
      </c>
      <c r="AF44" s="55"/>
      <c r="AG44" s="42"/>
      <c r="AH44" s="86"/>
    </row>
    <row r="45" spans="1:34" ht="36" x14ac:dyDescent="0.55000000000000004">
      <c r="A45" s="20" t="s">
        <v>48</v>
      </c>
      <c r="B45" s="92" t="s">
        <v>12</v>
      </c>
      <c r="C45" s="16">
        <v>23</v>
      </c>
      <c r="D45" s="16">
        <f t="shared" si="0"/>
        <v>46</v>
      </c>
      <c r="E45" s="21" t="s">
        <v>60</v>
      </c>
      <c r="F45" s="18">
        <v>39</v>
      </c>
      <c r="G45" s="17">
        <f t="shared" si="1"/>
        <v>78</v>
      </c>
      <c r="H45" s="17" t="s">
        <v>61</v>
      </c>
      <c r="I45" s="21">
        <v>35</v>
      </c>
      <c r="J45" s="16">
        <f t="shared" si="2"/>
        <v>70</v>
      </c>
      <c r="K45" s="21" t="s">
        <v>61</v>
      </c>
      <c r="L45" s="16">
        <v>37</v>
      </c>
      <c r="M45" s="18">
        <f t="shared" si="3"/>
        <v>67.272727272727266</v>
      </c>
      <c r="N45" s="26" t="s">
        <v>61</v>
      </c>
      <c r="O45" s="26">
        <v>24</v>
      </c>
      <c r="P45" s="19">
        <f t="shared" si="4"/>
        <v>77.41935483870968</v>
      </c>
      <c r="Q45" s="26" t="s">
        <v>61</v>
      </c>
      <c r="R45" s="26">
        <v>16</v>
      </c>
      <c r="S45" s="26">
        <f t="shared" si="5"/>
        <v>64</v>
      </c>
      <c r="T45" s="26" t="s">
        <v>61</v>
      </c>
      <c r="U45" s="26">
        <v>9</v>
      </c>
      <c r="V45" s="19">
        <f>(U45/15)*100</f>
        <v>60</v>
      </c>
      <c r="W45" s="26" t="s">
        <v>61</v>
      </c>
      <c r="X45" s="26">
        <v>8</v>
      </c>
      <c r="Y45" s="26">
        <f>(X45/20)*100</f>
        <v>40</v>
      </c>
      <c r="Z45" s="26" t="s">
        <v>61</v>
      </c>
      <c r="AA45" s="26">
        <v>7</v>
      </c>
      <c r="AB45" s="19">
        <f t="shared" si="6"/>
        <v>46.666666666666664</v>
      </c>
      <c r="AC45" s="26" t="s">
        <v>60</v>
      </c>
      <c r="AD45" s="19">
        <f t="shared" si="7"/>
        <v>549.35874877810363</v>
      </c>
      <c r="AE45" s="31">
        <v>44</v>
      </c>
      <c r="AF45" s="48"/>
      <c r="AH45" s="83"/>
    </row>
    <row r="46" spans="1:34" ht="36" x14ac:dyDescent="0.55000000000000004">
      <c r="A46" s="33" t="s">
        <v>11</v>
      </c>
      <c r="B46" s="27" t="s">
        <v>12</v>
      </c>
      <c r="C46" s="27">
        <v>24</v>
      </c>
      <c r="D46" s="27">
        <f t="shared" si="0"/>
        <v>48</v>
      </c>
      <c r="E46" s="34" t="s">
        <v>62</v>
      </c>
      <c r="F46" s="29">
        <v>37</v>
      </c>
      <c r="G46" s="28">
        <f t="shared" si="1"/>
        <v>74</v>
      </c>
      <c r="H46" s="28" t="s">
        <v>61</v>
      </c>
      <c r="I46" s="34">
        <v>35</v>
      </c>
      <c r="J46" s="27">
        <f t="shared" si="2"/>
        <v>70</v>
      </c>
      <c r="K46" s="34" t="s">
        <v>61</v>
      </c>
      <c r="L46" s="27">
        <v>43</v>
      </c>
      <c r="M46" s="29">
        <f t="shared" si="3"/>
        <v>78.181818181818187</v>
      </c>
      <c r="N46" s="30" t="s">
        <v>61</v>
      </c>
      <c r="O46" s="30">
        <v>20</v>
      </c>
      <c r="P46" s="31">
        <f t="shared" si="4"/>
        <v>64.516129032258064</v>
      </c>
      <c r="Q46" s="30" t="s">
        <v>61</v>
      </c>
      <c r="R46" s="30">
        <v>18</v>
      </c>
      <c r="S46" s="30">
        <f t="shared" si="5"/>
        <v>72</v>
      </c>
      <c r="T46" s="30" t="s">
        <v>61</v>
      </c>
      <c r="U46" s="30">
        <v>7</v>
      </c>
      <c r="V46" s="30">
        <f>(U46/20)*100</f>
        <v>35</v>
      </c>
      <c r="W46" s="30" t="s">
        <v>61</v>
      </c>
      <c r="X46" s="30">
        <v>12</v>
      </c>
      <c r="Y46" s="31">
        <f>(X46/15)*100</f>
        <v>80</v>
      </c>
      <c r="Z46" s="30" t="s">
        <v>61</v>
      </c>
      <c r="AA46" s="30">
        <v>4</v>
      </c>
      <c r="AB46" s="31">
        <f t="shared" si="6"/>
        <v>26.666666666666668</v>
      </c>
      <c r="AC46" s="30" t="s">
        <v>60</v>
      </c>
      <c r="AD46" s="31">
        <f t="shared" si="7"/>
        <v>548.36461388074292</v>
      </c>
      <c r="AE46" s="31">
        <v>45</v>
      </c>
      <c r="AF46" s="56"/>
      <c r="AG46" s="42"/>
      <c r="AH46" s="86"/>
    </row>
    <row r="47" spans="1:34" ht="36" x14ac:dyDescent="0.55000000000000004">
      <c r="A47" s="33" t="s">
        <v>22</v>
      </c>
      <c r="B47" s="74" t="s">
        <v>7</v>
      </c>
      <c r="C47" s="27">
        <v>12</v>
      </c>
      <c r="D47" s="27">
        <f t="shared" si="0"/>
        <v>24</v>
      </c>
      <c r="E47" s="34" t="s">
        <v>59</v>
      </c>
      <c r="F47" s="29">
        <v>32</v>
      </c>
      <c r="G47" s="28">
        <f t="shared" si="1"/>
        <v>64</v>
      </c>
      <c r="H47" s="28" t="s">
        <v>61</v>
      </c>
      <c r="I47" s="34">
        <v>29</v>
      </c>
      <c r="J47" s="28">
        <f t="shared" si="2"/>
        <v>57.999999999999993</v>
      </c>
      <c r="K47" s="34" t="s">
        <v>61</v>
      </c>
      <c r="L47" s="27">
        <v>47</v>
      </c>
      <c r="M47" s="29">
        <f t="shared" si="3"/>
        <v>85.454545454545453</v>
      </c>
      <c r="N47" s="37" t="s">
        <v>61</v>
      </c>
      <c r="O47" s="37">
        <v>24</v>
      </c>
      <c r="P47" s="32">
        <f t="shared" si="4"/>
        <v>77.41935483870968</v>
      </c>
      <c r="Q47" s="37" t="s">
        <v>61</v>
      </c>
      <c r="R47" s="37">
        <v>22</v>
      </c>
      <c r="S47" s="37">
        <f t="shared" si="5"/>
        <v>88</v>
      </c>
      <c r="T47" s="37" t="s">
        <v>61</v>
      </c>
      <c r="U47" s="37">
        <v>8</v>
      </c>
      <c r="V47" s="37">
        <f>(U47/20)*100</f>
        <v>40</v>
      </c>
      <c r="W47" s="37" t="s">
        <v>60</v>
      </c>
      <c r="X47" s="37">
        <v>7</v>
      </c>
      <c r="Y47" s="32">
        <f>(X47/15)*100</f>
        <v>46.666666666666664</v>
      </c>
      <c r="Z47" s="37" t="s">
        <v>60</v>
      </c>
      <c r="AA47" s="37">
        <v>9</v>
      </c>
      <c r="AB47" s="32">
        <f t="shared" si="6"/>
        <v>60</v>
      </c>
      <c r="AC47" s="37" t="s">
        <v>61</v>
      </c>
      <c r="AD47" s="32">
        <f t="shared" si="7"/>
        <v>543.54056695992176</v>
      </c>
      <c r="AE47" s="31">
        <v>46</v>
      </c>
      <c r="AF47" s="45"/>
      <c r="AH47" s="61"/>
    </row>
    <row r="48" spans="1:34" ht="36" x14ac:dyDescent="0.55000000000000004">
      <c r="A48" s="33" t="s">
        <v>83</v>
      </c>
      <c r="B48" s="74" t="s">
        <v>7</v>
      </c>
      <c r="C48" s="27">
        <v>7</v>
      </c>
      <c r="D48" s="27">
        <f t="shared" si="0"/>
        <v>14.000000000000002</v>
      </c>
      <c r="E48" s="34" t="s">
        <v>59</v>
      </c>
      <c r="F48" s="29">
        <v>33</v>
      </c>
      <c r="G48" s="28">
        <f t="shared" si="1"/>
        <v>66</v>
      </c>
      <c r="H48" s="28" t="s">
        <v>61</v>
      </c>
      <c r="I48" s="34">
        <v>28</v>
      </c>
      <c r="J48" s="28">
        <f t="shared" si="2"/>
        <v>56.000000000000007</v>
      </c>
      <c r="K48" s="34" t="s">
        <v>61</v>
      </c>
      <c r="L48" s="27">
        <v>40</v>
      </c>
      <c r="M48" s="29">
        <f t="shared" si="3"/>
        <v>72.727272727272734</v>
      </c>
      <c r="N48" s="37" t="s">
        <v>61</v>
      </c>
      <c r="O48" s="37">
        <v>26</v>
      </c>
      <c r="P48" s="32">
        <f t="shared" si="4"/>
        <v>83.870967741935488</v>
      </c>
      <c r="Q48" s="37" t="s">
        <v>61</v>
      </c>
      <c r="R48" s="37">
        <v>21</v>
      </c>
      <c r="S48" s="37">
        <f t="shared" si="5"/>
        <v>84</v>
      </c>
      <c r="T48" s="37" t="s">
        <v>61</v>
      </c>
      <c r="U48" s="37">
        <v>10</v>
      </c>
      <c r="V48" s="37">
        <f>(U48/20)*100</f>
        <v>50</v>
      </c>
      <c r="W48" s="37" t="s">
        <v>61</v>
      </c>
      <c r="X48" s="37">
        <v>7</v>
      </c>
      <c r="Y48" s="32">
        <f>(X48/15)*100</f>
        <v>46.666666666666664</v>
      </c>
      <c r="Z48" s="37" t="s">
        <v>60</v>
      </c>
      <c r="AA48" s="37">
        <v>10</v>
      </c>
      <c r="AB48" s="32">
        <f t="shared" si="6"/>
        <v>66.666666666666657</v>
      </c>
      <c r="AC48" s="37" t="s">
        <v>61</v>
      </c>
      <c r="AD48" s="32">
        <f t="shared" si="7"/>
        <v>539.93157380254161</v>
      </c>
      <c r="AE48" s="31">
        <v>47</v>
      </c>
      <c r="AF48" s="45"/>
      <c r="AH48" s="61"/>
    </row>
    <row r="49" spans="1:34" ht="36" x14ac:dyDescent="0.55000000000000004">
      <c r="A49" s="66" t="s">
        <v>86</v>
      </c>
      <c r="B49" s="89" t="s">
        <v>12</v>
      </c>
      <c r="C49" s="13">
        <v>15</v>
      </c>
      <c r="D49" s="21">
        <f t="shared" si="0"/>
        <v>30</v>
      </c>
      <c r="E49" s="67" t="s">
        <v>60</v>
      </c>
      <c r="F49" s="68">
        <v>35</v>
      </c>
      <c r="G49" s="69">
        <f t="shared" si="1"/>
        <v>70</v>
      </c>
      <c r="H49" s="70" t="s">
        <v>61</v>
      </c>
      <c r="I49" s="67">
        <v>36</v>
      </c>
      <c r="J49" s="71">
        <f t="shared" si="2"/>
        <v>72</v>
      </c>
      <c r="K49" s="67" t="s">
        <v>61</v>
      </c>
      <c r="L49" s="72">
        <v>35</v>
      </c>
      <c r="M49" s="73">
        <f t="shared" si="3"/>
        <v>63.636363636363633</v>
      </c>
      <c r="N49" s="75" t="s">
        <v>61</v>
      </c>
      <c r="O49" s="75">
        <v>14</v>
      </c>
      <c r="P49" s="76">
        <f t="shared" si="4"/>
        <v>45.161290322580641</v>
      </c>
      <c r="Q49" s="75" t="s">
        <v>60</v>
      </c>
      <c r="R49" s="75">
        <v>17</v>
      </c>
      <c r="S49" s="77">
        <f t="shared" si="5"/>
        <v>68</v>
      </c>
      <c r="T49" s="75" t="s">
        <v>61</v>
      </c>
      <c r="U49" s="75">
        <v>9</v>
      </c>
      <c r="V49" s="76">
        <f>(U49/15)*100</f>
        <v>60</v>
      </c>
      <c r="W49" s="75" t="s">
        <v>61</v>
      </c>
      <c r="X49" s="75">
        <v>15</v>
      </c>
      <c r="Y49" s="77">
        <f>(X49/20)*100</f>
        <v>75</v>
      </c>
      <c r="Z49" s="75" t="s">
        <v>61</v>
      </c>
      <c r="AA49" s="75">
        <v>8</v>
      </c>
      <c r="AB49" s="76">
        <f t="shared" si="6"/>
        <v>53.333333333333336</v>
      </c>
      <c r="AC49" s="75" t="s">
        <v>61</v>
      </c>
      <c r="AD49" s="76">
        <f t="shared" si="7"/>
        <v>537.13098729227761</v>
      </c>
      <c r="AE49" s="31">
        <v>48</v>
      </c>
      <c r="AF49" s="80"/>
      <c r="AH49" s="87"/>
    </row>
    <row r="50" spans="1:34" ht="36" x14ac:dyDescent="0.55000000000000004">
      <c r="A50" s="2" t="s">
        <v>46</v>
      </c>
      <c r="B50" s="94" t="s">
        <v>7</v>
      </c>
      <c r="C50" s="7">
        <v>17</v>
      </c>
      <c r="D50" s="16">
        <f t="shared" si="0"/>
        <v>34</v>
      </c>
      <c r="E50" s="13" t="s">
        <v>60</v>
      </c>
      <c r="F50" s="9">
        <v>37</v>
      </c>
      <c r="G50" s="18">
        <f t="shared" si="1"/>
        <v>74</v>
      </c>
      <c r="H50" s="8" t="s">
        <v>61</v>
      </c>
      <c r="I50" s="13">
        <v>36</v>
      </c>
      <c r="J50" s="21">
        <f t="shared" si="2"/>
        <v>72</v>
      </c>
      <c r="K50" s="13" t="s">
        <v>61</v>
      </c>
      <c r="L50" s="7">
        <v>44</v>
      </c>
      <c r="M50" s="18">
        <f t="shared" si="3"/>
        <v>80</v>
      </c>
      <c r="N50" s="10" t="s">
        <v>61</v>
      </c>
      <c r="O50" s="10">
        <v>26</v>
      </c>
      <c r="P50" s="19">
        <f t="shared" si="4"/>
        <v>83.870967741935488</v>
      </c>
      <c r="Q50" s="10" t="s">
        <v>61</v>
      </c>
      <c r="R50" s="10">
        <v>19</v>
      </c>
      <c r="S50" s="26">
        <f t="shared" si="5"/>
        <v>76</v>
      </c>
      <c r="T50" s="10" t="s">
        <v>61</v>
      </c>
      <c r="U50" s="10">
        <v>0</v>
      </c>
      <c r="V50" s="19">
        <f>(U50/15)*100</f>
        <v>0</v>
      </c>
      <c r="W50" s="10" t="s">
        <v>59</v>
      </c>
      <c r="X50" s="10">
        <v>11</v>
      </c>
      <c r="Y50" s="26">
        <f>(X50/20)*100</f>
        <v>55.000000000000007</v>
      </c>
      <c r="Z50" s="10" t="s">
        <v>61</v>
      </c>
      <c r="AA50" s="10">
        <v>8</v>
      </c>
      <c r="AB50" s="19">
        <f t="shared" si="6"/>
        <v>53.333333333333336</v>
      </c>
      <c r="AC50" s="10" t="s">
        <v>61</v>
      </c>
      <c r="AD50" s="19">
        <f t="shared" si="7"/>
        <v>528.20430107526886</v>
      </c>
      <c r="AE50" s="31">
        <v>49</v>
      </c>
      <c r="AF50" s="49"/>
      <c r="AH50" s="64"/>
    </row>
    <row r="51" spans="1:34" ht="36" x14ac:dyDescent="0.55000000000000004">
      <c r="A51" s="33" t="s">
        <v>68</v>
      </c>
      <c r="B51" s="34" t="s">
        <v>12</v>
      </c>
      <c r="C51" s="27">
        <v>7</v>
      </c>
      <c r="D51" s="27">
        <f t="shared" si="0"/>
        <v>14.000000000000002</v>
      </c>
      <c r="E51" s="34" t="s">
        <v>59</v>
      </c>
      <c r="F51" s="29">
        <v>37</v>
      </c>
      <c r="G51" s="29">
        <f t="shared" si="1"/>
        <v>74</v>
      </c>
      <c r="H51" s="28" t="s">
        <v>61</v>
      </c>
      <c r="I51" s="34">
        <v>27</v>
      </c>
      <c r="J51" s="34">
        <f t="shared" si="2"/>
        <v>54</v>
      </c>
      <c r="K51" s="34" t="s">
        <v>61</v>
      </c>
      <c r="L51" s="27">
        <v>44</v>
      </c>
      <c r="M51" s="29">
        <f t="shared" si="3"/>
        <v>80</v>
      </c>
      <c r="N51" s="37" t="s">
        <v>61</v>
      </c>
      <c r="O51" s="37">
        <v>19</v>
      </c>
      <c r="P51" s="31">
        <f t="shared" si="4"/>
        <v>61.29032258064516</v>
      </c>
      <c r="Q51" s="37" t="s">
        <v>61</v>
      </c>
      <c r="R51" s="37">
        <v>17</v>
      </c>
      <c r="S51" s="30">
        <f t="shared" si="5"/>
        <v>68</v>
      </c>
      <c r="T51" s="37" t="s">
        <v>61</v>
      </c>
      <c r="U51" s="37">
        <v>12</v>
      </c>
      <c r="V51" s="30">
        <f>(U51/20)*100</f>
        <v>60</v>
      </c>
      <c r="W51" s="37" t="s">
        <v>61</v>
      </c>
      <c r="X51" s="37">
        <v>11</v>
      </c>
      <c r="Y51" s="31">
        <f>(X51/15)*100</f>
        <v>73.333333333333329</v>
      </c>
      <c r="Z51" s="37" t="s">
        <v>61</v>
      </c>
      <c r="AA51" s="37">
        <v>5</v>
      </c>
      <c r="AB51" s="31">
        <f t="shared" si="6"/>
        <v>33.333333333333329</v>
      </c>
      <c r="AC51" s="37" t="s">
        <v>61</v>
      </c>
      <c r="AD51" s="31">
        <f t="shared" si="7"/>
        <v>517.95698924731187</v>
      </c>
      <c r="AE51" s="31">
        <v>50</v>
      </c>
      <c r="AF51" s="56"/>
      <c r="AG51" s="42"/>
      <c r="AH51" s="84"/>
    </row>
    <row r="52" spans="1:34" ht="36" x14ac:dyDescent="0.55000000000000004">
      <c r="A52" s="35" t="s">
        <v>8</v>
      </c>
      <c r="B52" s="74" t="s">
        <v>7</v>
      </c>
      <c r="C52" s="27">
        <v>7</v>
      </c>
      <c r="D52" s="27">
        <f t="shared" si="0"/>
        <v>14.000000000000002</v>
      </c>
      <c r="E52" s="34" t="s">
        <v>59</v>
      </c>
      <c r="F52" s="29">
        <v>31</v>
      </c>
      <c r="G52" s="29">
        <f t="shared" si="1"/>
        <v>62</v>
      </c>
      <c r="H52" s="28" t="s">
        <v>61</v>
      </c>
      <c r="I52" s="34">
        <v>28</v>
      </c>
      <c r="J52" s="29">
        <f t="shared" si="2"/>
        <v>56.000000000000007</v>
      </c>
      <c r="K52" s="34" t="s">
        <v>61</v>
      </c>
      <c r="L52" s="27">
        <v>37</v>
      </c>
      <c r="M52" s="29">
        <f t="shared" si="3"/>
        <v>67.272727272727266</v>
      </c>
      <c r="N52" s="37" t="s">
        <v>61</v>
      </c>
      <c r="O52" s="37">
        <v>24</v>
      </c>
      <c r="P52" s="32">
        <f t="shared" si="4"/>
        <v>77.41935483870968</v>
      </c>
      <c r="Q52" s="37" t="s">
        <v>61</v>
      </c>
      <c r="R52" s="37">
        <v>21</v>
      </c>
      <c r="S52" s="37">
        <f t="shared" si="5"/>
        <v>84</v>
      </c>
      <c r="T52" s="37" t="s">
        <v>61</v>
      </c>
      <c r="U52" s="37">
        <v>10</v>
      </c>
      <c r="V52" s="37">
        <f>(U52/20)*100</f>
        <v>50</v>
      </c>
      <c r="W52" s="37" t="s">
        <v>61</v>
      </c>
      <c r="X52" s="37">
        <v>4</v>
      </c>
      <c r="Y52" s="32">
        <f>(X52/15)*100</f>
        <v>26.666666666666668</v>
      </c>
      <c r="Z52" s="37" t="s">
        <v>60</v>
      </c>
      <c r="AA52" s="37">
        <v>12</v>
      </c>
      <c r="AB52" s="32">
        <f t="shared" si="6"/>
        <v>80</v>
      </c>
      <c r="AC52" s="37" t="s">
        <v>61</v>
      </c>
      <c r="AD52" s="32">
        <f t="shared" si="7"/>
        <v>517.35874877810363</v>
      </c>
      <c r="AE52" s="31">
        <v>51</v>
      </c>
      <c r="AF52" s="45"/>
      <c r="AH52" s="82"/>
    </row>
    <row r="53" spans="1:34" ht="36" x14ac:dyDescent="0.55000000000000004">
      <c r="A53" s="33" t="s">
        <v>31</v>
      </c>
      <c r="B53" s="74" t="s">
        <v>7</v>
      </c>
      <c r="C53" s="27">
        <v>18</v>
      </c>
      <c r="D53" s="27">
        <f t="shared" si="0"/>
        <v>36</v>
      </c>
      <c r="E53" s="34" t="s">
        <v>59</v>
      </c>
      <c r="F53" s="29">
        <v>33</v>
      </c>
      <c r="G53" s="29">
        <f t="shared" si="1"/>
        <v>66</v>
      </c>
      <c r="H53" s="28" t="s">
        <v>61</v>
      </c>
      <c r="I53" s="34">
        <v>26</v>
      </c>
      <c r="J53" s="29">
        <f t="shared" si="2"/>
        <v>52</v>
      </c>
      <c r="K53" s="34" t="s">
        <v>61</v>
      </c>
      <c r="L53" s="27">
        <v>38</v>
      </c>
      <c r="M53" s="29">
        <f t="shared" si="3"/>
        <v>69.090909090909093</v>
      </c>
      <c r="N53" s="37" t="s">
        <v>61</v>
      </c>
      <c r="O53" s="37">
        <v>21</v>
      </c>
      <c r="P53" s="32">
        <f t="shared" si="4"/>
        <v>67.741935483870961</v>
      </c>
      <c r="Q53" s="37" t="s">
        <v>61</v>
      </c>
      <c r="R53" s="37">
        <v>17</v>
      </c>
      <c r="S53" s="37">
        <f t="shared" si="5"/>
        <v>68</v>
      </c>
      <c r="T53" s="37" t="s">
        <v>61</v>
      </c>
      <c r="U53" s="37">
        <v>13</v>
      </c>
      <c r="V53" s="37">
        <f>(U53/20)*100</f>
        <v>65</v>
      </c>
      <c r="W53" s="37" t="s">
        <v>98</v>
      </c>
      <c r="X53" s="37">
        <v>4</v>
      </c>
      <c r="Y53" s="32">
        <f>(X53/15)*100</f>
        <v>26.666666666666668</v>
      </c>
      <c r="Z53" s="37" t="s">
        <v>59</v>
      </c>
      <c r="AA53" s="37">
        <v>10</v>
      </c>
      <c r="AB53" s="32">
        <f t="shared" si="6"/>
        <v>66.666666666666657</v>
      </c>
      <c r="AC53" s="37" t="s">
        <v>61</v>
      </c>
      <c r="AD53" s="32">
        <f t="shared" si="7"/>
        <v>517.16617790811335</v>
      </c>
      <c r="AE53" s="31">
        <v>51</v>
      </c>
      <c r="AF53" s="45"/>
      <c r="AH53" s="82"/>
    </row>
    <row r="54" spans="1:34" ht="36" x14ac:dyDescent="0.55000000000000004">
      <c r="A54" s="4" t="s">
        <v>3</v>
      </c>
      <c r="B54" s="93" t="s">
        <v>7</v>
      </c>
      <c r="C54" s="7">
        <v>16</v>
      </c>
      <c r="D54" s="16">
        <f t="shared" si="0"/>
        <v>32</v>
      </c>
      <c r="E54" s="13" t="s">
        <v>60</v>
      </c>
      <c r="F54" s="9">
        <v>39</v>
      </c>
      <c r="G54" s="18">
        <f t="shared" si="1"/>
        <v>78</v>
      </c>
      <c r="H54" s="8" t="s">
        <v>61</v>
      </c>
      <c r="I54" s="13">
        <v>23</v>
      </c>
      <c r="J54" s="21">
        <f t="shared" si="2"/>
        <v>46</v>
      </c>
      <c r="K54" s="13" t="s">
        <v>60</v>
      </c>
      <c r="L54" s="7">
        <v>37</v>
      </c>
      <c r="M54" s="18">
        <f t="shared" si="3"/>
        <v>67.272727272727266</v>
      </c>
      <c r="N54" s="10" t="s">
        <v>61</v>
      </c>
      <c r="O54" s="10">
        <v>22</v>
      </c>
      <c r="P54" s="19">
        <f t="shared" si="4"/>
        <v>70.967741935483872</v>
      </c>
      <c r="Q54" s="10" t="s">
        <v>61</v>
      </c>
      <c r="R54" s="10">
        <v>19</v>
      </c>
      <c r="S54" s="26">
        <f t="shared" si="5"/>
        <v>76</v>
      </c>
      <c r="T54" s="10" t="s">
        <v>61</v>
      </c>
      <c r="U54" s="10">
        <v>10</v>
      </c>
      <c r="V54" s="19">
        <f>(U54/15)*100</f>
        <v>66.666666666666657</v>
      </c>
      <c r="W54" s="10" t="s">
        <v>61</v>
      </c>
      <c r="X54" s="10">
        <v>12</v>
      </c>
      <c r="Y54" s="26">
        <f>(X54/20)*100</f>
        <v>60</v>
      </c>
      <c r="Z54" s="10" t="s">
        <v>61</v>
      </c>
      <c r="AA54" s="10">
        <v>3</v>
      </c>
      <c r="AB54" s="19">
        <f t="shared" si="6"/>
        <v>20</v>
      </c>
      <c r="AC54" s="10" t="s">
        <v>59</v>
      </c>
      <c r="AD54" s="19">
        <f t="shared" si="7"/>
        <v>516.90713587487778</v>
      </c>
      <c r="AE54" s="31">
        <v>51</v>
      </c>
      <c r="AF54" s="50"/>
      <c r="AH54" s="64"/>
    </row>
    <row r="55" spans="1:34" ht="36" x14ac:dyDescent="0.55000000000000004">
      <c r="A55" s="4" t="s">
        <v>87</v>
      </c>
      <c r="B55" s="93" t="s">
        <v>12</v>
      </c>
      <c r="C55" s="7">
        <v>10</v>
      </c>
      <c r="D55" s="16">
        <f t="shared" si="0"/>
        <v>20</v>
      </c>
      <c r="E55" s="13" t="s">
        <v>59</v>
      </c>
      <c r="F55" s="9">
        <v>32</v>
      </c>
      <c r="G55" s="18">
        <f t="shared" si="1"/>
        <v>64</v>
      </c>
      <c r="H55" s="8" t="s">
        <v>61</v>
      </c>
      <c r="I55" s="13">
        <v>37</v>
      </c>
      <c r="J55" s="21">
        <f t="shared" si="2"/>
        <v>74</v>
      </c>
      <c r="K55" s="13" t="s">
        <v>61</v>
      </c>
      <c r="L55" s="7">
        <v>39</v>
      </c>
      <c r="M55" s="18">
        <f t="shared" si="3"/>
        <v>70.909090909090907</v>
      </c>
      <c r="N55" s="10" t="s">
        <v>61</v>
      </c>
      <c r="O55" s="10">
        <v>21</v>
      </c>
      <c r="P55" s="19">
        <f t="shared" si="4"/>
        <v>67.741935483870961</v>
      </c>
      <c r="Q55" s="10" t="s">
        <v>61</v>
      </c>
      <c r="R55" s="10">
        <v>15</v>
      </c>
      <c r="S55" s="26">
        <f t="shared" si="5"/>
        <v>60</v>
      </c>
      <c r="T55" s="10" t="s">
        <v>61</v>
      </c>
      <c r="U55" s="10">
        <v>7</v>
      </c>
      <c r="V55" s="19">
        <f>(U55/15)*100</f>
        <v>46.666666666666664</v>
      </c>
      <c r="W55" s="10" t="s">
        <v>60</v>
      </c>
      <c r="X55" s="10">
        <v>11</v>
      </c>
      <c r="Y55" s="26">
        <f>(X55/20)*100</f>
        <v>55.000000000000007</v>
      </c>
      <c r="Z55" s="10" t="s">
        <v>61</v>
      </c>
      <c r="AA55" s="10">
        <v>8</v>
      </c>
      <c r="AB55" s="19">
        <f t="shared" si="6"/>
        <v>53.333333333333336</v>
      </c>
      <c r="AC55" s="10" t="s">
        <v>61</v>
      </c>
      <c r="AD55" s="19">
        <f t="shared" si="7"/>
        <v>511.65102639296185</v>
      </c>
      <c r="AE55" s="31">
        <v>54</v>
      </c>
      <c r="AF55" s="49"/>
      <c r="AH55" s="64"/>
    </row>
    <row r="56" spans="1:34" ht="36" x14ac:dyDescent="0.55000000000000004">
      <c r="A56" s="4" t="s">
        <v>92</v>
      </c>
      <c r="B56" s="93" t="s">
        <v>12</v>
      </c>
      <c r="C56" s="7">
        <v>12</v>
      </c>
      <c r="D56" s="16">
        <f t="shared" si="0"/>
        <v>24</v>
      </c>
      <c r="E56" s="13" t="s">
        <v>59</v>
      </c>
      <c r="F56" s="9">
        <v>39</v>
      </c>
      <c r="G56" s="18">
        <f t="shared" si="1"/>
        <v>78</v>
      </c>
      <c r="H56" s="8" t="s">
        <v>61</v>
      </c>
      <c r="I56" s="13">
        <v>31</v>
      </c>
      <c r="J56" s="21">
        <f t="shared" si="2"/>
        <v>62</v>
      </c>
      <c r="K56" s="13" t="s">
        <v>61</v>
      </c>
      <c r="L56" s="7">
        <v>37</v>
      </c>
      <c r="M56" s="18">
        <f t="shared" si="3"/>
        <v>67.272727272727266</v>
      </c>
      <c r="N56" s="10" t="s">
        <v>61</v>
      </c>
      <c r="O56" s="10">
        <v>27</v>
      </c>
      <c r="P56" s="19">
        <f t="shared" si="4"/>
        <v>87.096774193548384</v>
      </c>
      <c r="Q56" s="10" t="s">
        <v>61</v>
      </c>
      <c r="R56" s="10">
        <v>17</v>
      </c>
      <c r="S56" s="26">
        <f t="shared" si="5"/>
        <v>68</v>
      </c>
      <c r="T56" s="10" t="s">
        <v>61</v>
      </c>
      <c r="U56" s="10">
        <v>3</v>
      </c>
      <c r="V56" s="19">
        <f>(U56/15)*100</f>
        <v>20</v>
      </c>
      <c r="W56" s="10" t="s">
        <v>59</v>
      </c>
      <c r="X56" s="10">
        <v>9</v>
      </c>
      <c r="Y56" s="26">
        <f>(X56/20)*100</f>
        <v>45</v>
      </c>
      <c r="Z56" s="10" t="s">
        <v>61</v>
      </c>
      <c r="AA56" s="10">
        <v>7</v>
      </c>
      <c r="AB56" s="19">
        <f t="shared" si="6"/>
        <v>46.666666666666664</v>
      </c>
      <c r="AC56" s="10" t="s">
        <v>60</v>
      </c>
      <c r="AD56" s="19">
        <f t="shared" si="7"/>
        <v>498.03616813294235</v>
      </c>
      <c r="AE56" s="31">
        <v>55</v>
      </c>
      <c r="AF56" s="49"/>
      <c r="AH56" s="64"/>
    </row>
    <row r="57" spans="1:34" ht="36" x14ac:dyDescent="0.55000000000000004">
      <c r="A57" s="33" t="s">
        <v>29</v>
      </c>
      <c r="B57" s="27" t="s">
        <v>12</v>
      </c>
      <c r="C57" s="27">
        <v>10</v>
      </c>
      <c r="D57" s="27">
        <f t="shared" si="0"/>
        <v>20</v>
      </c>
      <c r="E57" s="34" t="s">
        <v>59</v>
      </c>
      <c r="F57" s="29">
        <v>38</v>
      </c>
      <c r="G57" s="29">
        <f t="shared" si="1"/>
        <v>76</v>
      </c>
      <c r="H57" s="28" t="s">
        <v>61</v>
      </c>
      <c r="I57" s="34">
        <v>26</v>
      </c>
      <c r="J57" s="34">
        <f t="shared" si="2"/>
        <v>52</v>
      </c>
      <c r="K57" s="34" t="s">
        <v>60</v>
      </c>
      <c r="L57" s="27">
        <v>48</v>
      </c>
      <c r="M57" s="29">
        <f t="shared" si="3"/>
        <v>87.272727272727266</v>
      </c>
      <c r="N57" s="30" t="s">
        <v>61</v>
      </c>
      <c r="O57" s="30">
        <v>18</v>
      </c>
      <c r="P57" s="31">
        <f t="shared" si="4"/>
        <v>58.064516129032263</v>
      </c>
      <c r="Q57" s="30" t="s">
        <v>61</v>
      </c>
      <c r="R57" s="30">
        <v>13</v>
      </c>
      <c r="S57" s="30">
        <f t="shared" si="5"/>
        <v>52</v>
      </c>
      <c r="T57" s="30" t="s">
        <v>61</v>
      </c>
      <c r="U57" s="30">
        <v>8</v>
      </c>
      <c r="V57" s="30">
        <f>(U57/20)*100</f>
        <v>40</v>
      </c>
      <c r="W57" s="30" t="s">
        <v>61</v>
      </c>
      <c r="X57" s="30">
        <v>10</v>
      </c>
      <c r="Y57" s="31">
        <f>(X57/15)*100</f>
        <v>66.666666666666657</v>
      </c>
      <c r="Z57" s="30" t="s">
        <v>61</v>
      </c>
      <c r="AA57" s="30">
        <v>6</v>
      </c>
      <c r="AB57" s="31">
        <f t="shared" si="6"/>
        <v>40</v>
      </c>
      <c r="AC57" s="30" t="s">
        <v>61</v>
      </c>
      <c r="AD57" s="31">
        <f t="shared" si="7"/>
        <v>492.00391006842619</v>
      </c>
      <c r="AE57" s="31">
        <v>56</v>
      </c>
      <c r="AF57" s="56"/>
      <c r="AG57" s="42"/>
      <c r="AH57" s="84"/>
    </row>
    <row r="58" spans="1:34" ht="36" x14ac:dyDescent="0.55000000000000004">
      <c r="A58" s="33" t="s">
        <v>18</v>
      </c>
      <c r="B58" s="27" t="s">
        <v>12</v>
      </c>
      <c r="C58" s="27">
        <v>13</v>
      </c>
      <c r="D58" s="27">
        <f t="shared" si="0"/>
        <v>26</v>
      </c>
      <c r="E58" s="34" t="s">
        <v>60</v>
      </c>
      <c r="F58" s="29">
        <v>31</v>
      </c>
      <c r="G58" s="29">
        <f t="shared" si="1"/>
        <v>62</v>
      </c>
      <c r="H58" s="28" t="s">
        <v>61</v>
      </c>
      <c r="I58" s="34">
        <v>19</v>
      </c>
      <c r="J58" s="34">
        <f t="shared" si="2"/>
        <v>38</v>
      </c>
      <c r="K58" s="34" t="s">
        <v>60</v>
      </c>
      <c r="L58" s="27">
        <v>46</v>
      </c>
      <c r="M58" s="29">
        <f t="shared" si="3"/>
        <v>83.636363636363626</v>
      </c>
      <c r="N58" s="37" t="s">
        <v>61</v>
      </c>
      <c r="O58" s="30">
        <v>24</v>
      </c>
      <c r="P58" s="31">
        <f t="shared" si="4"/>
        <v>77.41935483870968</v>
      </c>
      <c r="Q58" s="30" t="s">
        <v>61</v>
      </c>
      <c r="R58" s="30">
        <v>14</v>
      </c>
      <c r="S58" s="30">
        <f t="shared" si="5"/>
        <v>56.000000000000007</v>
      </c>
      <c r="T58" s="30" t="s">
        <v>61</v>
      </c>
      <c r="U58" s="30">
        <v>7</v>
      </c>
      <c r="V58" s="30">
        <f>(U58/20)*100</f>
        <v>35</v>
      </c>
      <c r="W58" s="30" t="s">
        <v>61</v>
      </c>
      <c r="X58" s="30">
        <v>12</v>
      </c>
      <c r="Y58" s="31">
        <f>(X58/15)*100</f>
        <v>80</v>
      </c>
      <c r="Z58" s="30" t="s">
        <v>61</v>
      </c>
      <c r="AA58" s="30">
        <v>5</v>
      </c>
      <c r="AB58" s="31">
        <f t="shared" si="6"/>
        <v>33.333333333333329</v>
      </c>
      <c r="AC58" s="30" t="s">
        <v>61</v>
      </c>
      <c r="AD58" s="31">
        <f t="shared" si="7"/>
        <v>491.38905180840663</v>
      </c>
      <c r="AE58" s="31">
        <v>57</v>
      </c>
      <c r="AF58" s="56"/>
      <c r="AG58" s="42"/>
      <c r="AH58" s="84"/>
    </row>
    <row r="59" spans="1:34" ht="36" x14ac:dyDescent="0.55000000000000004">
      <c r="A59" s="2" t="s">
        <v>93</v>
      </c>
      <c r="B59" s="93" t="s">
        <v>7</v>
      </c>
      <c r="C59" s="7">
        <v>10</v>
      </c>
      <c r="D59" s="16">
        <f t="shared" si="0"/>
        <v>20</v>
      </c>
      <c r="E59" s="13" t="s">
        <v>59</v>
      </c>
      <c r="F59" s="9">
        <v>30</v>
      </c>
      <c r="G59" s="18">
        <f t="shared" si="1"/>
        <v>60</v>
      </c>
      <c r="H59" s="8" t="s">
        <v>61</v>
      </c>
      <c r="I59" s="13">
        <v>23</v>
      </c>
      <c r="J59" s="21">
        <f t="shared" si="2"/>
        <v>46</v>
      </c>
      <c r="K59" s="13" t="s">
        <v>60</v>
      </c>
      <c r="L59" s="7">
        <v>37</v>
      </c>
      <c r="M59" s="18">
        <f t="shared" si="3"/>
        <v>67.272727272727266</v>
      </c>
      <c r="N59" s="10" t="s">
        <v>61</v>
      </c>
      <c r="O59" s="10">
        <v>23</v>
      </c>
      <c r="P59" s="19">
        <f t="shared" si="4"/>
        <v>74.193548387096769</v>
      </c>
      <c r="Q59" s="10" t="s">
        <v>61</v>
      </c>
      <c r="R59" s="10">
        <v>18</v>
      </c>
      <c r="S59" s="26">
        <f t="shared" si="5"/>
        <v>72</v>
      </c>
      <c r="T59" s="10" t="s">
        <v>61</v>
      </c>
      <c r="U59" s="10">
        <v>8</v>
      </c>
      <c r="V59" s="19">
        <f>(U59/15)*100</f>
        <v>53.333333333333336</v>
      </c>
      <c r="W59" s="10" t="s">
        <v>61</v>
      </c>
      <c r="X59" s="10">
        <v>11</v>
      </c>
      <c r="Y59" s="26">
        <f>(X59/20)*100</f>
        <v>55.000000000000007</v>
      </c>
      <c r="Z59" s="10" t="s">
        <v>61</v>
      </c>
      <c r="AA59" s="10">
        <v>5</v>
      </c>
      <c r="AB59" s="19">
        <f t="shared" si="6"/>
        <v>33.333333333333329</v>
      </c>
      <c r="AC59" s="10" t="s">
        <v>60</v>
      </c>
      <c r="AD59" s="19">
        <f t="shared" si="7"/>
        <v>481.13294232649065</v>
      </c>
      <c r="AE59" s="31">
        <v>58</v>
      </c>
      <c r="AF59" s="49"/>
      <c r="AH59" s="64"/>
    </row>
    <row r="60" spans="1:34" ht="36" x14ac:dyDescent="0.55000000000000004">
      <c r="A60" s="24" t="s">
        <v>14</v>
      </c>
      <c r="B60" s="92" t="s">
        <v>12</v>
      </c>
      <c r="C60" s="16">
        <v>18</v>
      </c>
      <c r="D60" s="16">
        <f t="shared" si="0"/>
        <v>36</v>
      </c>
      <c r="E60" s="18" t="s">
        <v>60</v>
      </c>
      <c r="F60" s="18">
        <v>37</v>
      </c>
      <c r="G60" s="18">
        <f t="shared" si="1"/>
        <v>74</v>
      </c>
      <c r="H60" s="17" t="s">
        <v>61</v>
      </c>
      <c r="I60" s="18">
        <v>24</v>
      </c>
      <c r="J60" s="21">
        <f t="shared" si="2"/>
        <v>48</v>
      </c>
      <c r="K60" s="18" t="s">
        <v>60</v>
      </c>
      <c r="L60" s="16">
        <v>38</v>
      </c>
      <c r="M60" s="18">
        <f t="shared" si="3"/>
        <v>69.090909090909093</v>
      </c>
      <c r="N60" s="26" t="s">
        <v>61</v>
      </c>
      <c r="O60" s="26">
        <v>16</v>
      </c>
      <c r="P60" s="19">
        <f t="shared" si="4"/>
        <v>51.612903225806448</v>
      </c>
      <c r="Q60" s="26" t="s">
        <v>61</v>
      </c>
      <c r="R60" s="26">
        <v>19</v>
      </c>
      <c r="S60" s="26">
        <f t="shared" si="5"/>
        <v>76</v>
      </c>
      <c r="T60" s="26" t="s">
        <v>61</v>
      </c>
      <c r="U60" s="26">
        <v>8</v>
      </c>
      <c r="V60" s="19">
        <f>(U60/15)*100</f>
        <v>53.333333333333336</v>
      </c>
      <c r="W60" s="26" t="s">
        <v>61</v>
      </c>
      <c r="X60" s="26">
        <v>6</v>
      </c>
      <c r="Y60" s="26">
        <f>(X60/20)*100</f>
        <v>30</v>
      </c>
      <c r="Z60" s="26" t="s">
        <v>59</v>
      </c>
      <c r="AA60" s="26">
        <v>6</v>
      </c>
      <c r="AB60" s="19">
        <f t="shared" si="6"/>
        <v>40</v>
      </c>
      <c r="AC60" s="26" t="s">
        <v>60</v>
      </c>
      <c r="AD60" s="19">
        <f t="shared" si="7"/>
        <v>478.03714565004884</v>
      </c>
      <c r="AE60" s="31">
        <v>59</v>
      </c>
      <c r="AF60" s="49"/>
      <c r="AH60" s="64"/>
    </row>
    <row r="61" spans="1:34" ht="36" x14ac:dyDescent="0.55000000000000004">
      <c r="A61" s="24" t="s">
        <v>41</v>
      </c>
      <c r="B61" s="92" t="s">
        <v>12</v>
      </c>
      <c r="C61" s="21">
        <v>20</v>
      </c>
      <c r="D61" s="16">
        <f t="shared" si="0"/>
        <v>40</v>
      </c>
      <c r="E61" s="21" t="s">
        <v>60</v>
      </c>
      <c r="F61" s="18">
        <v>38</v>
      </c>
      <c r="G61" s="18">
        <f t="shared" si="1"/>
        <v>76</v>
      </c>
      <c r="H61" s="18" t="s">
        <v>61</v>
      </c>
      <c r="I61" s="21">
        <v>32</v>
      </c>
      <c r="J61" s="21"/>
      <c r="K61" s="21" t="s">
        <v>61</v>
      </c>
      <c r="L61" s="21">
        <v>38</v>
      </c>
      <c r="M61" s="18">
        <f t="shared" si="3"/>
        <v>69.090909090909093</v>
      </c>
      <c r="N61" s="26" t="s">
        <v>61</v>
      </c>
      <c r="O61" s="26">
        <v>25</v>
      </c>
      <c r="P61" s="19">
        <f t="shared" si="4"/>
        <v>80.645161290322577</v>
      </c>
      <c r="Q61" s="26" t="s">
        <v>61</v>
      </c>
      <c r="R61" s="26">
        <v>18</v>
      </c>
      <c r="S61" s="26">
        <f t="shared" si="5"/>
        <v>72</v>
      </c>
      <c r="T61" s="26" t="s">
        <v>61</v>
      </c>
      <c r="U61" s="26">
        <v>4</v>
      </c>
      <c r="V61" s="19">
        <f>(U61/15)*100</f>
        <v>26.666666666666668</v>
      </c>
      <c r="W61" s="26" t="s">
        <v>59</v>
      </c>
      <c r="X61" s="26">
        <v>12</v>
      </c>
      <c r="Y61" s="26">
        <f>(X61/20)*100</f>
        <v>60</v>
      </c>
      <c r="Z61" s="26" t="s">
        <v>61</v>
      </c>
      <c r="AA61" s="26">
        <v>8</v>
      </c>
      <c r="AB61" s="19">
        <f t="shared" si="6"/>
        <v>53.333333333333336</v>
      </c>
      <c r="AC61" s="26" t="s">
        <v>61</v>
      </c>
      <c r="AD61" s="19">
        <f t="shared" si="7"/>
        <v>477.73607038123168</v>
      </c>
      <c r="AE61" s="31">
        <v>59</v>
      </c>
      <c r="AF61" s="49"/>
      <c r="AH61" s="64"/>
    </row>
    <row r="62" spans="1:34" ht="36" x14ac:dyDescent="0.55000000000000004">
      <c r="A62" s="36" t="s">
        <v>63</v>
      </c>
      <c r="B62" s="27" t="s">
        <v>12</v>
      </c>
      <c r="C62" s="27">
        <v>17</v>
      </c>
      <c r="D62" s="27">
        <f t="shared" si="0"/>
        <v>34</v>
      </c>
      <c r="E62" s="34" t="s">
        <v>61</v>
      </c>
      <c r="F62" s="29">
        <v>29</v>
      </c>
      <c r="G62" s="29">
        <f t="shared" si="1"/>
        <v>57.999999999999993</v>
      </c>
      <c r="H62" s="28" t="s">
        <v>60</v>
      </c>
      <c r="I62" s="34">
        <v>25</v>
      </c>
      <c r="J62" s="34">
        <f t="shared" ref="J62:J76" si="8">(I62/50)*100</f>
        <v>50</v>
      </c>
      <c r="K62" s="34" t="s">
        <v>60</v>
      </c>
      <c r="L62" s="27">
        <v>37</v>
      </c>
      <c r="M62" s="29">
        <f t="shared" si="3"/>
        <v>67.272727272727266</v>
      </c>
      <c r="N62" s="37" t="s">
        <v>60</v>
      </c>
      <c r="O62" s="37">
        <v>21</v>
      </c>
      <c r="P62" s="31">
        <f t="shared" si="4"/>
        <v>67.741935483870961</v>
      </c>
      <c r="Q62" s="37" t="s">
        <v>61</v>
      </c>
      <c r="R62" s="37">
        <v>19</v>
      </c>
      <c r="S62" s="30">
        <f t="shared" si="5"/>
        <v>76</v>
      </c>
      <c r="T62" s="37" t="s">
        <v>61</v>
      </c>
      <c r="U62" s="37">
        <v>10</v>
      </c>
      <c r="V62" s="30">
        <f>(U62/20)*100</f>
        <v>50</v>
      </c>
      <c r="W62" s="37" t="s">
        <v>61</v>
      </c>
      <c r="X62" s="37">
        <v>9</v>
      </c>
      <c r="Y62" s="31">
        <f>(X62/15)*100</f>
        <v>60</v>
      </c>
      <c r="Z62" s="37" t="s">
        <v>61</v>
      </c>
      <c r="AA62" s="37">
        <v>2</v>
      </c>
      <c r="AB62" s="31">
        <f t="shared" si="6"/>
        <v>13.333333333333334</v>
      </c>
      <c r="AC62" s="37" t="s">
        <v>60</v>
      </c>
      <c r="AD62" s="31">
        <f t="shared" si="7"/>
        <v>476.34799608993154</v>
      </c>
      <c r="AE62" s="31">
        <v>61</v>
      </c>
      <c r="AF62" s="56"/>
      <c r="AG62" s="42"/>
      <c r="AH62" s="84"/>
    </row>
    <row r="63" spans="1:34" ht="36" x14ac:dyDescent="0.55000000000000004">
      <c r="A63" s="20" t="s">
        <v>26</v>
      </c>
      <c r="B63" s="92" t="s">
        <v>12</v>
      </c>
      <c r="C63" s="16">
        <v>11</v>
      </c>
      <c r="D63" s="16">
        <f t="shared" si="0"/>
        <v>22</v>
      </c>
      <c r="E63" s="21" t="s">
        <v>59</v>
      </c>
      <c r="F63" s="18">
        <v>34</v>
      </c>
      <c r="G63" s="18">
        <f t="shared" si="1"/>
        <v>68</v>
      </c>
      <c r="H63" s="17" t="s">
        <v>61</v>
      </c>
      <c r="I63" s="21">
        <v>27</v>
      </c>
      <c r="J63" s="21">
        <f t="shared" si="8"/>
        <v>54</v>
      </c>
      <c r="K63" s="21" t="s">
        <v>61</v>
      </c>
      <c r="L63" s="16">
        <v>38</v>
      </c>
      <c r="M63" s="18">
        <f t="shared" si="3"/>
        <v>69.090909090909093</v>
      </c>
      <c r="N63" s="26" t="s">
        <v>61</v>
      </c>
      <c r="O63" s="26">
        <v>19</v>
      </c>
      <c r="P63" s="19">
        <f t="shared" si="4"/>
        <v>61.29032258064516</v>
      </c>
      <c r="Q63" s="26" t="s">
        <v>61</v>
      </c>
      <c r="R63" s="26">
        <v>15</v>
      </c>
      <c r="S63" s="26">
        <f t="shared" si="5"/>
        <v>60</v>
      </c>
      <c r="T63" s="26" t="s">
        <v>61</v>
      </c>
      <c r="U63" s="26">
        <v>6</v>
      </c>
      <c r="V63" s="19">
        <f>(U63/15)*100</f>
        <v>40</v>
      </c>
      <c r="W63" s="26" t="s">
        <v>60</v>
      </c>
      <c r="X63" s="26">
        <v>8</v>
      </c>
      <c r="Y63" s="26">
        <f>(X63/20)*100</f>
        <v>40</v>
      </c>
      <c r="Z63" s="26" t="s">
        <v>60</v>
      </c>
      <c r="AA63" s="26">
        <v>8</v>
      </c>
      <c r="AB63" s="19">
        <f t="shared" si="6"/>
        <v>53.333333333333336</v>
      </c>
      <c r="AC63" s="26" t="s">
        <v>61</v>
      </c>
      <c r="AD63" s="19">
        <f t="shared" si="7"/>
        <v>467.71456500488756</v>
      </c>
      <c r="AE63" s="31">
        <v>62</v>
      </c>
      <c r="AF63" s="49"/>
      <c r="AH63" s="64"/>
    </row>
    <row r="64" spans="1:34" ht="36" x14ac:dyDescent="0.55000000000000004">
      <c r="A64" s="33" t="s">
        <v>33</v>
      </c>
      <c r="B64" s="74" t="s">
        <v>7</v>
      </c>
      <c r="C64" s="27">
        <v>11</v>
      </c>
      <c r="D64" s="27">
        <f t="shared" si="0"/>
        <v>22</v>
      </c>
      <c r="E64" s="34" t="s">
        <v>59</v>
      </c>
      <c r="F64" s="29">
        <v>11</v>
      </c>
      <c r="G64" s="29">
        <f t="shared" si="1"/>
        <v>22</v>
      </c>
      <c r="H64" s="28" t="s">
        <v>59</v>
      </c>
      <c r="I64" s="34">
        <v>31</v>
      </c>
      <c r="J64" s="29">
        <f t="shared" si="8"/>
        <v>62</v>
      </c>
      <c r="K64" s="34" t="s">
        <v>61</v>
      </c>
      <c r="L64" s="27">
        <v>43</v>
      </c>
      <c r="M64" s="29">
        <f t="shared" si="3"/>
        <v>78.181818181818187</v>
      </c>
      <c r="N64" s="37" t="s">
        <v>61</v>
      </c>
      <c r="O64" s="37">
        <v>20</v>
      </c>
      <c r="P64" s="32">
        <f t="shared" si="4"/>
        <v>64.516129032258064</v>
      </c>
      <c r="Q64" s="37" t="s">
        <v>61</v>
      </c>
      <c r="R64" s="37">
        <v>19</v>
      </c>
      <c r="S64" s="37">
        <f t="shared" si="5"/>
        <v>76</v>
      </c>
      <c r="T64" s="37" t="s">
        <v>61</v>
      </c>
      <c r="U64" s="37">
        <v>7</v>
      </c>
      <c r="V64" s="37">
        <f>(U64/20)*100</f>
        <v>35</v>
      </c>
      <c r="W64" s="37" t="s">
        <v>61</v>
      </c>
      <c r="X64" s="37">
        <v>6</v>
      </c>
      <c r="Y64" s="32">
        <f>(X64/15)*100</f>
        <v>40</v>
      </c>
      <c r="Z64" s="37" t="s">
        <v>60</v>
      </c>
      <c r="AA64" s="37">
        <v>9</v>
      </c>
      <c r="AB64" s="32">
        <f t="shared" si="6"/>
        <v>60</v>
      </c>
      <c r="AC64" s="37" t="s">
        <v>61</v>
      </c>
      <c r="AD64" s="32">
        <f t="shared" si="7"/>
        <v>459.69794721407624</v>
      </c>
      <c r="AE64" s="31">
        <v>63</v>
      </c>
      <c r="AF64" s="45"/>
      <c r="AH64" s="82"/>
    </row>
    <row r="65" spans="1:34" ht="36" x14ac:dyDescent="0.55000000000000004">
      <c r="A65" s="33" t="s">
        <v>77</v>
      </c>
      <c r="B65" s="27" t="s">
        <v>12</v>
      </c>
      <c r="C65" s="27">
        <v>15</v>
      </c>
      <c r="D65" s="27">
        <f t="shared" si="0"/>
        <v>30</v>
      </c>
      <c r="E65" s="27" t="s">
        <v>61</v>
      </c>
      <c r="F65" s="28">
        <v>29</v>
      </c>
      <c r="G65" s="29">
        <f t="shared" si="1"/>
        <v>57.999999999999993</v>
      </c>
      <c r="H65" s="28" t="s">
        <v>60</v>
      </c>
      <c r="I65" s="27">
        <v>15</v>
      </c>
      <c r="J65" s="34">
        <f t="shared" si="8"/>
        <v>30</v>
      </c>
      <c r="K65" s="27" t="s">
        <v>60</v>
      </c>
      <c r="L65" s="27">
        <v>41</v>
      </c>
      <c r="M65" s="29">
        <f t="shared" si="3"/>
        <v>74.545454545454547</v>
      </c>
      <c r="N65" s="37" t="s">
        <v>61</v>
      </c>
      <c r="O65" s="37">
        <v>15</v>
      </c>
      <c r="P65" s="31">
        <f t="shared" si="4"/>
        <v>48.387096774193552</v>
      </c>
      <c r="Q65" s="37" t="s">
        <v>61</v>
      </c>
      <c r="R65" s="37">
        <v>17</v>
      </c>
      <c r="S65" s="30">
        <f t="shared" si="5"/>
        <v>68</v>
      </c>
      <c r="T65" s="37" t="s">
        <v>61</v>
      </c>
      <c r="U65" s="37">
        <v>10</v>
      </c>
      <c r="V65" s="30">
        <f>(U65/20)*100</f>
        <v>50</v>
      </c>
      <c r="W65" s="37" t="s">
        <v>61</v>
      </c>
      <c r="X65" s="37">
        <v>10</v>
      </c>
      <c r="Y65" s="31">
        <f>(X65/15)*100</f>
        <v>66.666666666666657</v>
      </c>
      <c r="Z65" s="37" t="s">
        <v>61</v>
      </c>
      <c r="AA65" s="37">
        <v>4</v>
      </c>
      <c r="AB65" s="31">
        <f t="shared" si="6"/>
        <v>26.666666666666668</v>
      </c>
      <c r="AC65" s="37" t="s">
        <v>60</v>
      </c>
      <c r="AD65" s="31">
        <f t="shared" si="7"/>
        <v>452.26588465298147</v>
      </c>
      <c r="AE65" s="31">
        <v>64</v>
      </c>
      <c r="AF65" s="56"/>
      <c r="AG65" s="42"/>
      <c r="AH65" s="84"/>
    </row>
    <row r="66" spans="1:34" ht="36" x14ac:dyDescent="0.55000000000000004">
      <c r="A66" s="36" t="s">
        <v>82</v>
      </c>
      <c r="B66" s="74" t="s">
        <v>7</v>
      </c>
      <c r="C66" s="27">
        <v>5</v>
      </c>
      <c r="D66" s="27">
        <f t="shared" ref="D66:D67" si="9">(C66/50)*100</f>
        <v>10</v>
      </c>
      <c r="E66" s="34" t="s">
        <v>59</v>
      </c>
      <c r="F66" s="29">
        <v>34</v>
      </c>
      <c r="G66" s="29">
        <f t="shared" ref="G66:G76" si="10">(F66/50)*100</f>
        <v>68</v>
      </c>
      <c r="H66" s="28" t="s">
        <v>61</v>
      </c>
      <c r="I66" s="34">
        <v>20</v>
      </c>
      <c r="J66" s="29">
        <f t="shared" si="8"/>
        <v>40</v>
      </c>
      <c r="K66" s="34" t="s">
        <v>60</v>
      </c>
      <c r="L66" s="27">
        <v>24</v>
      </c>
      <c r="M66" s="29">
        <f t="shared" ref="M66:M76" si="11">(L66/55)*100</f>
        <v>43.636363636363633</v>
      </c>
      <c r="N66" s="37" t="s">
        <v>60</v>
      </c>
      <c r="O66" s="37">
        <v>21</v>
      </c>
      <c r="P66" s="32">
        <f t="shared" ref="P66:P76" si="12">(O66/31)*100</f>
        <v>67.741935483870961</v>
      </c>
      <c r="Q66" s="37" t="s">
        <v>61</v>
      </c>
      <c r="R66" s="37">
        <v>22</v>
      </c>
      <c r="S66" s="37">
        <f t="shared" ref="S66:S76" si="13">(R66/25)*100</f>
        <v>88</v>
      </c>
      <c r="T66" s="37" t="s">
        <v>61</v>
      </c>
      <c r="U66" s="37">
        <v>9</v>
      </c>
      <c r="V66" s="37">
        <f>(U66/20)*100</f>
        <v>45</v>
      </c>
      <c r="W66" s="37" t="s">
        <v>60</v>
      </c>
      <c r="X66" s="37">
        <v>4</v>
      </c>
      <c r="Y66" s="32">
        <f>(X66/15)*100</f>
        <v>26.666666666666668</v>
      </c>
      <c r="Z66" s="37" t="s">
        <v>60</v>
      </c>
      <c r="AA66" s="37">
        <v>8</v>
      </c>
      <c r="AB66" s="32">
        <f t="shared" ref="AB66:AB76" si="14">(AA66/15)*100</f>
        <v>53.333333333333336</v>
      </c>
      <c r="AC66" s="37" t="s">
        <v>61</v>
      </c>
      <c r="AD66" s="32">
        <f t="shared" ref="AD66:AD76" si="15">(D66+G66+J66+M66+P66+S66+V66+Y66+AB66)</f>
        <v>442.3782991202346</v>
      </c>
      <c r="AE66" s="31">
        <v>65</v>
      </c>
      <c r="AF66" s="45"/>
      <c r="AH66" s="82"/>
    </row>
    <row r="67" spans="1:34" ht="36" x14ac:dyDescent="0.55000000000000004">
      <c r="A67" s="36" t="s">
        <v>79</v>
      </c>
      <c r="B67" s="74" t="s">
        <v>7</v>
      </c>
      <c r="C67" s="27">
        <v>5</v>
      </c>
      <c r="D67" s="27">
        <f t="shared" si="9"/>
        <v>10</v>
      </c>
      <c r="E67" s="27" t="s">
        <v>59</v>
      </c>
      <c r="F67" s="28">
        <v>25</v>
      </c>
      <c r="G67" s="29">
        <f t="shared" si="10"/>
        <v>50</v>
      </c>
      <c r="H67" s="28" t="s">
        <v>61</v>
      </c>
      <c r="I67" s="27">
        <v>22</v>
      </c>
      <c r="J67" s="29">
        <f t="shared" si="8"/>
        <v>44</v>
      </c>
      <c r="K67" s="27" t="s">
        <v>60</v>
      </c>
      <c r="L67" s="27">
        <v>33</v>
      </c>
      <c r="M67" s="29">
        <f t="shared" si="11"/>
        <v>60</v>
      </c>
      <c r="N67" s="38" t="s">
        <v>61</v>
      </c>
      <c r="O67" s="38">
        <v>19</v>
      </c>
      <c r="P67" s="32">
        <f t="shared" si="12"/>
        <v>61.29032258064516</v>
      </c>
      <c r="Q67" s="38" t="s">
        <v>61</v>
      </c>
      <c r="R67" s="38">
        <v>17</v>
      </c>
      <c r="S67" s="37">
        <f t="shared" si="13"/>
        <v>68</v>
      </c>
      <c r="T67" s="38" t="s">
        <v>61</v>
      </c>
      <c r="U67" s="38">
        <v>11</v>
      </c>
      <c r="V67" s="37">
        <f>(U67/20)*100</f>
        <v>55.000000000000007</v>
      </c>
      <c r="W67" s="38" t="s">
        <v>61</v>
      </c>
      <c r="X67" s="38">
        <v>4</v>
      </c>
      <c r="Y67" s="32">
        <f>(X67/15)*100</f>
        <v>26.666666666666668</v>
      </c>
      <c r="Z67" s="38" t="s">
        <v>59</v>
      </c>
      <c r="AA67" s="38">
        <v>10</v>
      </c>
      <c r="AB67" s="32">
        <f t="shared" si="14"/>
        <v>66.666666666666657</v>
      </c>
      <c r="AC67" s="38" t="s">
        <v>61</v>
      </c>
      <c r="AD67" s="32">
        <f t="shared" si="15"/>
        <v>441.6236559139785</v>
      </c>
      <c r="AE67" s="31">
        <v>65</v>
      </c>
      <c r="AF67" s="78"/>
      <c r="AH67" s="82"/>
    </row>
    <row r="68" spans="1:34" ht="36" x14ac:dyDescent="0.55000000000000004">
      <c r="A68" s="24" t="s">
        <v>24</v>
      </c>
      <c r="B68" s="92" t="s">
        <v>12</v>
      </c>
      <c r="C68" s="16">
        <v>9</v>
      </c>
      <c r="D68" s="16">
        <v>0</v>
      </c>
      <c r="E68" s="16" t="s">
        <v>59</v>
      </c>
      <c r="F68" s="17">
        <v>35</v>
      </c>
      <c r="G68" s="18">
        <f t="shared" si="10"/>
        <v>70</v>
      </c>
      <c r="H68" s="17" t="s">
        <v>61</v>
      </c>
      <c r="I68" s="16">
        <v>22</v>
      </c>
      <c r="J68" s="21">
        <f t="shared" si="8"/>
        <v>44</v>
      </c>
      <c r="K68" s="16" t="s">
        <v>60</v>
      </c>
      <c r="L68" s="16">
        <v>38</v>
      </c>
      <c r="M68" s="18">
        <f t="shared" si="11"/>
        <v>69.090909090909093</v>
      </c>
      <c r="N68" s="46" t="s">
        <v>61</v>
      </c>
      <c r="O68" s="46">
        <v>22</v>
      </c>
      <c r="P68" s="19">
        <f t="shared" si="12"/>
        <v>70.967741935483872</v>
      </c>
      <c r="Q68" s="46" t="s">
        <v>61</v>
      </c>
      <c r="R68" s="46">
        <v>9</v>
      </c>
      <c r="S68" s="26">
        <f t="shared" si="13"/>
        <v>36</v>
      </c>
      <c r="T68" s="46" t="s">
        <v>61</v>
      </c>
      <c r="U68" s="46">
        <v>5</v>
      </c>
      <c r="V68" s="19">
        <f>(U68/15)*100</f>
        <v>33.333333333333329</v>
      </c>
      <c r="W68" s="46" t="s">
        <v>60</v>
      </c>
      <c r="X68" s="46">
        <v>12</v>
      </c>
      <c r="Y68" s="26">
        <f>(X68/20)*100</f>
        <v>60</v>
      </c>
      <c r="Z68" s="46" t="s">
        <v>61</v>
      </c>
      <c r="AA68" s="46">
        <v>8</v>
      </c>
      <c r="AB68" s="19">
        <f t="shared" si="14"/>
        <v>53.333333333333336</v>
      </c>
      <c r="AC68" s="46" t="s">
        <v>61</v>
      </c>
      <c r="AD68" s="19">
        <f t="shared" si="15"/>
        <v>436.72531769305959</v>
      </c>
      <c r="AE68" s="31">
        <v>67</v>
      </c>
      <c r="AF68" s="51"/>
      <c r="AH68" s="64"/>
    </row>
    <row r="69" spans="1:34" ht="36" x14ac:dyDescent="0.55000000000000004">
      <c r="A69" s="2" t="s">
        <v>66</v>
      </c>
      <c r="B69" s="93" t="s">
        <v>12</v>
      </c>
      <c r="C69" s="7">
        <v>13</v>
      </c>
      <c r="D69" s="16">
        <f t="shared" ref="D69:D76" si="16">(C69/50)*100</f>
        <v>26</v>
      </c>
      <c r="E69" s="7" t="s">
        <v>59</v>
      </c>
      <c r="F69" s="8">
        <v>33</v>
      </c>
      <c r="G69" s="18">
        <f t="shared" si="10"/>
        <v>66</v>
      </c>
      <c r="H69" s="8" t="s">
        <v>61</v>
      </c>
      <c r="I69" s="7">
        <v>30</v>
      </c>
      <c r="J69" s="21">
        <f t="shared" si="8"/>
        <v>60</v>
      </c>
      <c r="K69" s="7" t="s">
        <v>61</v>
      </c>
      <c r="L69" s="7">
        <v>30</v>
      </c>
      <c r="M69" s="18">
        <f t="shared" si="11"/>
        <v>54.54545454545454</v>
      </c>
      <c r="N69" s="11" t="s">
        <v>61</v>
      </c>
      <c r="O69" s="11">
        <v>20</v>
      </c>
      <c r="P69" s="19">
        <f t="shared" si="12"/>
        <v>64.516129032258064</v>
      </c>
      <c r="Q69" s="11" t="s">
        <v>61</v>
      </c>
      <c r="R69" s="11">
        <v>16</v>
      </c>
      <c r="S69" s="26">
        <f t="shared" si="13"/>
        <v>64</v>
      </c>
      <c r="T69" s="11" t="s">
        <v>61</v>
      </c>
      <c r="U69" s="11">
        <v>2</v>
      </c>
      <c r="V69" s="19">
        <f>(U69/15)*100</f>
        <v>13.333333333333334</v>
      </c>
      <c r="W69" s="11" t="s">
        <v>59</v>
      </c>
      <c r="X69" s="11">
        <v>6</v>
      </c>
      <c r="Y69" s="26">
        <f>(X69/20)*100</f>
        <v>30</v>
      </c>
      <c r="Z69" s="11" t="s">
        <v>60</v>
      </c>
      <c r="AA69" s="11">
        <v>8</v>
      </c>
      <c r="AB69" s="19">
        <f t="shared" si="14"/>
        <v>53.333333333333336</v>
      </c>
      <c r="AC69" s="11" t="s">
        <v>60</v>
      </c>
      <c r="AD69" s="19">
        <f t="shared" si="15"/>
        <v>431.72825024437924</v>
      </c>
      <c r="AE69" s="31">
        <v>68</v>
      </c>
      <c r="AF69" s="51"/>
      <c r="AH69" s="64"/>
    </row>
    <row r="70" spans="1:34" ht="36" x14ac:dyDescent="0.55000000000000004">
      <c r="A70" s="2" t="s">
        <v>94</v>
      </c>
      <c r="B70" s="93" t="s">
        <v>7</v>
      </c>
      <c r="C70" s="7">
        <v>12</v>
      </c>
      <c r="D70" s="16">
        <f t="shared" si="16"/>
        <v>24</v>
      </c>
      <c r="E70" s="7" t="s">
        <v>59</v>
      </c>
      <c r="F70" s="8">
        <v>32</v>
      </c>
      <c r="G70" s="18">
        <f t="shared" si="10"/>
        <v>64</v>
      </c>
      <c r="H70" s="8" t="s">
        <v>61</v>
      </c>
      <c r="I70" s="7">
        <v>27</v>
      </c>
      <c r="J70" s="21">
        <f t="shared" si="8"/>
        <v>54</v>
      </c>
      <c r="K70" s="7" t="s">
        <v>61</v>
      </c>
      <c r="L70" s="7">
        <v>36</v>
      </c>
      <c r="M70" s="18">
        <f t="shared" si="11"/>
        <v>65.454545454545453</v>
      </c>
      <c r="N70" s="11" t="s">
        <v>61</v>
      </c>
      <c r="O70" s="11">
        <v>21</v>
      </c>
      <c r="P70" s="19">
        <f t="shared" si="12"/>
        <v>67.741935483870961</v>
      </c>
      <c r="Q70" s="11" t="s">
        <v>61</v>
      </c>
      <c r="R70" s="11">
        <v>17</v>
      </c>
      <c r="S70" s="26">
        <f t="shared" si="13"/>
        <v>68</v>
      </c>
      <c r="T70" s="11" t="s">
        <v>61</v>
      </c>
      <c r="U70" s="11">
        <v>1</v>
      </c>
      <c r="V70" s="19">
        <f>(U70/15)*100</f>
        <v>6.666666666666667</v>
      </c>
      <c r="W70" s="11" t="s">
        <v>59</v>
      </c>
      <c r="X70" s="11">
        <v>9</v>
      </c>
      <c r="Y70" s="26">
        <f>(X70/20)*100</f>
        <v>45</v>
      </c>
      <c r="Z70" s="11" t="s">
        <v>60</v>
      </c>
      <c r="AA70" s="11">
        <v>5</v>
      </c>
      <c r="AB70" s="19">
        <f t="shared" si="14"/>
        <v>33.333333333333329</v>
      </c>
      <c r="AC70" s="11" t="s">
        <v>60</v>
      </c>
      <c r="AD70" s="19">
        <f t="shared" si="15"/>
        <v>428.19648093841641</v>
      </c>
      <c r="AE70" s="31">
        <v>69</v>
      </c>
      <c r="AF70" s="51"/>
      <c r="AH70" s="64"/>
    </row>
    <row r="71" spans="1:34" ht="36" x14ac:dyDescent="0.55000000000000004">
      <c r="A71" s="36" t="s">
        <v>13</v>
      </c>
      <c r="B71" s="74" t="s">
        <v>7</v>
      </c>
      <c r="C71" s="27">
        <v>3</v>
      </c>
      <c r="D71" s="27">
        <f t="shared" si="16"/>
        <v>6</v>
      </c>
      <c r="E71" s="27" t="s">
        <v>59</v>
      </c>
      <c r="F71" s="28">
        <v>37</v>
      </c>
      <c r="G71" s="28">
        <f t="shared" si="10"/>
        <v>74</v>
      </c>
      <c r="H71" s="28" t="s">
        <v>61</v>
      </c>
      <c r="I71" s="27">
        <v>26</v>
      </c>
      <c r="J71" s="29">
        <f t="shared" si="8"/>
        <v>52</v>
      </c>
      <c r="K71" s="27" t="s">
        <v>61</v>
      </c>
      <c r="L71" s="27">
        <v>26</v>
      </c>
      <c r="M71" s="29">
        <f t="shared" si="11"/>
        <v>47.272727272727273</v>
      </c>
      <c r="N71" s="38" t="s">
        <v>60</v>
      </c>
      <c r="O71" s="38">
        <v>18</v>
      </c>
      <c r="P71" s="32">
        <f t="shared" si="12"/>
        <v>58.064516129032263</v>
      </c>
      <c r="Q71" s="38" t="s">
        <v>61</v>
      </c>
      <c r="R71" s="38">
        <v>18</v>
      </c>
      <c r="S71" s="37">
        <f t="shared" si="13"/>
        <v>72</v>
      </c>
      <c r="T71" s="38" t="s">
        <v>61</v>
      </c>
      <c r="U71" s="38">
        <v>7</v>
      </c>
      <c r="V71" s="37">
        <f>(U71/20)*100</f>
        <v>35</v>
      </c>
      <c r="W71" s="38" t="s">
        <v>61</v>
      </c>
      <c r="X71" s="38">
        <v>6</v>
      </c>
      <c r="Y71" s="32">
        <f>(X71/15)*100</f>
        <v>40</v>
      </c>
      <c r="Z71" s="38" t="s">
        <v>60</v>
      </c>
      <c r="AA71" s="38">
        <v>5</v>
      </c>
      <c r="AB71" s="32">
        <f t="shared" si="14"/>
        <v>33.333333333333329</v>
      </c>
      <c r="AC71" s="38" t="s">
        <v>60</v>
      </c>
      <c r="AD71" s="32">
        <f t="shared" si="15"/>
        <v>417.67057673509288</v>
      </c>
      <c r="AE71" s="31">
        <v>70</v>
      </c>
      <c r="AF71" s="78"/>
      <c r="AH71" s="82"/>
    </row>
    <row r="72" spans="1:34" ht="36" x14ac:dyDescent="0.55000000000000004">
      <c r="A72" s="12" t="s">
        <v>10</v>
      </c>
      <c r="B72" s="74" t="s">
        <v>12</v>
      </c>
      <c r="C72" s="27">
        <v>8</v>
      </c>
      <c r="D72" s="27">
        <f t="shared" si="16"/>
        <v>16</v>
      </c>
      <c r="E72" s="27" t="s">
        <v>59</v>
      </c>
      <c r="F72" s="28">
        <v>28</v>
      </c>
      <c r="G72" s="28">
        <f t="shared" si="10"/>
        <v>56.000000000000007</v>
      </c>
      <c r="H72" s="28" t="s">
        <v>60</v>
      </c>
      <c r="I72" s="27">
        <v>27</v>
      </c>
      <c r="J72" s="34">
        <f t="shared" si="8"/>
        <v>54</v>
      </c>
      <c r="K72" s="27" t="s">
        <v>60</v>
      </c>
      <c r="L72" s="27">
        <v>41</v>
      </c>
      <c r="M72" s="29">
        <f t="shared" si="11"/>
        <v>74.545454545454547</v>
      </c>
      <c r="N72" s="74" t="s">
        <v>61</v>
      </c>
      <c r="O72" s="74">
        <v>16</v>
      </c>
      <c r="P72" s="31">
        <f t="shared" si="12"/>
        <v>51.612903225806448</v>
      </c>
      <c r="Q72" s="74" t="s">
        <v>61</v>
      </c>
      <c r="R72" s="74">
        <v>12</v>
      </c>
      <c r="S72" s="30">
        <f t="shared" si="13"/>
        <v>48</v>
      </c>
      <c r="T72" s="74" t="s">
        <v>61</v>
      </c>
      <c r="U72" s="74">
        <v>6</v>
      </c>
      <c r="V72" s="30">
        <f>(U72/20)*100</f>
        <v>30</v>
      </c>
      <c r="W72" s="74" t="s">
        <v>61</v>
      </c>
      <c r="X72" s="74">
        <v>8</v>
      </c>
      <c r="Y72" s="31">
        <f>(X72/15)*100</f>
        <v>53.333333333333336</v>
      </c>
      <c r="Z72" s="74" t="s">
        <v>61</v>
      </c>
      <c r="AA72" s="74">
        <v>5</v>
      </c>
      <c r="AB72" s="31">
        <f t="shared" si="14"/>
        <v>33.333333333333329</v>
      </c>
      <c r="AC72" s="74" t="s">
        <v>61</v>
      </c>
      <c r="AD72" s="31">
        <f t="shared" si="15"/>
        <v>416.82502443792765</v>
      </c>
      <c r="AE72" s="31">
        <v>71</v>
      </c>
      <c r="AF72" s="79"/>
      <c r="AG72" s="42"/>
      <c r="AH72" s="84"/>
    </row>
    <row r="73" spans="1:34" ht="36" x14ac:dyDescent="0.55000000000000004">
      <c r="A73" s="2" t="s">
        <v>88</v>
      </c>
      <c r="B73" s="93" t="s">
        <v>12</v>
      </c>
      <c r="C73" s="7">
        <v>8</v>
      </c>
      <c r="D73" s="16">
        <f t="shared" si="16"/>
        <v>16</v>
      </c>
      <c r="E73" s="7" t="s">
        <v>59</v>
      </c>
      <c r="F73" s="8">
        <v>29</v>
      </c>
      <c r="G73" s="17">
        <f t="shared" si="10"/>
        <v>57.999999999999993</v>
      </c>
      <c r="H73" s="8" t="s">
        <v>61</v>
      </c>
      <c r="I73" s="7">
        <v>35</v>
      </c>
      <c r="J73" s="21">
        <f t="shared" si="8"/>
        <v>70</v>
      </c>
      <c r="K73" s="7" t="s">
        <v>61</v>
      </c>
      <c r="L73" s="7">
        <v>30</v>
      </c>
      <c r="M73" s="18">
        <f t="shared" si="11"/>
        <v>54.54545454545454</v>
      </c>
      <c r="N73" s="11" t="s">
        <v>61</v>
      </c>
      <c r="O73" s="11">
        <v>16</v>
      </c>
      <c r="P73" s="19">
        <f t="shared" si="12"/>
        <v>51.612903225806448</v>
      </c>
      <c r="Q73" s="11" t="s">
        <v>61</v>
      </c>
      <c r="R73" s="11">
        <v>15</v>
      </c>
      <c r="S73" s="26">
        <f t="shared" si="13"/>
        <v>60</v>
      </c>
      <c r="T73" s="11" t="s">
        <v>61</v>
      </c>
      <c r="U73" s="11">
        <v>3</v>
      </c>
      <c r="V73" s="19">
        <f>(U73/15)*100</f>
        <v>20</v>
      </c>
      <c r="W73" s="11" t="s">
        <v>59</v>
      </c>
      <c r="X73" s="11">
        <v>6</v>
      </c>
      <c r="Y73" s="26">
        <f>(X73/20)*100</f>
        <v>30</v>
      </c>
      <c r="Z73" s="11" t="s">
        <v>60</v>
      </c>
      <c r="AA73" s="11">
        <v>6</v>
      </c>
      <c r="AB73" s="19">
        <f t="shared" si="14"/>
        <v>40</v>
      </c>
      <c r="AC73" s="11" t="s">
        <v>61</v>
      </c>
      <c r="AD73" s="19">
        <f t="shared" si="15"/>
        <v>400.15835777126097</v>
      </c>
      <c r="AE73" s="31">
        <v>72</v>
      </c>
      <c r="AF73" s="51"/>
      <c r="AH73" s="64"/>
    </row>
    <row r="74" spans="1:34" ht="36" x14ac:dyDescent="0.55000000000000004">
      <c r="A74" s="15" t="s">
        <v>1</v>
      </c>
      <c r="B74" s="93" t="s">
        <v>7</v>
      </c>
      <c r="C74" s="7">
        <v>18</v>
      </c>
      <c r="D74" s="16">
        <f t="shared" si="16"/>
        <v>36</v>
      </c>
      <c r="E74" s="7" t="s">
        <v>60</v>
      </c>
      <c r="F74" s="8">
        <v>31</v>
      </c>
      <c r="G74" s="17">
        <f t="shared" si="10"/>
        <v>62</v>
      </c>
      <c r="H74" s="8" t="s">
        <v>61</v>
      </c>
      <c r="I74" s="7">
        <v>25</v>
      </c>
      <c r="J74" s="21">
        <f t="shared" si="8"/>
        <v>50</v>
      </c>
      <c r="K74" s="7" t="s">
        <v>61</v>
      </c>
      <c r="L74" s="7">
        <v>38</v>
      </c>
      <c r="M74" s="18">
        <f t="shared" si="11"/>
        <v>69.090909090909093</v>
      </c>
      <c r="N74" s="11" t="s">
        <v>61</v>
      </c>
      <c r="O74" s="11">
        <v>26</v>
      </c>
      <c r="P74" s="19">
        <f t="shared" si="12"/>
        <v>83.870967741935488</v>
      </c>
      <c r="Q74" s="11" t="s">
        <v>61</v>
      </c>
      <c r="R74" s="11">
        <v>16</v>
      </c>
      <c r="S74" s="26">
        <f t="shared" si="13"/>
        <v>64</v>
      </c>
      <c r="T74" s="11" t="s">
        <v>61</v>
      </c>
      <c r="U74" s="11"/>
      <c r="V74" s="19">
        <f>(U74/15)*100</f>
        <v>0</v>
      </c>
      <c r="W74" s="11"/>
      <c r="X74" s="11"/>
      <c r="Y74" s="26">
        <f>(X74/20)*100</f>
        <v>0</v>
      </c>
      <c r="Z74" s="11"/>
      <c r="AA74" s="11"/>
      <c r="AB74" s="19">
        <f t="shared" si="14"/>
        <v>0</v>
      </c>
      <c r="AC74" s="11"/>
      <c r="AD74" s="19">
        <f t="shared" si="15"/>
        <v>364.96187683284461</v>
      </c>
      <c r="AE74" s="31">
        <v>73</v>
      </c>
      <c r="AF74" s="51"/>
      <c r="AH74" s="64"/>
    </row>
    <row r="75" spans="1:34" ht="36" x14ac:dyDescent="0.55000000000000004">
      <c r="A75" s="2" t="s">
        <v>49</v>
      </c>
      <c r="B75" s="93" t="s">
        <v>12</v>
      </c>
      <c r="C75" s="7">
        <v>9</v>
      </c>
      <c r="D75" s="16">
        <f t="shared" si="16"/>
        <v>18</v>
      </c>
      <c r="E75" s="7" t="s">
        <v>59</v>
      </c>
      <c r="F75" s="8">
        <v>28</v>
      </c>
      <c r="G75" s="17">
        <f t="shared" si="10"/>
        <v>56.000000000000007</v>
      </c>
      <c r="H75" s="8" t="s">
        <v>61</v>
      </c>
      <c r="I75" s="7">
        <v>20</v>
      </c>
      <c r="J75" s="21">
        <f t="shared" si="8"/>
        <v>40</v>
      </c>
      <c r="K75" s="7" t="s">
        <v>60</v>
      </c>
      <c r="L75" s="7">
        <v>38</v>
      </c>
      <c r="M75" s="18">
        <f t="shared" si="11"/>
        <v>69.090909090909093</v>
      </c>
      <c r="N75" s="11" t="s">
        <v>61</v>
      </c>
      <c r="O75" s="11">
        <v>18</v>
      </c>
      <c r="P75" s="19">
        <f t="shared" si="12"/>
        <v>58.064516129032263</v>
      </c>
      <c r="Q75" s="11" t="s">
        <v>61</v>
      </c>
      <c r="R75" s="11">
        <v>15</v>
      </c>
      <c r="S75" s="26">
        <f t="shared" si="13"/>
        <v>60</v>
      </c>
      <c r="T75" s="11" t="s">
        <v>61</v>
      </c>
      <c r="U75" s="11"/>
      <c r="V75" s="19">
        <f>(U75/15)*100</f>
        <v>0</v>
      </c>
      <c r="W75" s="11"/>
      <c r="X75" s="11"/>
      <c r="Y75" s="26">
        <f>(X75/20)*100</f>
        <v>0</v>
      </c>
      <c r="Z75" s="11"/>
      <c r="AA75" s="11"/>
      <c r="AB75" s="19">
        <f t="shared" si="14"/>
        <v>0</v>
      </c>
      <c r="AC75" s="11"/>
      <c r="AD75" s="19">
        <f t="shared" si="15"/>
        <v>301.15542521994132</v>
      </c>
      <c r="AE75" s="31">
        <v>74</v>
      </c>
      <c r="AF75" s="51"/>
      <c r="AH75" s="64"/>
    </row>
    <row r="76" spans="1:34" ht="36" x14ac:dyDescent="0.55000000000000004">
      <c r="A76" s="36" t="s">
        <v>78</v>
      </c>
      <c r="B76" s="74" t="s">
        <v>7</v>
      </c>
      <c r="C76" s="27">
        <v>3</v>
      </c>
      <c r="D76" s="27">
        <f t="shared" si="16"/>
        <v>6</v>
      </c>
      <c r="E76" s="27" t="s">
        <v>59</v>
      </c>
      <c r="F76" s="28">
        <v>26</v>
      </c>
      <c r="G76" s="28">
        <f t="shared" si="10"/>
        <v>52</v>
      </c>
      <c r="H76" s="28" t="s">
        <v>61</v>
      </c>
      <c r="I76" s="27">
        <v>25</v>
      </c>
      <c r="J76" s="29">
        <f t="shared" si="8"/>
        <v>50</v>
      </c>
      <c r="K76" s="27" t="s">
        <v>61</v>
      </c>
      <c r="L76" s="27">
        <v>29</v>
      </c>
      <c r="M76" s="29">
        <f t="shared" si="11"/>
        <v>52.72727272727272</v>
      </c>
      <c r="N76" s="38" t="s">
        <v>61</v>
      </c>
      <c r="O76" s="38">
        <v>16</v>
      </c>
      <c r="P76" s="32">
        <f t="shared" si="12"/>
        <v>51.612903225806448</v>
      </c>
      <c r="Q76" s="38" t="s">
        <v>61</v>
      </c>
      <c r="R76" s="38">
        <v>22</v>
      </c>
      <c r="S76" s="37">
        <f t="shared" si="13"/>
        <v>88</v>
      </c>
      <c r="T76" s="38" t="s">
        <v>61</v>
      </c>
      <c r="U76" s="38"/>
      <c r="V76" s="37">
        <f>(U76/20)*100</f>
        <v>0</v>
      </c>
      <c r="W76" s="38"/>
      <c r="X76" s="38"/>
      <c r="Y76" s="32">
        <f>(X76/15)*100</f>
        <v>0</v>
      </c>
      <c r="Z76" s="38"/>
      <c r="AA76" s="38"/>
      <c r="AB76" s="32">
        <f t="shared" si="14"/>
        <v>0</v>
      </c>
      <c r="AC76" s="38"/>
      <c r="AD76" s="32">
        <f t="shared" si="15"/>
        <v>300.34017595307915</v>
      </c>
      <c r="AE76" s="31">
        <v>75</v>
      </c>
      <c r="AF76" s="78"/>
      <c r="AH76" s="82"/>
    </row>
    <row r="77" spans="1:34" ht="33.75" x14ac:dyDescent="0.5">
      <c r="A77" s="14" t="s">
        <v>51</v>
      </c>
      <c r="B77" s="5"/>
      <c r="C77" s="47">
        <f>SUM(C2:C76)</f>
        <v>1285</v>
      </c>
      <c r="D77" s="47">
        <f t="shared" ref="D77:AC77" si="17">SUM(D2:D76)</f>
        <v>2552</v>
      </c>
      <c r="E77" s="47">
        <f t="shared" si="17"/>
        <v>0</v>
      </c>
      <c r="F77" s="47">
        <f t="shared" si="17"/>
        <v>2755</v>
      </c>
      <c r="G77" s="47">
        <f t="shared" si="17"/>
        <v>5510</v>
      </c>
      <c r="H77" s="47">
        <f t="shared" si="17"/>
        <v>0</v>
      </c>
      <c r="I77" s="47">
        <f t="shared" si="17"/>
        <v>2500</v>
      </c>
      <c r="J77" s="47">
        <f t="shared" si="17"/>
        <v>4936</v>
      </c>
      <c r="K77" s="47">
        <f t="shared" si="17"/>
        <v>0</v>
      </c>
      <c r="L77" s="47">
        <f t="shared" si="17"/>
        <v>3134</v>
      </c>
      <c r="M77" s="47">
        <f t="shared" si="17"/>
        <v>5698.1818181818189</v>
      </c>
      <c r="N77" s="47">
        <f t="shared" si="17"/>
        <v>0</v>
      </c>
      <c r="O77" s="47">
        <f t="shared" si="17"/>
        <v>1727</v>
      </c>
      <c r="P77" s="47">
        <f t="shared" si="17"/>
        <v>5570.9677419354857</v>
      </c>
      <c r="Q77" s="47">
        <f t="shared" si="17"/>
        <v>0</v>
      </c>
      <c r="R77" s="47">
        <f t="shared" si="17"/>
        <v>1396</v>
      </c>
      <c r="S77" s="47">
        <f t="shared" si="17"/>
        <v>5584</v>
      </c>
      <c r="T77" s="47">
        <f t="shared" si="17"/>
        <v>0</v>
      </c>
      <c r="U77" s="47">
        <f t="shared" si="17"/>
        <v>731</v>
      </c>
      <c r="V77" s="47">
        <f t="shared" si="17"/>
        <v>3888.3333333333335</v>
      </c>
      <c r="W77" s="47">
        <f t="shared" si="17"/>
        <v>0</v>
      </c>
      <c r="X77" s="47">
        <f t="shared" si="17"/>
        <v>724</v>
      </c>
      <c r="Y77" s="47">
        <f t="shared" si="17"/>
        <v>4353.3333333333321</v>
      </c>
      <c r="Z77" s="47">
        <f t="shared" si="17"/>
        <v>0</v>
      </c>
      <c r="AA77" s="47">
        <f t="shared" si="17"/>
        <v>551</v>
      </c>
      <c r="AB77" s="47">
        <f t="shared" si="17"/>
        <v>3673.3333333333344</v>
      </c>
      <c r="AC77" s="47">
        <f t="shared" si="17"/>
        <v>0</v>
      </c>
      <c r="AD77" s="58"/>
      <c r="AE77" s="60"/>
      <c r="AF77" s="59"/>
    </row>
    <row r="78" spans="1:34" ht="33.75" x14ac:dyDescent="0.5">
      <c r="A78" s="23" t="s">
        <v>57</v>
      </c>
      <c r="B78" s="24"/>
      <c r="C78" s="25">
        <f>AVERAGE(C2:C76)</f>
        <v>17.133333333333333</v>
      </c>
      <c r="D78" s="25">
        <f t="shared" ref="D78:AC78" si="18">AVERAGE(D2:D76)</f>
        <v>34.026666666666664</v>
      </c>
      <c r="E78" s="25" t="e">
        <f t="shared" si="18"/>
        <v>#DIV/0!</v>
      </c>
      <c r="F78" s="25">
        <f t="shared" si="18"/>
        <v>36.733333333333334</v>
      </c>
      <c r="G78" s="25">
        <f t="shared" si="18"/>
        <v>73.466666666666669</v>
      </c>
      <c r="H78" s="25" t="e">
        <f t="shared" si="18"/>
        <v>#DIV/0!</v>
      </c>
      <c r="I78" s="25">
        <f t="shared" si="18"/>
        <v>33.333333333333336</v>
      </c>
      <c r="J78" s="25">
        <f t="shared" si="18"/>
        <v>66.702702702702709</v>
      </c>
      <c r="K78" s="25" t="e">
        <f t="shared" si="18"/>
        <v>#DIV/0!</v>
      </c>
      <c r="L78" s="25">
        <f t="shared" si="18"/>
        <v>41.786666666666669</v>
      </c>
      <c r="M78" s="25">
        <f t="shared" si="18"/>
        <v>75.975757575757584</v>
      </c>
      <c r="N78" s="25" t="e">
        <f t="shared" si="18"/>
        <v>#DIV/0!</v>
      </c>
      <c r="O78" s="25">
        <f t="shared" si="18"/>
        <v>23.026666666666667</v>
      </c>
      <c r="P78" s="25">
        <f t="shared" si="18"/>
        <v>74.279569892473148</v>
      </c>
      <c r="Q78" s="25" t="e">
        <f t="shared" si="18"/>
        <v>#DIV/0!</v>
      </c>
      <c r="R78" s="25">
        <f t="shared" si="18"/>
        <v>18.613333333333333</v>
      </c>
      <c r="S78" s="25">
        <f t="shared" si="18"/>
        <v>74.453333333333333</v>
      </c>
      <c r="T78" s="25" t="e">
        <f t="shared" si="18"/>
        <v>#DIV/0!</v>
      </c>
      <c r="U78" s="25">
        <f t="shared" si="18"/>
        <v>10.152777777777779</v>
      </c>
      <c r="V78" s="25">
        <f t="shared" si="18"/>
        <v>52.54504504504505</v>
      </c>
      <c r="W78" s="25" t="e">
        <f t="shared" si="18"/>
        <v>#DIV/0!</v>
      </c>
      <c r="X78" s="25">
        <f t="shared" si="18"/>
        <v>10.055555555555555</v>
      </c>
      <c r="Y78" s="25">
        <f t="shared" si="18"/>
        <v>58.04444444444443</v>
      </c>
      <c r="Z78" s="25" t="e">
        <f t="shared" si="18"/>
        <v>#DIV/0!</v>
      </c>
      <c r="AA78" s="25">
        <f t="shared" si="18"/>
        <v>7.6527777777777777</v>
      </c>
      <c r="AB78" s="25">
        <f t="shared" si="18"/>
        <v>48.977777777777789</v>
      </c>
      <c r="AC78" s="25" t="e">
        <f t="shared" si="18"/>
        <v>#DIV/0!</v>
      </c>
      <c r="AD78" s="52"/>
      <c r="AE78" s="52"/>
      <c r="AF78" s="53"/>
    </row>
    <row r="79" spans="1:34" ht="46.5" x14ac:dyDescent="0.7">
      <c r="A79" s="14" t="s">
        <v>58</v>
      </c>
      <c r="B79" s="2"/>
      <c r="C79" s="1"/>
      <c r="D79" s="1">
        <v>9</v>
      </c>
      <c r="E79" s="1"/>
      <c r="F79" s="3"/>
      <c r="G79" s="3">
        <v>4</v>
      </c>
      <c r="H79" s="1"/>
      <c r="I79" s="1"/>
      <c r="J79" s="1">
        <v>5</v>
      </c>
      <c r="K79" s="1"/>
      <c r="L79" s="1"/>
      <c r="M79" s="3">
        <v>1</v>
      </c>
      <c r="N79" s="6"/>
      <c r="O79" s="6"/>
      <c r="P79" s="62">
        <v>3</v>
      </c>
      <c r="Q79" s="40"/>
      <c r="R79" s="40"/>
      <c r="S79" s="39">
        <v>2</v>
      </c>
      <c r="T79" s="40"/>
      <c r="U79" s="40"/>
      <c r="V79" s="63">
        <v>7</v>
      </c>
      <c r="W79" s="40"/>
      <c r="X79" s="40"/>
      <c r="Y79" s="62">
        <v>6</v>
      </c>
      <c r="Z79" s="40"/>
      <c r="AA79" s="40"/>
      <c r="AB79" s="62">
        <v>8</v>
      </c>
      <c r="AC79" s="40"/>
      <c r="AD79" s="41"/>
      <c r="AE79" s="41"/>
      <c r="AF79" s="4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GD4 END TERM</vt:lpstr>
      <vt:lpstr>grade4_end_term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</cp:lastModifiedBy>
  <dcterms:created xsi:type="dcterms:W3CDTF">2015-06-05T18:17:20Z</dcterms:created>
  <dcterms:modified xsi:type="dcterms:W3CDTF">2023-10-12T14:56:37Z</dcterms:modified>
</cp:coreProperties>
</file>