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C76C62AB-C3A2-4142-B965-2AA9D8E4516F}" xr6:coauthVersionLast="46" xr6:coauthVersionMax="46" xr10:uidLastSave="{00000000-0000-0000-0000-000000000000}"/>
  <bookViews>
    <workbookView xWindow="396" yWindow="1020" windowWidth="22080" windowHeight="11328" tabRatio="597" xr2:uid="{00000000-000D-0000-FFFF-FFFF00000000}"/>
  </bookViews>
  <sheets>
    <sheet name="DISTINCTION  EXAM" sheetId="3" r:id="rId1"/>
    <sheet name="Sheet1" sheetId="5" r:id="rId2"/>
    <sheet name="TARGETER EXAM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B218" i="3"/>
  <c r="AB219" i="3"/>
  <c r="AB220" i="3"/>
  <c r="AB221" i="3"/>
  <c r="AB222" i="3"/>
  <c r="AB223" i="3"/>
  <c r="AB224" i="3"/>
  <c r="AB225" i="3"/>
  <c r="AB226" i="3"/>
  <c r="AB227" i="3"/>
  <c r="AB228" i="3"/>
  <c r="AB229" i="3"/>
  <c r="AB230" i="3"/>
  <c r="AB231" i="3"/>
  <c r="AB232" i="3"/>
  <c r="AB233" i="3"/>
  <c r="AB234" i="3"/>
  <c r="AB235" i="3"/>
  <c r="AB236" i="3"/>
  <c r="AB237" i="3"/>
  <c r="AB238" i="3"/>
  <c r="AB239" i="3"/>
  <c r="AB240" i="3"/>
  <c r="Y219" i="3"/>
  <c r="Y220" i="3"/>
  <c r="Y241" i="3" s="1"/>
  <c r="Y242" i="3" s="1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18" i="3"/>
  <c r="D241" i="3"/>
  <c r="E241" i="3"/>
  <c r="E242" i="3" s="1"/>
  <c r="F241" i="3"/>
  <c r="G241" i="3"/>
  <c r="G242" i="3" s="1"/>
  <c r="H241" i="3"/>
  <c r="H242" i="3" s="1"/>
  <c r="I241" i="3"/>
  <c r="I242" i="3" s="1"/>
  <c r="J241" i="3"/>
  <c r="K241" i="3"/>
  <c r="K242" i="3" s="1"/>
  <c r="L241" i="3"/>
  <c r="L242" i="3" s="1"/>
  <c r="N241" i="3"/>
  <c r="O241" i="3"/>
  <c r="O242" i="3" s="1"/>
  <c r="P241" i="3"/>
  <c r="P242" i="3" s="1"/>
  <c r="Q241" i="3"/>
  <c r="Q242" i="3" s="1"/>
  <c r="R241" i="3"/>
  <c r="S241" i="3"/>
  <c r="S242" i="3" s="1"/>
  <c r="T241" i="3"/>
  <c r="T242" i="3" s="1"/>
  <c r="U241" i="3"/>
  <c r="U242" i="3" s="1"/>
  <c r="V241" i="3"/>
  <c r="W241" i="3"/>
  <c r="W242" i="3" s="1"/>
  <c r="X241" i="3"/>
  <c r="Z241" i="3"/>
  <c r="AA241" i="3"/>
  <c r="AA242" i="3" s="1"/>
  <c r="AB241" i="3"/>
  <c r="D242" i="3"/>
  <c r="F242" i="3"/>
  <c r="J242" i="3"/>
  <c r="N242" i="3"/>
  <c r="R242" i="3"/>
  <c r="V242" i="3"/>
  <c r="X242" i="3"/>
  <c r="Z242" i="3"/>
  <c r="AB242" i="3"/>
  <c r="C241" i="3"/>
  <c r="C242" i="3" s="1"/>
  <c r="E276" i="3"/>
  <c r="F276" i="3"/>
  <c r="H276" i="3"/>
  <c r="I276" i="3"/>
  <c r="K276" i="3"/>
  <c r="L276" i="3"/>
  <c r="N276" i="3"/>
  <c r="O276" i="3"/>
  <c r="Q276" i="3"/>
  <c r="R276" i="3"/>
  <c r="T276" i="3"/>
  <c r="U276" i="3"/>
  <c r="W276" i="3"/>
  <c r="X276" i="3"/>
  <c r="Z276" i="3"/>
  <c r="AA276" i="3"/>
  <c r="E275" i="3"/>
  <c r="F275" i="3"/>
  <c r="H275" i="3"/>
  <c r="I275" i="3"/>
  <c r="K275" i="3"/>
  <c r="L275" i="3"/>
  <c r="N275" i="3"/>
  <c r="O275" i="3"/>
  <c r="Q275" i="3"/>
  <c r="R275" i="3"/>
  <c r="T275" i="3"/>
  <c r="U275" i="3"/>
  <c r="W275" i="3"/>
  <c r="X275" i="3"/>
  <c r="Z275" i="3"/>
  <c r="AA275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AB251" i="3"/>
  <c r="AB252" i="3"/>
  <c r="AB253" i="3"/>
  <c r="AB254" i="3"/>
  <c r="AB255" i="3"/>
  <c r="AB256" i="3"/>
  <c r="AB257" i="3"/>
  <c r="AB258" i="3"/>
  <c r="AB259" i="3"/>
  <c r="AB260" i="3"/>
  <c r="AB261" i="3"/>
  <c r="AB262" i="3"/>
  <c r="AB263" i="3"/>
  <c r="AB264" i="3"/>
  <c r="AB265" i="3"/>
  <c r="AB266" i="3"/>
  <c r="AB267" i="3"/>
  <c r="AB268" i="3"/>
  <c r="AB269" i="3"/>
  <c r="AB270" i="3"/>
  <c r="AB271" i="3"/>
  <c r="AB272" i="3"/>
  <c r="AB273" i="3"/>
  <c r="AB274" i="3"/>
  <c r="AB250" i="3"/>
  <c r="AB276" i="3" s="1"/>
  <c r="Y251" i="3"/>
  <c r="Y252" i="3"/>
  <c r="Y253" i="3"/>
  <c r="Y254" i="3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73" i="3"/>
  <c r="Y274" i="3"/>
  <c r="Y250" i="3"/>
  <c r="Y276" i="3" s="1"/>
  <c r="V274" i="3"/>
  <c r="V273" i="3"/>
  <c r="V272" i="3"/>
  <c r="V271" i="3"/>
  <c r="V270" i="3"/>
  <c r="V269" i="3"/>
  <c r="V268" i="3"/>
  <c r="V267" i="3"/>
  <c r="V266" i="3"/>
  <c r="V265" i="3"/>
  <c r="V264" i="3"/>
  <c r="V263" i="3"/>
  <c r="V262" i="3"/>
  <c r="V261" i="3"/>
  <c r="V260" i="3"/>
  <c r="V259" i="3"/>
  <c r="V258" i="3"/>
  <c r="V257" i="3"/>
  <c r="V256" i="3"/>
  <c r="V255" i="3"/>
  <c r="V254" i="3"/>
  <c r="V253" i="3"/>
  <c r="V252" i="3"/>
  <c r="V251" i="3"/>
  <c r="V250" i="3"/>
  <c r="V276" i="3" s="1"/>
  <c r="Y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18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284" i="3"/>
  <c r="G310" i="3"/>
  <c r="G309" i="3"/>
  <c r="G308" i="3"/>
  <c r="G307" i="3"/>
  <c r="G306" i="3"/>
  <c r="G305" i="3"/>
  <c r="G297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8" i="3"/>
  <c r="G299" i="3"/>
  <c r="G300" i="3"/>
  <c r="G301" i="3"/>
  <c r="G302" i="3"/>
  <c r="G303" i="3"/>
  <c r="G304" i="3"/>
  <c r="G284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50" i="3"/>
  <c r="S276" i="3" s="1"/>
  <c r="P251" i="3"/>
  <c r="P252" i="3"/>
  <c r="P276" i="3" s="1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50" i="3"/>
  <c r="M276" i="3" s="1"/>
  <c r="J251" i="3"/>
  <c r="J252" i="3"/>
  <c r="J276" i="3" s="1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50" i="3"/>
  <c r="G276" i="3" s="1"/>
  <c r="D250" i="3"/>
  <c r="D276" i="3" s="1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18" i="3"/>
  <c r="D240" i="3"/>
  <c r="D239" i="3"/>
  <c r="D238" i="3"/>
  <c r="D237" i="3"/>
  <c r="D236" i="3"/>
  <c r="D235" i="3"/>
  <c r="D234" i="3"/>
  <c r="D232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3" i="3"/>
  <c r="D218" i="3"/>
  <c r="D52" i="4"/>
  <c r="M241" i="3" l="1"/>
  <c r="M242" i="3" s="1"/>
  <c r="AB275" i="3"/>
  <c r="V275" i="3"/>
  <c r="P275" i="3"/>
  <c r="J275" i="3"/>
  <c r="D275" i="3"/>
  <c r="Y275" i="3"/>
  <c r="S275" i="3"/>
  <c r="M275" i="3"/>
  <c r="G275" i="3"/>
  <c r="H42" i="4"/>
  <c r="I42" i="4"/>
  <c r="J42" i="4"/>
  <c r="K42" i="4"/>
  <c r="L42" i="4"/>
  <c r="M42" i="4"/>
  <c r="N42" i="4"/>
  <c r="O42" i="4"/>
  <c r="P42" i="4"/>
  <c r="R42" i="4"/>
  <c r="S42" i="4"/>
  <c r="T42" i="4"/>
  <c r="U42" i="4"/>
  <c r="V42" i="4"/>
  <c r="W42" i="4"/>
  <c r="X42" i="4"/>
  <c r="Y42" i="4"/>
  <c r="AA42" i="4"/>
  <c r="AC42" i="4"/>
  <c r="AD42" i="4"/>
  <c r="AF42" i="4"/>
  <c r="AG42" i="4"/>
  <c r="AI42" i="4"/>
  <c r="AJ42" i="4"/>
  <c r="AL42" i="4"/>
  <c r="AM42" i="4"/>
  <c r="AO42" i="4"/>
  <c r="AP42" i="4"/>
  <c r="AR42" i="4"/>
  <c r="AS42" i="4"/>
  <c r="AT42" i="4"/>
  <c r="AV42" i="4"/>
  <c r="AX42" i="4"/>
  <c r="H43" i="4"/>
  <c r="I43" i="4"/>
  <c r="J43" i="4"/>
  <c r="K43" i="4"/>
  <c r="L43" i="4"/>
  <c r="M43" i="4"/>
  <c r="N43" i="4"/>
  <c r="O43" i="4"/>
  <c r="P43" i="4"/>
  <c r="R43" i="4"/>
  <c r="S43" i="4"/>
  <c r="T43" i="4"/>
  <c r="U43" i="4"/>
  <c r="V43" i="4"/>
  <c r="W43" i="4"/>
  <c r="X43" i="4"/>
  <c r="Y43" i="4"/>
  <c r="AA43" i="4"/>
  <c r="AC43" i="4"/>
  <c r="AD43" i="4"/>
  <c r="AF43" i="4"/>
  <c r="AG43" i="4"/>
  <c r="AI43" i="4"/>
  <c r="AJ43" i="4"/>
  <c r="AL43" i="4"/>
  <c r="AM43" i="4"/>
  <c r="AO43" i="4"/>
  <c r="AP43" i="4"/>
  <c r="AR43" i="4"/>
  <c r="AS43" i="4"/>
  <c r="AT43" i="4"/>
  <c r="AV43" i="4"/>
  <c r="AX43" i="4"/>
  <c r="H99" i="4" l="1"/>
  <c r="I99" i="4"/>
  <c r="J99" i="4"/>
  <c r="K99" i="4"/>
  <c r="L99" i="4"/>
  <c r="M99" i="4"/>
  <c r="N99" i="4"/>
  <c r="O99" i="4"/>
  <c r="P99" i="4"/>
  <c r="R99" i="4"/>
  <c r="S99" i="4"/>
  <c r="T99" i="4"/>
  <c r="U99" i="4"/>
  <c r="V99" i="4"/>
  <c r="W99" i="4"/>
  <c r="X99" i="4"/>
  <c r="Y99" i="4"/>
  <c r="AA99" i="4"/>
  <c r="AC99" i="4"/>
  <c r="AD99" i="4"/>
  <c r="AF99" i="4"/>
  <c r="AG99" i="4"/>
  <c r="AI99" i="4"/>
  <c r="AJ99" i="4"/>
  <c r="AL99" i="4"/>
  <c r="AM99" i="4"/>
  <c r="AO99" i="4"/>
  <c r="AP99" i="4"/>
  <c r="AR99" i="4"/>
  <c r="AS99" i="4"/>
  <c r="AU99" i="4"/>
  <c r="AV99" i="4"/>
  <c r="AX99" i="4"/>
  <c r="AZ99" i="4"/>
  <c r="H100" i="4"/>
  <c r="I100" i="4"/>
  <c r="J100" i="4"/>
  <c r="K100" i="4"/>
  <c r="L100" i="4"/>
  <c r="M100" i="4"/>
  <c r="N100" i="4"/>
  <c r="O100" i="4"/>
  <c r="P100" i="4"/>
  <c r="R100" i="4"/>
  <c r="S100" i="4"/>
  <c r="T100" i="4"/>
  <c r="U100" i="4"/>
  <c r="V100" i="4"/>
  <c r="W100" i="4"/>
  <c r="X100" i="4"/>
  <c r="Y100" i="4"/>
  <c r="AA100" i="4"/>
  <c r="AC100" i="4"/>
  <c r="AD100" i="4"/>
  <c r="AF100" i="4"/>
  <c r="AG100" i="4"/>
  <c r="AI100" i="4"/>
  <c r="AJ100" i="4"/>
  <c r="AL100" i="4"/>
  <c r="AM100" i="4"/>
  <c r="AO100" i="4"/>
  <c r="AP100" i="4"/>
  <c r="AR100" i="4"/>
  <c r="AS100" i="4"/>
  <c r="AU100" i="4"/>
  <c r="AV100" i="4"/>
  <c r="AX100" i="4"/>
  <c r="AZ100" i="4"/>
  <c r="H72" i="4"/>
  <c r="I72" i="4"/>
  <c r="J72" i="4"/>
  <c r="K72" i="4"/>
  <c r="L72" i="4"/>
  <c r="M72" i="4"/>
  <c r="N72" i="4"/>
  <c r="O72" i="4"/>
  <c r="Q72" i="4"/>
  <c r="R72" i="4"/>
  <c r="S72" i="4"/>
  <c r="T72" i="4"/>
  <c r="U72" i="4"/>
  <c r="V72" i="4"/>
  <c r="W72" i="4"/>
  <c r="X72" i="4"/>
  <c r="Y72" i="4"/>
  <c r="AA72" i="4"/>
  <c r="AC72" i="4"/>
  <c r="AD72" i="4"/>
  <c r="AF72" i="4"/>
  <c r="AG72" i="4"/>
  <c r="AI72" i="4"/>
  <c r="AJ72" i="4"/>
  <c r="AL72" i="4"/>
  <c r="AM72" i="4"/>
  <c r="AO72" i="4"/>
  <c r="AP72" i="4"/>
  <c r="AR72" i="4"/>
  <c r="AS72" i="4"/>
  <c r="AT72" i="4"/>
  <c r="AV72" i="4"/>
  <c r="AX72" i="4"/>
  <c r="H73" i="4"/>
  <c r="I73" i="4"/>
  <c r="J73" i="4"/>
  <c r="K73" i="4"/>
  <c r="L73" i="4"/>
  <c r="M73" i="4"/>
  <c r="N73" i="4"/>
  <c r="O73" i="4"/>
  <c r="Q73" i="4"/>
  <c r="R73" i="4"/>
  <c r="S73" i="4"/>
  <c r="T73" i="4"/>
  <c r="U73" i="4"/>
  <c r="V73" i="4"/>
  <c r="W73" i="4"/>
  <c r="X73" i="4"/>
  <c r="Y73" i="4"/>
  <c r="AA73" i="4"/>
  <c r="AC73" i="4"/>
  <c r="AD73" i="4"/>
  <c r="AF73" i="4"/>
  <c r="AG73" i="4"/>
  <c r="AI73" i="4"/>
  <c r="AJ73" i="4"/>
  <c r="AL73" i="4"/>
  <c r="AM73" i="4"/>
  <c r="AO73" i="4"/>
  <c r="AP73" i="4"/>
  <c r="AR73" i="4"/>
  <c r="AS73" i="4"/>
  <c r="AT73" i="4"/>
  <c r="AV73" i="4"/>
  <c r="AX73" i="4"/>
  <c r="AW115" i="4"/>
  <c r="AW122" i="4"/>
  <c r="AW117" i="4"/>
  <c r="AW121" i="4"/>
  <c r="AW120" i="4"/>
  <c r="AW116" i="4"/>
  <c r="AW127" i="4"/>
  <c r="AW119" i="4"/>
  <c r="AW123" i="4"/>
  <c r="AW124" i="4"/>
  <c r="AW111" i="4"/>
  <c r="AW126" i="4"/>
  <c r="AW125" i="4"/>
  <c r="AW112" i="4"/>
  <c r="AW118" i="4"/>
  <c r="AW114" i="4"/>
  <c r="AW113" i="4"/>
  <c r="AU115" i="4"/>
  <c r="AU122" i="4"/>
  <c r="AU117" i="4"/>
  <c r="AU121" i="4"/>
  <c r="AU120" i="4"/>
  <c r="AU116" i="4"/>
  <c r="AU127" i="4"/>
  <c r="AU119" i="4"/>
  <c r="AU123" i="4"/>
  <c r="AU124" i="4"/>
  <c r="AU111" i="4"/>
  <c r="AU126" i="4"/>
  <c r="AU125" i="4"/>
  <c r="AU112" i="4"/>
  <c r="AU118" i="4"/>
  <c r="AU114" i="4"/>
  <c r="AU113" i="4"/>
  <c r="AQ115" i="4"/>
  <c r="AQ122" i="4"/>
  <c r="AQ117" i="4"/>
  <c r="AQ121" i="4"/>
  <c r="AQ120" i="4"/>
  <c r="AQ116" i="4"/>
  <c r="AQ127" i="4"/>
  <c r="AQ119" i="4"/>
  <c r="AQ123" i="4"/>
  <c r="AQ124" i="4"/>
  <c r="AQ111" i="4"/>
  <c r="AQ126" i="4"/>
  <c r="AQ125" i="4"/>
  <c r="AQ112" i="4"/>
  <c r="AQ118" i="4"/>
  <c r="AQ114" i="4"/>
  <c r="AQ113" i="4"/>
  <c r="AN115" i="4"/>
  <c r="AN122" i="4"/>
  <c r="AN117" i="4"/>
  <c r="AN121" i="4"/>
  <c r="AN120" i="4"/>
  <c r="AN116" i="4"/>
  <c r="AN127" i="4"/>
  <c r="AN119" i="4"/>
  <c r="AN123" i="4"/>
  <c r="AN124" i="4"/>
  <c r="AN111" i="4"/>
  <c r="AN126" i="4"/>
  <c r="AN125" i="4"/>
  <c r="AN112" i="4"/>
  <c r="AN118" i="4"/>
  <c r="AN114" i="4"/>
  <c r="AN113" i="4"/>
  <c r="AK115" i="4"/>
  <c r="AK122" i="4"/>
  <c r="AK117" i="4"/>
  <c r="AK121" i="4"/>
  <c r="AK120" i="4"/>
  <c r="AK116" i="4"/>
  <c r="AK127" i="4"/>
  <c r="AK119" i="4"/>
  <c r="AK123" i="4"/>
  <c r="AK124" i="4"/>
  <c r="AK111" i="4"/>
  <c r="AK126" i="4"/>
  <c r="AK125" i="4"/>
  <c r="AK112" i="4"/>
  <c r="AK118" i="4"/>
  <c r="AK114" i="4"/>
  <c r="AK113" i="4"/>
  <c r="AH115" i="4"/>
  <c r="AH122" i="4"/>
  <c r="AH117" i="4"/>
  <c r="AH121" i="4"/>
  <c r="AH120" i="4"/>
  <c r="AH116" i="4"/>
  <c r="AH127" i="4"/>
  <c r="AH119" i="4"/>
  <c r="AH123" i="4"/>
  <c r="AH124" i="4"/>
  <c r="AH111" i="4"/>
  <c r="AH126" i="4"/>
  <c r="AH125" i="4"/>
  <c r="AH112" i="4"/>
  <c r="AH118" i="4"/>
  <c r="AH114" i="4"/>
  <c r="AH113" i="4"/>
  <c r="AE115" i="4"/>
  <c r="AE122" i="4"/>
  <c r="AE117" i="4"/>
  <c r="AE121" i="4"/>
  <c r="AE120" i="4"/>
  <c r="AE116" i="4"/>
  <c r="AE127" i="4"/>
  <c r="AE119" i="4"/>
  <c r="AE123" i="4"/>
  <c r="AE124" i="4"/>
  <c r="AE111" i="4"/>
  <c r="AE126" i="4"/>
  <c r="AE125" i="4"/>
  <c r="AE112" i="4"/>
  <c r="AE118" i="4"/>
  <c r="AE114" i="4"/>
  <c r="AE113" i="4"/>
  <c r="AC115" i="4"/>
  <c r="AC122" i="4"/>
  <c r="AC117" i="4"/>
  <c r="AC121" i="4"/>
  <c r="AC120" i="4"/>
  <c r="AC116" i="4"/>
  <c r="AC127" i="4"/>
  <c r="AC119" i="4"/>
  <c r="AC123" i="4"/>
  <c r="AC124" i="4"/>
  <c r="AC111" i="4"/>
  <c r="AC126" i="4"/>
  <c r="AC125" i="4"/>
  <c r="AC112" i="4"/>
  <c r="AC118" i="4"/>
  <c r="AC114" i="4"/>
  <c r="AC113" i="4"/>
  <c r="Z115" i="4"/>
  <c r="Z122" i="4"/>
  <c r="Z117" i="4"/>
  <c r="Z121" i="4"/>
  <c r="Z120" i="4"/>
  <c r="Z116" i="4"/>
  <c r="Z127" i="4"/>
  <c r="Z119" i="4"/>
  <c r="Z123" i="4"/>
  <c r="Z124" i="4"/>
  <c r="Z111" i="4"/>
  <c r="Z126" i="4"/>
  <c r="Z125" i="4"/>
  <c r="Z112" i="4"/>
  <c r="Z118" i="4"/>
  <c r="Z114" i="4"/>
  <c r="Z113" i="4"/>
  <c r="Q115" i="4"/>
  <c r="Q122" i="4"/>
  <c r="Q117" i="4"/>
  <c r="Q121" i="4"/>
  <c r="Q120" i="4"/>
  <c r="Q116" i="4"/>
  <c r="Q127" i="4"/>
  <c r="Q119" i="4"/>
  <c r="Q123" i="4"/>
  <c r="Q124" i="4"/>
  <c r="Q111" i="4"/>
  <c r="Q126" i="4"/>
  <c r="Q125" i="4"/>
  <c r="Q112" i="4"/>
  <c r="Q118" i="4"/>
  <c r="Q114" i="4"/>
  <c r="Q113" i="4"/>
  <c r="G115" i="4"/>
  <c r="G122" i="4"/>
  <c r="G117" i="4"/>
  <c r="G121" i="4"/>
  <c r="G120" i="4"/>
  <c r="G116" i="4"/>
  <c r="G127" i="4"/>
  <c r="G119" i="4"/>
  <c r="G123" i="4"/>
  <c r="G124" i="4"/>
  <c r="G111" i="4"/>
  <c r="G126" i="4"/>
  <c r="G125" i="4"/>
  <c r="G112" i="4"/>
  <c r="G118" i="4"/>
  <c r="G114" i="4"/>
  <c r="G113" i="4"/>
  <c r="F73" i="4"/>
  <c r="F72" i="4"/>
  <c r="AY118" i="4" l="1"/>
  <c r="AY125" i="4"/>
  <c r="AY111" i="4"/>
  <c r="AY123" i="4"/>
  <c r="AY127" i="4"/>
  <c r="AY120" i="4"/>
  <c r="AY117" i="4"/>
  <c r="AY115" i="4"/>
  <c r="AY114" i="4"/>
  <c r="AY112" i="4"/>
  <c r="AY126" i="4"/>
  <c r="AY124" i="4"/>
  <c r="AY119" i="4"/>
  <c r="AY116" i="4"/>
  <c r="AY121" i="4"/>
  <c r="AY122" i="4"/>
  <c r="AY113" i="4"/>
  <c r="G59" i="4" l="1"/>
  <c r="P59" i="4"/>
  <c r="Z59" i="4"/>
  <c r="AB59" i="4"/>
  <c r="AE59" i="4"/>
  <c r="G60" i="4"/>
  <c r="P60" i="4"/>
  <c r="Z60" i="4"/>
  <c r="AB60" i="4"/>
  <c r="AE60" i="4"/>
  <c r="G61" i="4"/>
  <c r="P61" i="4"/>
  <c r="Z61" i="4"/>
  <c r="AB61" i="4"/>
  <c r="AE61" i="4"/>
  <c r="G62" i="4"/>
  <c r="P62" i="4"/>
  <c r="Z62" i="4"/>
  <c r="AB62" i="4"/>
  <c r="AE62" i="4"/>
  <c r="G63" i="4"/>
  <c r="P63" i="4"/>
  <c r="Z63" i="4"/>
  <c r="AB63" i="4"/>
  <c r="AE63" i="4"/>
  <c r="G64" i="4"/>
  <c r="P64" i="4"/>
  <c r="Z64" i="4"/>
  <c r="AB64" i="4"/>
  <c r="AE64" i="4"/>
  <c r="G65" i="4"/>
  <c r="P65" i="4"/>
  <c r="Z65" i="4"/>
  <c r="AB65" i="4"/>
  <c r="AE65" i="4"/>
  <c r="G66" i="4"/>
  <c r="P66" i="4"/>
  <c r="Z66" i="4"/>
  <c r="AB66" i="4"/>
  <c r="AE66" i="4"/>
  <c r="G67" i="4"/>
  <c r="P67" i="4"/>
  <c r="Z67" i="4"/>
  <c r="AB67" i="4"/>
  <c r="AE67" i="4"/>
  <c r="G68" i="4"/>
  <c r="P68" i="4"/>
  <c r="Z68" i="4"/>
  <c r="AB68" i="4"/>
  <c r="AE68" i="4"/>
  <c r="G69" i="4"/>
  <c r="P69" i="4"/>
  <c r="Z69" i="4"/>
  <c r="AB69" i="4"/>
  <c r="AE69" i="4"/>
  <c r="G70" i="4"/>
  <c r="P70" i="4"/>
  <c r="Z70" i="4"/>
  <c r="AB70" i="4"/>
  <c r="AE70" i="4"/>
  <c r="G71" i="4"/>
  <c r="P71" i="4"/>
  <c r="Z71" i="4"/>
  <c r="AB71" i="4"/>
  <c r="AE71" i="4"/>
  <c r="G82" i="4"/>
  <c r="Q82" i="4"/>
  <c r="Z82" i="4"/>
  <c r="AB82" i="4"/>
  <c r="AE82" i="4"/>
  <c r="G83" i="4"/>
  <c r="Q83" i="4"/>
  <c r="Z83" i="4"/>
  <c r="AB83" i="4"/>
  <c r="AE83" i="4"/>
  <c r="G84" i="4"/>
  <c r="Q84" i="4"/>
  <c r="Z84" i="4"/>
  <c r="AB84" i="4"/>
  <c r="AE84" i="4"/>
  <c r="G85" i="4"/>
  <c r="Q85" i="4"/>
  <c r="Z85" i="4"/>
  <c r="AB85" i="4"/>
  <c r="AE85" i="4"/>
  <c r="G86" i="4"/>
  <c r="Q86" i="4"/>
  <c r="Z86" i="4"/>
  <c r="AB86" i="4"/>
  <c r="AE86" i="4"/>
  <c r="G87" i="4"/>
  <c r="Q87" i="4"/>
  <c r="Z87" i="4"/>
  <c r="AB87" i="4"/>
  <c r="AE87" i="4"/>
  <c r="G88" i="4"/>
  <c r="Q88" i="4"/>
  <c r="Z88" i="4"/>
  <c r="AB88" i="4"/>
  <c r="AE88" i="4"/>
  <c r="G89" i="4"/>
  <c r="Q89" i="4"/>
  <c r="Z89" i="4"/>
  <c r="AB89" i="4"/>
  <c r="AE89" i="4"/>
  <c r="G90" i="4"/>
  <c r="Q90" i="4"/>
  <c r="Z90" i="4"/>
  <c r="AB90" i="4"/>
  <c r="AE90" i="4"/>
  <c r="G91" i="4"/>
  <c r="Q91" i="4"/>
  <c r="Z91" i="4"/>
  <c r="AB91" i="4"/>
  <c r="AE91" i="4"/>
  <c r="G92" i="4"/>
  <c r="Q92" i="4"/>
  <c r="Z92" i="4"/>
  <c r="AB92" i="4"/>
  <c r="AE92" i="4"/>
  <c r="G93" i="4"/>
  <c r="Q93" i="4"/>
  <c r="Z93" i="4"/>
  <c r="AB93" i="4"/>
  <c r="AE93" i="4"/>
  <c r="G94" i="4"/>
  <c r="Q94" i="4"/>
  <c r="Z94" i="4"/>
  <c r="AB94" i="4"/>
  <c r="AE94" i="4"/>
  <c r="G95" i="4"/>
  <c r="Q95" i="4"/>
  <c r="Z95" i="4"/>
  <c r="AB95" i="4"/>
  <c r="AE95" i="4"/>
  <c r="G96" i="4"/>
  <c r="Q96" i="4"/>
  <c r="Z96" i="4"/>
  <c r="AB96" i="4"/>
  <c r="AE96" i="4"/>
  <c r="G97" i="4"/>
  <c r="Q97" i="4"/>
  <c r="Z97" i="4"/>
  <c r="AB97" i="4"/>
  <c r="AE97" i="4"/>
  <c r="Z41" i="4"/>
  <c r="F43" i="4"/>
  <c r="F42" i="4"/>
  <c r="F100" i="4" l="1"/>
  <c r="AW98" i="4"/>
  <c r="AW88" i="4"/>
  <c r="AW95" i="4"/>
  <c r="AW90" i="4"/>
  <c r="AW87" i="4"/>
  <c r="AW85" i="4"/>
  <c r="AW93" i="4"/>
  <c r="AW94" i="4"/>
  <c r="AW92" i="4"/>
  <c r="AW97" i="4"/>
  <c r="AW96" i="4"/>
  <c r="AW91" i="4"/>
  <c r="AW86" i="4"/>
  <c r="AW83" i="4"/>
  <c r="AW89" i="4"/>
  <c r="AW84" i="4"/>
  <c r="AW82" i="4"/>
  <c r="AT98" i="4"/>
  <c r="AT88" i="4"/>
  <c r="AT95" i="4"/>
  <c r="AT90" i="4"/>
  <c r="AT87" i="4"/>
  <c r="AT85" i="4"/>
  <c r="AT93" i="4"/>
  <c r="AT94" i="4"/>
  <c r="AT92" i="4"/>
  <c r="AT97" i="4"/>
  <c r="AT96" i="4"/>
  <c r="AT91" i="4"/>
  <c r="AT86" i="4"/>
  <c r="AT83" i="4"/>
  <c r="AT89" i="4"/>
  <c r="AT84" i="4"/>
  <c r="AT82" i="4"/>
  <c r="AQ98" i="4"/>
  <c r="AQ88" i="4"/>
  <c r="AQ95" i="4"/>
  <c r="AQ90" i="4"/>
  <c r="AQ87" i="4"/>
  <c r="AQ85" i="4"/>
  <c r="AQ93" i="4"/>
  <c r="AQ94" i="4"/>
  <c r="AQ92" i="4"/>
  <c r="AQ97" i="4"/>
  <c r="AQ96" i="4"/>
  <c r="AQ91" i="4"/>
  <c r="AQ86" i="4"/>
  <c r="AQ83" i="4"/>
  <c r="AQ89" i="4"/>
  <c r="AQ84" i="4"/>
  <c r="AQ82" i="4"/>
  <c r="AN98" i="4"/>
  <c r="AN88" i="4"/>
  <c r="AN95" i="4"/>
  <c r="AN90" i="4"/>
  <c r="AN87" i="4"/>
  <c r="AN85" i="4"/>
  <c r="AN93" i="4"/>
  <c r="AN94" i="4"/>
  <c r="AN92" i="4"/>
  <c r="AN97" i="4"/>
  <c r="AN96" i="4"/>
  <c r="AN91" i="4"/>
  <c r="AN86" i="4"/>
  <c r="AN83" i="4"/>
  <c r="AN89" i="4"/>
  <c r="AN84" i="4"/>
  <c r="AN82" i="4"/>
  <c r="AK98" i="4"/>
  <c r="AK88" i="4"/>
  <c r="AK95" i="4"/>
  <c r="AK90" i="4"/>
  <c r="AK87" i="4"/>
  <c r="AK85" i="4"/>
  <c r="AK93" i="4"/>
  <c r="AK94" i="4"/>
  <c r="AK92" i="4"/>
  <c r="AK97" i="4"/>
  <c r="AK96" i="4"/>
  <c r="AK91" i="4"/>
  <c r="AK86" i="4"/>
  <c r="AK83" i="4"/>
  <c r="AK89" i="4"/>
  <c r="AK84" i="4"/>
  <c r="AK82" i="4"/>
  <c r="AH98" i="4"/>
  <c r="AH88" i="4"/>
  <c r="AH95" i="4"/>
  <c r="AH90" i="4"/>
  <c r="AH87" i="4"/>
  <c r="AH85" i="4"/>
  <c r="AH93" i="4"/>
  <c r="AH94" i="4"/>
  <c r="AH92" i="4"/>
  <c r="AH97" i="4"/>
  <c r="AH96" i="4"/>
  <c r="AH91" i="4"/>
  <c r="AH86" i="4"/>
  <c r="AH83" i="4"/>
  <c r="AH89" i="4"/>
  <c r="AH84" i="4"/>
  <c r="AH82" i="4"/>
  <c r="AE98" i="4"/>
  <c r="AE99" i="4" s="1"/>
  <c r="AB98" i="4"/>
  <c r="AB99" i="4" s="1"/>
  <c r="Z98" i="4"/>
  <c r="Z99" i="4" s="1"/>
  <c r="Q98" i="4"/>
  <c r="Q99" i="4" s="1"/>
  <c r="G98" i="4"/>
  <c r="G99" i="4" s="1"/>
  <c r="AB55" i="4"/>
  <c r="AB56" i="4"/>
  <c r="AB57" i="4"/>
  <c r="AB58" i="4"/>
  <c r="Z55" i="4"/>
  <c r="Z56" i="4"/>
  <c r="Z57" i="4"/>
  <c r="Z58" i="4"/>
  <c r="Z54" i="4"/>
  <c r="AK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54" i="4"/>
  <c r="AE55" i="4"/>
  <c r="AE56" i="4"/>
  <c r="AE57" i="4"/>
  <c r="AE58" i="4"/>
  <c r="AE54" i="4"/>
  <c r="AB54" i="4"/>
  <c r="P55" i="4"/>
  <c r="P56" i="4"/>
  <c r="P57" i="4"/>
  <c r="P58" i="4"/>
  <c r="P54" i="4"/>
  <c r="G55" i="4"/>
  <c r="G56" i="4"/>
  <c r="G57" i="4"/>
  <c r="G58" i="4"/>
  <c r="G54" i="4"/>
  <c r="AW41" i="4"/>
  <c r="AW40" i="4"/>
  <c r="AW26" i="4"/>
  <c r="AW28" i="4"/>
  <c r="AW37" i="4"/>
  <c r="AW25" i="4"/>
  <c r="AW38" i="4"/>
  <c r="AW32" i="4"/>
  <c r="AW29" i="4"/>
  <c r="AW36" i="4"/>
  <c r="AW30" i="4"/>
  <c r="AW33" i="4"/>
  <c r="AW39" i="4"/>
  <c r="AW35" i="4"/>
  <c r="AW31" i="4"/>
  <c r="AW27" i="4"/>
  <c r="AW34" i="4"/>
  <c r="AU41" i="4"/>
  <c r="AU40" i="4"/>
  <c r="AU26" i="4"/>
  <c r="AU28" i="4"/>
  <c r="AU37" i="4"/>
  <c r="AU25" i="4"/>
  <c r="AU38" i="4"/>
  <c r="AU32" i="4"/>
  <c r="AU29" i="4"/>
  <c r="AU36" i="4"/>
  <c r="AU30" i="4"/>
  <c r="AU33" i="4"/>
  <c r="AU39" i="4"/>
  <c r="AU35" i="4"/>
  <c r="AU31" i="4"/>
  <c r="AU27" i="4"/>
  <c r="AU34" i="4"/>
  <c r="AQ41" i="4"/>
  <c r="AQ40" i="4"/>
  <c r="AQ26" i="4"/>
  <c r="AQ28" i="4"/>
  <c r="AQ37" i="4"/>
  <c r="AQ25" i="4"/>
  <c r="AQ38" i="4"/>
  <c r="AQ32" i="4"/>
  <c r="AQ29" i="4"/>
  <c r="AQ36" i="4"/>
  <c r="AQ30" i="4"/>
  <c r="AQ33" i="4"/>
  <c r="AQ39" i="4"/>
  <c r="AQ35" i="4"/>
  <c r="AQ31" i="4"/>
  <c r="AQ27" i="4"/>
  <c r="AQ34" i="4"/>
  <c r="AN41" i="4"/>
  <c r="AN40" i="4"/>
  <c r="AN26" i="4"/>
  <c r="AN28" i="4"/>
  <c r="AN37" i="4"/>
  <c r="AN25" i="4"/>
  <c r="AN38" i="4"/>
  <c r="AN32" i="4"/>
  <c r="AN29" i="4"/>
  <c r="AN36" i="4"/>
  <c r="AN30" i="4"/>
  <c r="AN33" i="4"/>
  <c r="AN39" i="4"/>
  <c r="AN35" i="4"/>
  <c r="AN31" i="4"/>
  <c r="AN27" i="4"/>
  <c r="AN34" i="4"/>
  <c r="AK41" i="4"/>
  <c r="AK40" i="4"/>
  <c r="AK26" i="4"/>
  <c r="AK28" i="4"/>
  <c r="AK37" i="4"/>
  <c r="AK25" i="4"/>
  <c r="AK38" i="4"/>
  <c r="AK32" i="4"/>
  <c r="AK29" i="4"/>
  <c r="AK36" i="4"/>
  <c r="AK30" i="4"/>
  <c r="AK33" i="4"/>
  <c r="AK39" i="4"/>
  <c r="AK35" i="4"/>
  <c r="AK31" i="4"/>
  <c r="AK27" i="4"/>
  <c r="AK34" i="4"/>
  <c r="AH41" i="4"/>
  <c r="AH40" i="4"/>
  <c r="AH26" i="4"/>
  <c r="AH28" i="4"/>
  <c r="AH37" i="4"/>
  <c r="AH25" i="4"/>
  <c r="AH38" i="4"/>
  <c r="AH32" i="4"/>
  <c r="AH29" i="4"/>
  <c r="AH36" i="4"/>
  <c r="AH30" i="4"/>
  <c r="AH33" i="4"/>
  <c r="AH39" i="4"/>
  <c r="AH35" i="4"/>
  <c r="AH31" i="4"/>
  <c r="AH27" i="4"/>
  <c r="AH34" i="4"/>
  <c r="AE41" i="4"/>
  <c r="AE40" i="4"/>
  <c r="AE26" i="4"/>
  <c r="AE28" i="4"/>
  <c r="AE37" i="4"/>
  <c r="AE25" i="4"/>
  <c r="AE38" i="4"/>
  <c r="AE32" i="4"/>
  <c r="AE29" i="4"/>
  <c r="AE36" i="4"/>
  <c r="AE30" i="4"/>
  <c r="AE33" i="4"/>
  <c r="AE39" i="4"/>
  <c r="AE35" i="4"/>
  <c r="AE31" i="4"/>
  <c r="AE27" i="4"/>
  <c r="AE34" i="4"/>
  <c r="AB41" i="4"/>
  <c r="AB40" i="4"/>
  <c r="AB26" i="4"/>
  <c r="AB28" i="4"/>
  <c r="AB37" i="4"/>
  <c r="AB25" i="4"/>
  <c r="AB38" i="4"/>
  <c r="AB32" i="4"/>
  <c r="AB29" i="4"/>
  <c r="AB36" i="4"/>
  <c r="AB30" i="4"/>
  <c r="AB33" i="4"/>
  <c r="AB39" i="4"/>
  <c r="AB35" i="4"/>
  <c r="AB31" i="4"/>
  <c r="AB27" i="4"/>
  <c r="AB34" i="4"/>
  <c r="Z40" i="4"/>
  <c r="Z26" i="4"/>
  <c r="Z28" i="4"/>
  <c r="Z37" i="4"/>
  <c r="Z25" i="4"/>
  <c r="Z38" i="4"/>
  <c r="Z32" i="4"/>
  <c r="Z29" i="4"/>
  <c r="Z36" i="4"/>
  <c r="Z30" i="4"/>
  <c r="Z33" i="4"/>
  <c r="Z39" i="4"/>
  <c r="Z35" i="4"/>
  <c r="Z31" i="4"/>
  <c r="Z27" i="4"/>
  <c r="Z34" i="4"/>
  <c r="Q41" i="4"/>
  <c r="Q40" i="4"/>
  <c r="Q26" i="4"/>
  <c r="Q28" i="4"/>
  <c r="Q37" i="4"/>
  <c r="Q25" i="4"/>
  <c r="Q38" i="4"/>
  <c r="Q32" i="4"/>
  <c r="Q29" i="4"/>
  <c r="Q36" i="4"/>
  <c r="Q30" i="4"/>
  <c r="Q33" i="4"/>
  <c r="Q39" i="4"/>
  <c r="Q35" i="4"/>
  <c r="Q31" i="4"/>
  <c r="Q27" i="4"/>
  <c r="Q34" i="4"/>
  <c r="I128" i="4"/>
  <c r="I129" i="4" s="1"/>
  <c r="G41" i="4"/>
  <c r="G40" i="4"/>
  <c r="G26" i="4"/>
  <c r="G28" i="4"/>
  <c r="G37" i="4"/>
  <c r="G25" i="4"/>
  <c r="G38" i="4"/>
  <c r="G32" i="4"/>
  <c r="G29" i="4"/>
  <c r="G36" i="4"/>
  <c r="G30" i="4"/>
  <c r="G33" i="4"/>
  <c r="G39" i="4"/>
  <c r="G35" i="4"/>
  <c r="G31" i="4"/>
  <c r="G27" i="4"/>
  <c r="G34" i="4"/>
  <c r="AW69" i="4"/>
  <c r="AW63" i="4"/>
  <c r="AW67" i="4"/>
  <c r="AW56" i="4"/>
  <c r="AW60" i="4"/>
  <c r="AW64" i="4"/>
  <c r="AW71" i="4"/>
  <c r="AW55" i="4"/>
  <c r="AW54" i="4"/>
  <c r="AW66" i="4"/>
  <c r="AW68" i="4"/>
  <c r="AW61" i="4"/>
  <c r="AW70" i="4"/>
  <c r="AW57" i="4"/>
  <c r="AW59" i="4"/>
  <c r="AW58" i="4"/>
  <c r="AW62" i="4"/>
  <c r="AW65" i="4"/>
  <c r="AU69" i="4"/>
  <c r="AU63" i="4"/>
  <c r="AU67" i="4"/>
  <c r="AU56" i="4"/>
  <c r="AU60" i="4"/>
  <c r="AU64" i="4"/>
  <c r="AU71" i="4"/>
  <c r="AU55" i="4"/>
  <c r="AU54" i="4"/>
  <c r="AU66" i="4"/>
  <c r="AU68" i="4"/>
  <c r="AU61" i="4"/>
  <c r="AU70" i="4"/>
  <c r="AU57" i="4"/>
  <c r="AU59" i="4"/>
  <c r="AU58" i="4"/>
  <c r="AU62" i="4"/>
  <c r="AU65" i="4"/>
  <c r="AQ69" i="4"/>
  <c r="AQ63" i="4"/>
  <c r="AQ67" i="4"/>
  <c r="AQ56" i="4"/>
  <c r="AQ60" i="4"/>
  <c r="AQ64" i="4"/>
  <c r="AQ71" i="4"/>
  <c r="AQ55" i="4"/>
  <c r="AQ54" i="4"/>
  <c r="AQ66" i="4"/>
  <c r="AQ68" i="4"/>
  <c r="AQ61" i="4"/>
  <c r="AQ70" i="4"/>
  <c r="AQ57" i="4"/>
  <c r="AQ59" i="4"/>
  <c r="AQ58" i="4"/>
  <c r="AQ62" i="4"/>
  <c r="AQ65" i="4"/>
  <c r="AN69" i="4"/>
  <c r="AN63" i="4"/>
  <c r="AN67" i="4"/>
  <c r="AN56" i="4"/>
  <c r="AN60" i="4"/>
  <c r="AN64" i="4"/>
  <c r="AN71" i="4"/>
  <c r="AN55" i="4"/>
  <c r="AN54" i="4"/>
  <c r="AN66" i="4"/>
  <c r="AN68" i="4"/>
  <c r="AN61" i="4"/>
  <c r="AN70" i="4"/>
  <c r="AN57" i="4"/>
  <c r="AN59" i="4"/>
  <c r="AN58" i="4"/>
  <c r="AN62" i="4"/>
  <c r="AN65" i="4"/>
  <c r="AK69" i="4"/>
  <c r="AK63" i="4"/>
  <c r="AK67" i="4"/>
  <c r="AK56" i="4"/>
  <c r="AK60" i="4"/>
  <c r="AK64" i="4"/>
  <c r="AK71" i="4"/>
  <c r="AK55" i="4"/>
  <c r="AK66" i="4"/>
  <c r="AK68" i="4"/>
  <c r="AK61" i="4"/>
  <c r="AK70" i="4"/>
  <c r="AK57" i="4"/>
  <c r="AK59" i="4"/>
  <c r="AK58" i="4"/>
  <c r="AK62" i="4"/>
  <c r="AK65" i="4"/>
  <c r="AY68" i="4" l="1"/>
  <c r="Q100" i="4"/>
  <c r="AB100" i="4"/>
  <c r="AK99" i="4"/>
  <c r="AK100" i="4"/>
  <c r="AQ99" i="4"/>
  <c r="AQ100" i="4"/>
  <c r="AW99" i="4"/>
  <c r="AW100" i="4"/>
  <c r="G100" i="4"/>
  <c r="Z100" i="4"/>
  <c r="AE100" i="4"/>
  <c r="AH99" i="4"/>
  <c r="AH100" i="4"/>
  <c r="AY89" i="4"/>
  <c r="AN99" i="4"/>
  <c r="AN100" i="4"/>
  <c r="AT99" i="4"/>
  <c r="AT100" i="4"/>
  <c r="AY61" i="4"/>
  <c r="G42" i="4"/>
  <c r="G43" i="4"/>
  <c r="Q42" i="4"/>
  <c r="Q43" i="4"/>
  <c r="AE42" i="4"/>
  <c r="AE43" i="4"/>
  <c r="AK42" i="4"/>
  <c r="AK43" i="4"/>
  <c r="AQ42" i="4"/>
  <c r="AQ43" i="4"/>
  <c r="AW42" i="4"/>
  <c r="AW43" i="4"/>
  <c r="Z43" i="4"/>
  <c r="Z42" i="4"/>
  <c r="AB43" i="4"/>
  <c r="AB42" i="4"/>
  <c r="AH43" i="4"/>
  <c r="AH42" i="4"/>
  <c r="AN43" i="4"/>
  <c r="AN42" i="4"/>
  <c r="AU42" i="4"/>
  <c r="AU43" i="4"/>
  <c r="AN73" i="4"/>
  <c r="AN72" i="4"/>
  <c r="AQ72" i="4"/>
  <c r="AQ73" i="4"/>
  <c r="AU72" i="4"/>
  <c r="AU73" i="4"/>
  <c r="AW72" i="4"/>
  <c r="AW73" i="4"/>
  <c r="P73" i="4"/>
  <c r="P72" i="4"/>
  <c r="AE72" i="4"/>
  <c r="AE73" i="4"/>
  <c r="Z73" i="4"/>
  <c r="Z72" i="4"/>
  <c r="G72" i="4"/>
  <c r="G73" i="4"/>
  <c r="AB73" i="4"/>
  <c r="AB72" i="4"/>
  <c r="AH73" i="4"/>
  <c r="AH72" i="4"/>
  <c r="AK72" i="4"/>
  <c r="AK73" i="4"/>
  <c r="AY84" i="4"/>
  <c r="AY83" i="4"/>
  <c r="AY91" i="4"/>
  <c r="AY97" i="4"/>
  <c r="AY94" i="4"/>
  <c r="AY85" i="4"/>
  <c r="AY90" i="4"/>
  <c r="AY88" i="4"/>
  <c r="AY82" i="4"/>
  <c r="AY86" i="4"/>
  <c r="AY96" i="4"/>
  <c r="AY92" i="4"/>
  <c r="AY93" i="4"/>
  <c r="AY87" i="4"/>
  <c r="AY95" i="4"/>
  <c r="AY98" i="4"/>
  <c r="AY31" i="4"/>
  <c r="AY39" i="4"/>
  <c r="AY30" i="4"/>
  <c r="AY29" i="4"/>
  <c r="AY38" i="4"/>
  <c r="AY37" i="4"/>
  <c r="AY26" i="4"/>
  <c r="AY41" i="4"/>
  <c r="AY27" i="4"/>
  <c r="AY35" i="4"/>
  <c r="AY33" i="4"/>
  <c r="AY36" i="4"/>
  <c r="AY32" i="4"/>
  <c r="AY25" i="4"/>
  <c r="AY28" i="4"/>
  <c r="AY40" i="4"/>
  <c r="AY34" i="4"/>
  <c r="AY62" i="4"/>
  <c r="AY59" i="4"/>
  <c r="AY70" i="4"/>
  <c r="AY71" i="4"/>
  <c r="AY60" i="4"/>
  <c r="AY67" i="4"/>
  <c r="AY69" i="4"/>
  <c r="AY58" i="4"/>
  <c r="AY57" i="4"/>
  <c r="AY66" i="4"/>
  <c r="AY55" i="4"/>
  <c r="AY64" i="4"/>
  <c r="AY56" i="4"/>
  <c r="AY63" i="4"/>
  <c r="AY54" i="4"/>
  <c r="AY65" i="4"/>
  <c r="AY99" i="4" l="1"/>
  <c r="AY100" i="4"/>
  <c r="AY42" i="4"/>
  <c r="AY43" i="4"/>
  <c r="AY72" i="4"/>
  <c r="AY73" i="4"/>
  <c r="O128" i="4" l="1"/>
  <c r="O129" i="4" s="1"/>
  <c r="G128" i="4" l="1"/>
  <c r="G129" i="4" s="1"/>
  <c r="H128" i="4"/>
  <c r="H129" i="4" s="1"/>
  <c r="J128" i="4"/>
  <c r="J129" i="4" s="1"/>
  <c r="K128" i="4"/>
  <c r="L128" i="4"/>
  <c r="L129" i="4" s="1"/>
  <c r="M128" i="4"/>
  <c r="M129" i="4" s="1"/>
  <c r="N128" i="4"/>
  <c r="N129" i="4" s="1"/>
  <c r="P128" i="4"/>
  <c r="P129" i="4" s="1"/>
  <c r="Q128" i="4"/>
  <c r="Q129" i="4" s="1"/>
  <c r="R128" i="4"/>
  <c r="R129" i="4" s="1"/>
  <c r="S128" i="4"/>
  <c r="S129" i="4" s="1"/>
  <c r="T128" i="4"/>
  <c r="T129" i="4" s="1"/>
  <c r="U128" i="4"/>
  <c r="U129" i="4" s="1"/>
  <c r="V128" i="4"/>
  <c r="V129" i="4" s="1"/>
  <c r="W128" i="4"/>
  <c r="W129" i="4" s="1"/>
  <c r="X128" i="4"/>
  <c r="X129" i="4" s="1"/>
  <c r="Y128" i="4"/>
  <c r="Y129" i="4" s="1"/>
  <c r="Z128" i="4"/>
  <c r="Z129" i="4" s="1"/>
  <c r="AA128" i="4"/>
  <c r="AA129" i="4" s="1"/>
  <c r="AB128" i="4"/>
  <c r="AB129" i="4" s="1"/>
  <c r="AC128" i="4"/>
  <c r="AC129" i="4" s="1"/>
  <c r="AD128" i="4"/>
  <c r="AD129" i="4" s="1"/>
  <c r="AE128" i="4"/>
  <c r="AE129" i="4" s="1"/>
  <c r="AF128" i="4"/>
  <c r="AF129" i="4" s="1"/>
  <c r="AG128" i="4"/>
  <c r="AG129" i="4" s="1"/>
  <c r="AH128" i="4"/>
  <c r="AH129" i="4" s="1"/>
  <c r="AI128" i="4"/>
  <c r="AI129" i="4" s="1"/>
  <c r="AJ128" i="4"/>
  <c r="AJ129" i="4" s="1"/>
  <c r="AK128" i="4"/>
  <c r="AK129" i="4" s="1"/>
  <c r="AL128" i="4"/>
  <c r="AL129" i="4" s="1"/>
  <c r="AM128" i="4"/>
  <c r="AM129" i="4" s="1"/>
  <c r="AN128" i="4"/>
  <c r="AN129" i="4" s="1"/>
  <c r="AO128" i="4"/>
  <c r="AO129" i="4" s="1"/>
  <c r="AP128" i="4"/>
  <c r="AP129" i="4" s="1"/>
  <c r="AQ128" i="4"/>
  <c r="AQ129" i="4" s="1"/>
  <c r="AR128" i="4"/>
  <c r="AR129" i="4" s="1"/>
  <c r="AS128" i="4"/>
  <c r="AS129" i="4" s="1"/>
  <c r="AU128" i="4"/>
  <c r="AU129" i="4" s="1"/>
  <c r="AV128" i="4"/>
  <c r="AV129" i="4" s="1"/>
  <c r="AW128" i="4"/>
  <c r="AW129" i="4" s="1"/>
  <c r="AX128" i="4"/>
  <c r="AX129" i="4" s="1"/>
  <c r="AY128" i="4"/>
  <c r="AY129" i="4" s="1"/>
  <c r="K129" i="4"/>
  <c r="F128" i="4"/>
  <c r="F129" i="4" s="1"/>
  <c r="F99" i="4"/>
  <c r="AD39" i="3" l="1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R145" i="3" l="1"/>
  <c r="R167" i="3"/>
  <c r="R128" i="3"/>
  <c r="R130" i="3"/>
  <c r="R129" i="3"/>
  <c r="R131" i="3"/>
  <c r="R135" i="3"/>
  <c r="R132" i="3"/>
  <c r="R133" i="3"/>
  <c r="R137" i="3"/>
  <c r="R141" i="3"/>
  <c r="R140" i="3"/>
  <c r="R138" i="3"/>
  <c r="R136" i="3"/>
  <c r="R139" i="3"/>
  <c r="R144" i="3"/>
  <c r="R143" i="3"/>
  <c r="R149" i="3"/>
  <c r="R146" i="3"/>
  <c r="R142" i="3"/>
  <c r="R152" i="3"/>
  <c r="R147" i="3"/>
  <c r="R155" i="3"/>
  <c r="R153" i="3"/>
  <c r="R156" i="3"/>
  <c r="R154" i="3"/>
  <c r="R148" i="3"/>
  <c r="R150" i="3"/>
  <c r="R159" i="3"/>
  <c r="R157" i="3"/>
  <c r="R151" i="3"/>
  <c r="R158" i="3"/>
  <c r="R161" i="3"/>
  <c r="R163" i="3"/>
  <c r="R171" i="3"/>
  <c r="R160" i="3"/>
  <c r="R170" i="3"/>
  <c r="R165" i="3"/>
  <c r="R162" i="3"/>
  <c r="R164" i="3"/>
  <c r="R168" i="3"/>
  <c r="R169" i="3"/>
  <c r="R173" i="3"/>
  <c r="R166" i="3"/>
  <c r="R176" i="3"/>
  <c r="R174" i="3"/>
  <c r="R178" i="3"/>
  <c r="R179" i="3"/>
  <c r="R181" i="3"/>
  <c r="R175" i="3"/>
  <c r="R177" i="3"/>
  <c r="R180" i="3"/>
  <c r="R172" i="3"/>
  <c r="R183" i="3"/>
  <c r="R189" i="3"/>
  <c r="R182" i="3"/>
  <c r="R186" i="3"/>
  <c r="R184" i="3"/>
  <c r="R185" i="3"/>
  <c r="R192" i="3"/>
  <c r="R187" i="3"/>
  <c r="R190" i="3"/>
  <c r="R191" i="3"/>
  <c r="R188" i="3"/>
  <c r="R193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AD66" i="3" l="1"/>
  <c r="AD67" i="3"/>
  <c r="AD68" i="3"/>
  <c r="AD69" i="3"/>
  <c r="AD70" i="3"/>
  <c r="AD71" i="3"/>
  <c r="AD72" i="3"/>
  <c r="AD73" i="3"/>
  <c r="AD74" i="3"/>
  <c r="AD75" i="3"/>
  <c r="AD76" i="3"/>
  <c r="AD77" i="3"/>
  <c r="R66" i="3"/>
  <c r="R67" i="3"/>
  <c r="R68" i="3"/>
  <c r="R69" i="3"/>
  <c r="R70" i="3"/>
  <c r="R71" i="3"/>
  <c r="R72" i="3"/>
  <c r="R73" i="3"/>
  <c r="R74" i="3"/>
  <c r="R75" i="3"/>
  <c r="R76" i="3"/>
  <c r="R77" i="3"/>
  <c r="O66" i="3"/>
  <c r="O67" i="3"/>
  <c r="O68" i="3"/>
  <c r="O69" i="3"/>
  <c r="O70" i="3"/>
  <c r="O71" i="3"/>
  <c r="O72" i="3"/>
  <c r="O73" i="3"/>
  <c r="O74" i="3"/>
  <c r="O75" i="3"/>
  <c r="O76" i="3"/>
  <c r="O77" i="3"/>
  <c r="AD65" i="3"/>
  <c r="AD38" i="3"/>
  <c r="R38" i="3"/>
  <c r="R39" i="3"/>
  <c r="R40" i="3"/>
  <c r="R41" i="3"/>
  <c r="R44" i="3"/>
  <c r="R45" i="3"/>
  <c r="R43" i="3"/>
  <c r="R46" i="3"/>
  <c r="R47" i="3"/>
  <c r="R48" i="3"/>
  <c r="R49" i="3"/>
  <c r="R50" i="3"/>
  <c r="R51" i="3"/>
  <c r="R52" i="3"/>
  <c r="R53" i="3"/>
  <c r="R54" i="3"/>
  <c r="R55" i="3"/>
  <c r="O38" i="3"/>
  <c r="O39" i="3"/>
  <c r="O40" i="3"/>
  <c r="O41" i="3"/>
  <c r="O44" i="3"/>
  <c r="O45" i="3"/>
  <c r="O43" i="3"/>
  <c r="O46" i="3"/>
  <c r="O47" i="3"/>
  <c r="O48" i="3"/>
  <c r="O49" i="3"/>
  <c r="O50" i="3"/>
  <c r="O51" i="3"/>
  <c r="O52" i="3"/>
  <c r="O53" i="3"/>
  <c r="O54" i="3"/>
  <c r="O55" i="3"/>
  <c r="L38" i="3"/>
  <c r="L39" i="3"/>
  <c r="L40" i="3"/>
  <c r="L41" i="3"/>
  <c r="L44" i="3"/>
  <c r="L45" i="3"/>
  <c r="L43" i="3"/>
  <c r="L46" i="3"/>
  <c r="L47" i="3"/>
  <c r="L48" i="3"/>
  <c r="L49" i="3"/>
  <c r="L50" i="3"/>
  <c r="L51" i="3"/>
  <c r="L52" i="3"/>
  <c r="L53" i="3"/>
  <c r="L54" i="3"/>
  <c r="L55" i="3"/>
  <c r="H38" i="3"/>
  <c r="H39" i="3"/>
  <c r="H40" i="3"/>
  <c r="H41" i="3"/>
  <c r="H44" i="3"/>
  <c r="H45" i="3"/>
  <c r="H43" i="3"/>
  <c r="H46" i="3"/>
  <c r="H47" i="3"/>
  <c r="H48" i="3"/>
  <c r="H49" i="3"/>
  <c r="H50" i="3"/>
  <c r="H51" i="3"/>
  <c r="H52" i="3"/>
  <c r="H53" i="3"/>
  <c r="H54" i="3"/>
  <c r="H55" i="3"/>
  <c r="E194" i="3"/>
  <c r="F194" i="3"/>
  <c r="G194" i="3"/>
  <c r="I194" i="3"/>
  <c r="J194" i="3"/>
  <c r="K194" i="3"/>
  <c r="M194" i="3"/>
  <c r="N194" i="3"/>
  <c r="P194" i="3"/>
  <c r="Q194" i="3"/>
  <c r="S194" i="3"/>
  <c r="T194" i="3"/>
  <c r="AF194" i="3"/>
  <c r="E195" i="3"/>
  <c r="F195" i="3"/>
  <c r="G195" i="3"/>
  <c r="I195" i="3"/>
  <c r="J195" i="3"/>
  <c r="K195" i="3"/>
  <c r="M195" i="3"/>
  <c r="N195" i="3"/>
  <c r="P195" i="3"/>
  <c r="Q195" i="3"/>
  <c r="S195" i="3"/>
  <c r="T195" i="3"/>
  <c r="AF195" i="3"/>
  <c r="C195" i="3"/>
  <c r="C194" i="3"/>
  <c r="AD191" i="3"/>
  <c r="O191" i="3"/>
  <c r="L191" i="3"/>
  <c r="H191" i="3"/>
  <c r="D191" i="3"/>
  <c r="AD187" i="3"/>
  <c r="O187" i="3"/>
  <c r="L187" i="3"/>
  <c r="H187" i="3"/>
  <c r="D187" i="3"/>
  <c r="AD185" i="3"/>
  <c r="O185" i="3"/>
  <c r="L185" i="3"/>
  <c r="H185" i="3"/>
  <c r="D185" i="3"/>
  <c r="AD184" i="3"/>
  <c r="O184" i="3"/>
  <c r="L184" i="3"/>
  <c r="H184" i="3"/>
  <c r="D184" i="3"/>
  <c r="AD186" i="3"/>
  <c r="O186" i="3"/>
  <c r="L186" i="3"/>
  <c r="H186" i="3"/>
  <c r="D186" i="3"/>
  <c r="AD182" i="3"/>
  <c r="O182" i="3"/>
  <c r="L182" i="3"/>
  <c r="H182" i="3"/>
  <c r="D182" i="3"/>
  <c r="AD172" i="3"/>
  <c r="O172" i="3"/>
  <c r="L172" i="3"/>
  <c r="H172" i="3"/>
  <c r="D172" i="3"/>
  <c r="AD175" i="3"/>
  <c r="O175" i="3"/>
  <c r="L175" i="3"/>
  <c r="H175" i="3"/>
  <c r="D175" i="3"/>
  <c r="AD173" i="3"/>
  <c r="O173" i="3"/>
  <c r="L173" i="3"/>
  <c r="H173" i="3"/>
  <c r="D173" i="3"/>
  <c r="AD169" i="3"/>
  <c r="O169" i="3"/>
  <c r="L169" i="3"/>
  <c r="H169" i="3"/>
  <c r="D169" i="3"/>
  <c r="AD158" i="3"/>
  <c r="O158" i="3"/>
  <c r="L158" i="3"/>
  <c r="H158" i="3"/>
  <c r="D158" i="3"/>
  <c r="AD151" i="3"/>
  <c r="O151" i="3"/>
  <c r="L151" i="3"/>
  <c r="H151" i="3"/>
  <c r="D151" i="3"/>
  <c r="AD157" i="3"/>
  <c r="O157" i="3"/>
  <c r="L157" i="3"/>
  <c r="H157" i="3"/>
  <c r="D157" i="3"/>
  <c r="AD156" i="3"/>
  <c r="O156" i="3"/>
  <c r="L156" i="3"/>
  <c r="H156" i="3"/>
  <c r="D156" i="3"/>
  <c r="AD142" i="3"/>
  <c r="O142" i="3"/>
  <c r="L142" i="3"/>
  <c r="H142" i="3"/>
  <c r="D142" i="3"/>
  <c r="AD146" i="3"/>
  <c r="O146" i="3"/>
  <c r="L146" i="3"/>
  <c r="H146" i="3"/>
  <c r="D146" i="3"/>
  <c r="AD138" i="3"/>
  <c r="O138" i="3"/>
  <c r="L138" i="3"/>
  <c r="H138" i="3"/>
  <c r="D138" i="3"/>
  <c r="AD129" i="3"/>
  <c r="O129" i="3"/>
  <c r="L129" i="3"/>
  <c r="H129" i="3"/>
  <c r="D129" i="3"/>
  <c r="AD145" i="3"/>
  <c r="O145" i="3"/>
  <c r="L145" i="3"/>
  <c r="H145" i="3"/>
  <c r="D145" i="3"/>
  <c r="AD193" i="3"/>
  <c r="O193" i="3"/>
  <c r="L193" i="3"/>
  <c r="H193" i="3"/>
  <c r="D193" i="3"/>
  <c r="AD190" i="3"/>
  <c r="O190" i="3"/>
  <c r="L190" i="3"/>
  <c r="H190" i="3"/>
  <c r="D190" i="3"/>
  <c r="AD192" i="3"/>
  <c r="O192" i="3"/>
  <c r="L192" i="3"/>
  <c r="H192" i="3"/>
  <c r="D192" i="3"/>
  <c r="AD183" i="3"/>
  <c r="O183" i="3"/>
  <c r="L183" i="3"/>
  <c r="H183" i="3"/>
  <c r="D183" i="3"/>
  <c r="AD179" i="3"/>
  <c r="O179" i="3"/>
  <c r="L179" i="3"/>
  <c r="H179" i="3"/>
  <c r="D179" i="3"/>
  <c r="AD168" i="3"/>
  <c r="O168" i="3"/>
  <c r="L168" i="3"/>
  <c r="H168" i="3"/>
  <c r="D168" i="3"/>
  <c r="AD162" i="3"/>
  <c r="O162" i="3"/>
  <c r="L162" i="3"/>
  <c r="H162" i="3"/>
  <c r="D162" i="3"/>
  <c r="AD160" i="3"/>
  <c r="O160" i="3"/>
  <c r="L160" i="3"/>
  <c r="H160" i="3"/>
  <c r="D160" i="3"/>
  <c r="AD163" i="3"/>
  <c r="O163" i="3"/>
  <c r="L163" i="3"/>
  <c r="H163" i="3"/>
  <c r="D163" i="3"/>
  <c r="AD147" i="3"/>
  <c r="O147" i="3"/>
  <c r="L147" i="3"/>
  <c r="H147" i="3"/>
  <c r="D147" i="3"/>
  <c r="AD139" i="3"/>
  <c r="O139" i="3"/>
  <c r="L139" i="3"/>
  <c r="H139" i="3"/>
  <c r="D139" i="3"/>
  <c r="AD140" i="3"/>
  <c r="O140" i="3"/>
  <c r="L140" i="3"/>
  <c r="H140" i="3"/>
  <c r="D140" i="3"/>
  <c r="AD128" i="3"/>
  <c r="O128" i="3"/>
  <c r="L128" i="3"/>
  <c r="H128" i="3"/>
  <c r="D128" i="3"/>
  <c r="AD188" i="3"/>
  <c r="O188" i="3"/>
  <c r="L188" i="3"/>
  <c r="H188" i="3"/>
  <c r="D188" i="3"/>
  <c r="AD180" i="3"/>
  <c r="O180" i="3"/>
  <c r="L180" i="3"/>
  <c r="H180" i="3"/>
  <c r="D180" i="3"/>
  <c r="AD177" i="3"/>
  <c r="O177" i="3"/>
  <c r="L177" i="3"/>
  <c r="H177" i="3"/>
  <c r="D177" i="3"/>
  <c r="AD176" i="3"/>
  <c r="O176" i="3"/>
  <c r="L176" i="3"/>
  <c r="H176" i="3"/>
  <c r="D176" i="3"/>
  <c r="AD166" i="3"/>
  <c r="O166" i="3"/>
  <c r="L166" i="3"/>
  <c r="H166" i="3"/>
  <c r="D166" i="3"/>
  <c r="AD164" i="3"/>
  <c r="O164" i="3"/>
  <c r="L164" i="3"/>
  <c r="H164" i="3"/>
  <c r="D164" i="3"/>
  <c r="AD159" i="3"/>
  <c r="O159" i="3"/>
  <c r="L159" i="3"/>
  <c r="H159" i="3"/>
  <c r="D159" i="3"/>
  <c r="AD153" i="3"/>
  <c r="O153" i="3"/>
  <c r="L153" i="3"/>
  <c r="H153" i="3"/>
  <c r="D153" i="3"/>
  <c r="AD152" i="3"/>
  <c r="O152" i="3"/>
  <c r="L152" i="3"/>
  <c r="H152" i="3"/>
  <c r="D152" i="3"/>
  <c r="AD143" i="3"/>
  <c r="O143" i="3"/>
  <c r="L143" i="3"/>
  <c r="H143" i="3"/>
  <c r="D143" i="3"/>
  <c r="AD136" i="3"/>
  <c r="O136" i="3"/>
  <c r="L136" i="3"/>
  <c r="H136" i="3"/>
  <c r="D136" i="3"/>
  <c r="AD141" i="3"/>
  <c r="O141" i="3"/>
  <c r="L141" i="3"/>
  <c r="H141" i="3"/>
  <c r="D141" i="3"/>
  <c r="AD137" i="3"/>
  <c r="O137" i="3"/>
  <c r="L137" i="3"/>
  <c r="H137" i="3"/>
  <c r="D137" i="3"/>
  <c r="AD133" i="3"/>
  <c r="O133" i="3"/>
  <c r="L133" i="3"/>
  <c r="H133" i="3"/>
  <c r="D133" i="3"/>
  <c r="AD132" i="3"/>
  <c r="O132" i="3"/>
  <c r="L132" i="3"/>
  <c r="H132" i="3"/>
  <c r="D132" i="3"/>
  <c r="AD131" i="3"/>
  <c r="O131" i="3"/>
  <c r="L131" i="3"/>
  <c r="H131" i="3"/>
  <c r="D131" i="3"/>
  <c r="AD130" i="3"/>
  <c r="O130" i="3"/>
  <c r="L130" i="3"/>
  <c r="H130" i="3"/>
  <c r="D130" i="3"/>
  <c r="AD134" i="3"/>
  <c r="R134" i="3"/>
  <c r="R195" i="3" s="1"/>
  <c r="O134" i="3"/>
  <c r="L134" i="3"/>
  <c r="H134" i="3"/>
  <c r="D134" i="3"/>
  <c r="AD150" i="3"/>
  <c r="O150" i="3"/>
  <c r="L150" i="3"/>
  <c r="H150" i="3"/>
  <c r="D150" i="3"/>
  <c r="AD178" i="3"/>
  <c r="O178" i="3"/>
  <c r="L178" i="3"/>
  <c r="H178" i="3"/>
  <c r="D178" i="3"/>
  <c r="AD181" i="3"/>
  <c r="O181" i="3"/>
  <c r="L181" i="3"/>
  <c r="H181" i="3"/>
  <c r="D181" i="3"/>
  <c r="AD161" i="3"/>
  <c r="O161" i="3"/>
  <c r="L161" i="3"/>
  <c r="H161" i="3"/>
  <c r="D161" i="3"/>
  <c r="AD165" i="3"/>
  <c r="O165" i="3"/>
  <c r="L165" i="3"/>
  <c r="H165" i="3"/>
  <c r="D165" i="3"/>
  <c r="AD154" i="3"/>
  <c r="O154" i="3"/>
  <c r="L154" i="3"/>
  <c r="H154" i="3"/>
  <c r="D154" i="3"/>
  <c r="AD174" i="3"/>
  <c r="O174" i="3"/>
  <c r="L174" i="3"/>
  <c r="H174" i="3"/>
  <c r="D174" i="3"/>
  <c r="AD149" i="3"/>
  <c r="O149" i="3"/>
  <c r="L149" i="3"/>
  <c r="H149" i="3"/>
  <c r="D149" i="3"/>
  <c r="AD135" i="3"/>
  <c r="O135" i="3"/>
  <c r="L135" i="3"/>
  <c r="H135" i="3"/>
  <c r="D135" i="3"/>
  <c r="AD148" i="3"/>
  <c r="O148" i="3"/>
  <c r="L148" i="3"/>
  <c r="H148" i="3"/>
  <c r="D148" i="3"/>
  <c r="AD171" i="3"/>
  <c r="O171" i="3"/>
  <c r="L171" i="3"/>
  <c r="H171" i="3"/>
  <c r="D171" i="3"/>
  <c r="AD189" i="3"/>
  <c r="O189" i="3"/>
  <c r="L189" i="3"/>
  <c r="H189" i="3"/>
  <c r="D189" i="3"/>
  <c r="AD170" i="3"/>
  <c r="O170" i="3"/>
  <c r="L170" i="3"/>
  <c r="H170" i="3"/>
  <c r="D170" i="3"/>
  <c r="AD144" i="3"/>
  <c r="O144" i="3"/>
  <c r="L144" i="3"/>
  <c r="H144" i="3"/>
  <c r="D144" i="3"/>
  <c r="AD155" i="3"/>
  <c r="O155" i="3"/>
  <c r="L155" i="3"/>
  <c r="H155" i="3"/>
  <c r="D155" i="3"/>
  <c r="AD167" i="3"/>
  <c r="O167" i="3"/>
  <c r="L167" i="3"/>
  <c r="H167" i="3"/>
  <c r="E26" i="3"/>
  <c r="F26" i="3"/>
  <c r="G26" i="3"/>
  <c r="I26" i="3"/>
  <c r="J26" i="3"/>
  <c r="K26" i="3"/>
  <c r="M26" i="3"/>
  <c r="N26" i="3"/>
  <c r="P26" i="3"/>
  <c r="Q26" i="3"/>
  <c r="S26" i="3"/>
  <c r="T26" i="3"/>
  <c r="AF26" i="3"/>
  <c r="E116" i="3"/>
  <c r="F116" i="3"/>
  <c r="G116" i="3"/>
  <c r="I116" i="3"/>
  <c r="J116" i="3"/>
  <c r="K116" i="3"/>
  <c r="M116" i="3"/>
  <c r="N116" i="3"/>
  <c r="P116" i="3"/>
  <c r="Q116" i="3"/>
  <c r="S116" i="3"/>
  <c r="T116" i="3"/>
  <c r="AF116" i="3"/>
  <c r="E117" i="3"/>
  <c r="F117" i="3"/>
  <c r="G117" i="3"/>
  <c r="I117" i="3"/>
  <c r="J117" i="3"/>
  <c r="K117" i="3"/>
  <c r="M117" i="3"/>
  <c r="N117" i="3"/>
  <c r="P117" i="3"/>
  <c r="Q117" i="3"/>
  <c r="S117" i="3"/>
  <c r="T117" i="3"/>
  <c r="AF117" i="3"/>
  <c r="AD195" i="3" l="1"/>
  <c r="R194" i="3"/>
  <c r="L194" i="3"/>
  <c r="O194" i="3"/>
  <c r="H195" i="3"/>
  <c r="H194" i="3"/>
  <c r="O195" i="3"/>
  <c r="L195" i="3"/>
  <c r="D195" i="3"/>
  <c r="AD194" i="3"/>
  <c r="D194" i="3"/>
  <c r="E25" i="3"/>
  <c r="F25" i="3"/>
  <c r="G25" i="3"/>
  <c r="I25" i="3"/>
  <c r="J25" i="3"/>
  <c r="K25" i="3"/>
  <c r="M25" i="3"/>
  <c r="N25" i="3"/>
  <c r="P25" i="3"/>
  <c r="Q25" i="3"/>
  <c r="S25" i="3"/>
  <c r="T25" i="3"/>
  <c r="AF25" i="3"/>
  <c r="C26" i="3"/>
  <c r="C25" i="3"/>
  <c r="C117" i="3"/>
  <c r="C116" i="3"/>
  <c r="E78" i="3"/>
  <c r="E79" i="3" s="1"/>
  <c r="F78" i="3"/>
  <c r="F79" i="3" s="1"/>
  <c r="G78" i="3"/>
  <c r="G79" i="3" s="1"/>
  <c r="I78" i="3"/>
  <c r="I79" i="3" s="1"/>
  <c r="J78" i="3"/>
  <c r="J79" i="3" s="1"/>
  <c r="K78" i="3"/>
  <c r="K79" i="3" s="1"/>
  <c r="M78" i="3"/>
  <c r="M79" i="3" s="1"/>
  <c r="N78" i="3"/>
  <c r="N79" i="3" s="1"/>
  <c r="P78" i="3"/>
  <c r="P79" i="3" s="1"/>
  <c r="Q78" i="3"/>
  <c r="Q79" i="3" s="1"/>
  <c r="S78" i="3"/>
  <c r="S79" i="3" s="1"/>
  <c r="T78" i="3"/>
  <c r="T79" i="3" s="1"/>
  <c r="AF78" i="3"/>
  <c r="AF79" i="3" s="1"/>
  <c r="D82" i="3"/>
  <c r="D83" i="3"/>
  <c r="C78" i="3"/>
  <c r="C79" i="3" s="1"/>
  <c r="E57" i="3"/>
  <c r="F57" i="3"/>
  <c r="G57" i="3"/>
  <c r="I57" i="3"/>
  <c r="J57" i="3"/>
  <c r="K57" i="3"/>
  <c r="M57" i="3"/>
  <c r="N57" i="3"/>
  <c r="P57" i="3"/>
  <c r="Q57" i="3"/>
  <c r="S57" i="3"/>
  <c r="T57" i="3"/>
  <c r="AF57" i="3"/>
  <c r="E56" i="3"/>
  <c r="F56" i="3"/>
  <c r="G56" i="3"/>
  <c r="I56" i="3"/>
  <c r="J56" i="3"/>
  <c r="K56" i="3"/>
  <c r="M56" i="3"/>
  <c r="N56" i="3"/>
  <c r="P56" i="3"/>
  <c r="Q56" i="3"/>
  <c r="S56" i="3"/>
  <c r="T56" i="3"/>
  <c r="AF56" i="3"/>
  <c r="C57" i="3"/>
  <c r="C56" i="3"/>
  <c r="AD29" i="3"/>
  <c r="R29" i="3"/>
  <c r="O29" i="3"/>
  <c r="L29" i="3"/>
  <c r="H29" i="3"/>
  <c r="D29" i="3"/>
  <c r="H15" i="3"/>
  <c r="H10" i="3"/>
  <c r="H18" i="3"/>
  <c r="H24" i="3"/>
  <c r="H19" i="3"/>
  <c r="H11" i="3"/>
  <c r="H9" i="3"/>
  <c r="H13" i="3"/>
  <c r="H20" i="3"/>
  <c r="H14" i="3"/>
  <c r="H17" i="3"/>
  <c r="H16" i="3"/>
  <c r="H23" i="3"/>
  <c r="H21" i="3"/>
  <c r="H12" i="3"/>
  <c r="AD85" i="3"/>
  <c r="R85" i="3"/>
  <c r="O85" i="3"/>
  <c r="L85" i="3"/>
  <c r="H85" i="3"/>
  <c r="D85" i="3"/>
  <c r="D54" i="3"/>
  <c r="D48" i="3"/>
  <c r="D55" i="3"/>
  <c r="D41" i="3"/>
  <c r="D38" i="3"/>
  <c r="D40" i="3"/>
  <c r="D46" i="3"/>
  <c r="D50" i="3"/>
  <c r="D51" i="3"/>
  <c r="D53" i="3"/>
  <c r="D52" i="3"/>
  <c r="D47" i="3"/>
  <c r="D43" i="3"/>
  <c r="D39" i="3"/>
  <c r="D49" i="3"/>
  <c r="D44" i="3"/>
  <c r="D45" i="3"/>
  <c r="D15" i="3"/>
  <c r="D10" i="3"/>
  <c r="D18" i="3"/>
  <c r="D24" i="3"/>
  <c r="D19" i="3"/>
  <c r="D11" i="3"/>
  <c r="D9" i="3"/>
  <c r="D13" i="3"/>
  <c r="D20" i="3"/>
  <c r="D14" i="3"/>
  <c r="D17" i="3"/>
  <c r="D16" i="3"/>
  <c r="D23" i="3"/>
  <c r="D21" i="3"/>
  <c r="D12" i="3"/>
  <c r="D42" i="3"/>
  <c r="AD28" i="3"/>
  <c r="R28" i="3"/>
  <c r="O28" i="3"/>
  <c r="L28" i="3"/>
  <c r="H28" i="3"/>
  <c r="D28" i="3"/>
  <c r="AD84" i="3"/>
  <c r="R84" i="3"/>
  <c r="O84" i="3"/>
  <c r="L84" i="3"/>
  <c r="H84" i="3"/>
  <c r="D84" i="3"/>
  <c r="AD83" i="3"/>
  <c r="R83" i="3"/>
  <c r="O83" i="3"/>
  <c r="L83" i="3"/>
  <c r="H83" i="3"/>
  <c r="AD82" i="3"/>
  <c r="R82" i="3"/>
  <c r="O82" i="3"/>
  <c r="L82" i="3"/>
  <c r="H82" i="3"/>
  <c r="AD81" i="3"/>
  <c r="R81" i="3"/>
  <c r="O81" i="3"/>
  <c r="L81" i="3"/>
  <c r="H81" i="3"/>
  <c r="AD115" i="3"/>
  <c r="AD98" i="3"/>
  <c r="AD104" i="3"/>
  <c r="AD111" i="3"/>
  <c r="AD114" i="3"/>
  <c r="AD109" i="3"/>
  <c r="AD108" i="3"/>
  <c r="AD100" i="3"/>
  <c r="AD101" i="3"/>
  <c r="AD102" i="3"/>
  <c r="AD110" i="3"/>
  <c r="AD105" i="3"/>
  <c r="AD113" i="3"/>
  <c r="AD107" i="3"/>
  <c r="AD99" i="3"/>
  <c r="AD112" i="3"/>
  <c r="AD106" i="3"/>
  <c r="AD103" i="3"/>
  <c r="AD21" i="3"/>
  <c r="AD24" i="3"/>
  <c r="AD19" i="3"/>
  <c r="AD11" i="3"/>
  <c r="AD9" i="3"/>
  <c r="AD13" i="3"/>
  <c r="AD20" i="3"/>
  <c r="AD14" i="3"/>
  <c r="AD17" i="3"/>
  <c r="AD18" i="3"/>
  <c r="AD15" i="3"/>
  <c r="AD10" i="3"/>
  <c r="AD16" i="3"/>
  <c r="AD23" i="3"/>
  <c r="AD12" i="3"/>
  <c r="AD22" i="3"/>
  <c r="L14" i="3"/>
  <c r="AD25" i="3" l="1"/>
  <c r="D57" i="3"/>
  <c r="D25" i="3"/>
  <c r="AD26" i="3"/>
  <c r="D26" i="3"/>
  <c r="D81" i="3"/>
  <c r="D56" i="3"/>
  <c r="D72" i="3"/>
  <c r="H72" i="3"/>
  <c r="L72" i="3"/>
  <c r="R106" i="3"/>
  <c r="R103" i="3"/>
  <c r="L106" i="3"/>
  <c r="L103" i="3"/>
  <c r="H106" i="3"/>
  <c r="H103" i="3"/>
  <c r="D106" i="3"/>
  <c r="D103" i="3"/>
  <c r="R112" i="3"/>
  <c r="L112" i="3"/>
  <c r="H112" i="3"/>
  <c r="D112" i="3"/>
  <c r="R99" i="3"/>
  <c r="L99" i="3"/>
  <c r="H99" i="3"/>
  <c r="D99" i="3"/>
  <c r="R107" i="3"/>
  <c r="L107" i="3"/>
  <c r="H107" i="3"/>
  <c r="D107" i="3"/>
  <c r="R113" i="3"/>
  <c r="L113" i="3"/>
  <c r="H113" i="3"/>
  <c r="D113" i="3"/>
  <c r="R105" i="3"/>
  <c r="L105" i="3"/>
  <c r="H105" i="3"/>
  <c r="D105" i="3"/>
  <c r="R110" i="3"/>
  <c r="L110" i="3"/>
  <c r="H110" i="3"/>
  <c r="D110" i="3"/>
  <c r="R102" i="3"/>
  <c r="L102" i="3"/>
  <c r="H102" i="3"/>
  <c r="D102" i="3"/>
  <c r="R101" i="3"/>
  <c r="L101" i="3"/>
  <c r="H101" i="3"/>
  <c r="D101" i="3"/>
  <c r="R100" i="3"/>
  <c r="L100" i="3"/>
  <c r="H100" i="3"/>
  <c r="D100" i="3"/>
  <c r="R108" i="3"/>
  <c r="L108" i="3"/>
  <c r="H108" i="3"/>
  <c r="D108" i="3"/>
  <c r="R109" i="3"/>
  <c r="L109" i="3"/>
  <c r="H109" i="3"/>
  <c r="D109" i="3"/>
  <c r="R114" i="3"/>
  <c r="L114" i="3"/>
  <c r="H114" i="3"/>
  <c r="D114" i="3"/>
  <c r="R111" i="3"/>
  <c r="L111" i="3"/>
  <c r="H111" i="3"/>
  <c r="D111" i="3"/>
  <c r="R104" i="3"/>
  <c r="L104" i="3"/>
  <c r="H104" i="3"/>
  <c r="D104" i="3"/>
  <c r="R98" i="3"/>
  <c r="L98" i="3"/>
  <c r="H98" i="3"/>
  <c r="D98" i="3"/>
  <c r="R115" i="3"/>
  <c r="L115" i="3"/>
  <c r="H115" i="3"/>
  <c r="D115" i="3"/>
  <c r="AD97" i="3"/>
  <c r="R97" i="3"/>
  <c r="O97" i="3"/>
  <c r="L97" i="3"/>
  <c r="H97" i="3"/>
  <c r="D97" i="3"/>
  <c r="L66" i="3"/>
  <c r="H66" i="3"/>
  <c r="D66" i="3"/>
  <c r="L68" i="3"/>
  <c r="H68" i="3"/>
  <c r="D68" i="3"/>
  <c r="L69" i="3"/>
  <c r="H69" i="3"/>
  <c r="D69" i="3"/>
  <c r="L70" i="3"/>
  <c r="H70" i="3"/>
  <c r="D70" i="3"/>
  <c r="L77" i="3"/>
  <c r="H77" i="3"/>
  <c r="D77" i="3"/>
  <c r="L73" i="3"/>
  <c r="H73" i="3"/>
  <c r="D73" i="3"/>
  <c r="L75" i="3"/>
  <c r="H75" i="3"/>
  <c r="D75" i="3"/>
  <c r="L76" i="3"/>
  <c r="H76" i="3"/>
  <c r="D76" i="3"/>
  <c r="L74" i="3"/>
  <c r="H74" i="3"/>
  <c r="D74" i="3"/>
  <c r="L71" i="3"/>
  <c r="H71" i="3"/>
  <c r="D71" i="3"/>
  <c r="R65" i="3"/>
  <c r="O65" i="3"/>
  <c r="L65" i="3"/>
  <c r="H65" i="3"/>
  <c r="D65" i="3"/>
  <c r="L67" i="3"/>
  <c r="H67" i="3"/>
  <c r="D67" i="3"/>
  <c r="R42" i="3"/>
  <c r="O42" i="3"/>
  <c r="L42" i="3"/>
  <c r="H42" i="3"/>
  <c r="L18" i="3"/>
  <c r="D116" i="3" l="1"/>
  <c r="D117" i="3"/>
  <c r="L116" i="3"/>
  <c r="L117" i="3"/>
  <c r="O116" i="3"/>
  <c r="O117" i="3"/>
  <c r="H116" i="3"/>
  <c r="H117" i="3"/>
  <c r="R116" i="3"/>
  <c r="R117" i="3"/>
  <c r="AD116" i="3"/>
  <c r="AD117" i="3"/>
  <c r="R79" i="3"/>
  <c r="R78" i="3"/>
  <c r="O79" i="3"/>
  <c r="H79" i="3"/>
  <c r="H78" i="3"/>
  <c r="AD79" i="3"/>
  <c r="AD78" i="3"/>
  <c r="D79" i="3"/>
  <c r="D78" i="3"/>
  <c r="O78" i="3"/>
  <c r="L78" i="3"/>
  <c r="L79" i="3" s="1"/>
  <c r="H57" i="3"/>
  <c r="H56" i="3"/>
  <c r="L57" i="3"/>
  <c r="L56" i="3"/>
  <c r="R57" i="3"/>
  <c r="R56" i="3"/>
  <c r="AD57" i="3"/>
  <c r="AD56" i="3"/>
  <c r="O57" i="3"/>
  <c r="O56" i="3"/>
  <c r="R22" i="3" l="1"/>
  <c r="R15" i="3"/>
  <c r="R10" i="3"/>
  <c r="R18" i="3"/>
  <c r="R24" i="3"/>
  <c r="R19" i="3"/>
  <c r="R11" i="3"/>
  <c r="R9" i="3"/>
  <c r="R13" i="3"/>
  <c r="R20" i="3"/>
  <c r="R14" i="3"/>
  <c r="R17" i="3"/>
  <c r="R16" i="3"/>
  <c r="R23" i="3"/>
  <c r="R21" i="3"/>
  <c r="R12" i="3"/>
  <c r="O15" i="3"/>
  <c r="O10" i="3"/>
  <c r="O18" i="3"/>
  <c r="O24" i="3"/>
  <c r="O19" i="3"/>
  <c r="O11" i="3"/>
  <c r="O9" i="3"/>
  <c r="O13" i="3"/>
  <c r="O20" i="3"/>
  <c r="O14" i="3"/>
  <c r="O17" i="3"/>
  <c r="O16" i="3"/>
  <c r="O23" i="3"/>
  <c r="O21" i="3"/>
  <c r="O12" i="3"/>
  <c r="O22" i="3"/>
  <c r="L15" i="3"/>
  <c r="L10" i="3"/>
  <c r="L24" i="3"/>
  <c r="L19" i="3"/>
  <c r="L11" i="3"/>
  <c r="L9" i="3"/>
  <c r="L13" i="3"/>
  <c r="L20" i="3"/>
  <c r="L17" i="3"/>
  <c r="L16" i="3"/>
  <c r="L23" i="3"/>
  <c r="L21" i="3"/>
  <c r="L12" i="3"/>
  <c r="L22" i="3"/>
  <c r="H22" i="3"/>
  <c r="H25" i="3" l="1"/>
  <c r="H26" i="3"/>
  <c r="O26" i="3"/>
  <c r="O25" i="3"/>
  <c r="L26" i="3"/>
  <c r="R26" i="3"/>
  <c r="R25" i="3"/>
  <c r="L25" i="3"/>
  <c r="I105" i="4" l="1"/>
</calcChain>
</file>

<file path=xl/sharedStrings.xml><?xml version="1.0" encoding="utf-8"?>
<sst xmlns="http://schemas.openxmlformats.org/spreadsheetml/2006/main" count="3665" uniqueCount="177">
  <si>
    <t>NAME</t>
  </si>
  <si>
    <t>CASSEY LOVE</t>
  </si>
  <si>
    <t>R</t>
  </si>
  <si>
    <t>STERNLY OCHIENG</t>
  </si>
  <si>
    <t>VICTORIA WANJIRU</t>
  </si>
  <si>
    <t>GLORIA BIYAKI</t>
  </si>
  <si>
    <t>BRYSON MBURU</t>
  </si>
  <si>
    <t xml:space="preserve">STAICY AUMA </t>
  </si>
  <si>
    <t>EMMANUEL MUNENE</t>
  </si>
  <si>
    <t>VICTORIA IRANDA</t>
  </si>
  <si>
    <t>MITCHELE WAIRIMU</t>
  </si>
  <si>
    <t>G</t>
  </si>
  <si>
    <t>Y</t>
  </si>
  <si>
    <t>BRENDA GATHONI</t>
  </si>
  <si>
    <t>BECKY KARIMI</t>
  </si>
  <si>
    <t>KELVIN MATU</t>
  </si>
  <si>
    <t>NELSON WAWERU</t>
  </si>
  <si>
    <t>BRIAN NDEGWA</t>
  </si>
  <si>
    <t>WILFRED MBUGUA</t>
  </si>
  <si>
    <t>KINGSLEY OBURU</t>
  </si>
  <si>
    <t>B</t>
  </si>
  <si>
    <t>JOSEPH S NJOROGE</t>
  </si>
  <si>
    <t>KELVIN MUTUA</t>
  </si>
  <si>
    <t>SHANICE OGAKE</t>
  </si>
  <si>
    <t>PANIN LEINA</t>
  </si>
  <si>
    <t>VICTOR MUTHEE</t>
  </si>
  <si>
    <t>JOY NOSSIM MURERO</t>
  </si>
  <si>
    <t>IVY NYOKABI WARARI</t>
  </si>
  <si>
    <t>ABNER LETUON</t>
  </si>
  <si>
    <t>PRECIOUS MATINDE</t>
  </si>
  <si>
    <t>HANNAH ATIENO KEMBE</t>
  </si>
  <si>
    <t>HARIISON NZAI</t>
  </si>
  <si>
    <t>CHARLES ABUGA</t>
  </si>
  <si>
    <t>DAVID C KIZITO</t>
  </si>
  <si>
    <t>LEE KIARIE KASAINE</t>
  </si>
  <si>
    <t>ROBIN MORIASI</t>
  </si>
  <si>
    <t>ELIEZAR NGANGA</t>
  </si>
  <si>
    <t>MELLISA HOPE</t>
  </si>
  <si>
    <t>LLOYD NJUGUNA</t>
  </si>
  <si>
    <t>BONIFACE LESHAN</t>
  </si>
  <si>
    <t>SHANTELLE MUTHONI</t>
  </si>
  <si>
    <t>VENNESA NJOKI</t>
  </si>
  <si>
    <t>VICTORIA NDUAMBA</t>
  </si>
  <si>
    <t>WISE RABURA</t>
  </si>
  <si>
    <t>LEWIS GECHIRA</t>
  </si>
  <si>
    <t>DAMARIS NDANU</t>
  </si>
  <si>
    <t>JOSEPH MWAURA</t>
  </si>
  <si>
    <t>GIFT NAISHIPAI</t>
  </si>
  <si>
    <t>ISRAEL CHOSEN SOMBA</t>
  </si>
  <si>
    <t>NAFTALY NDIRANGU</t>
  </si>
  <si>
    <t>HENRY NJUGUNA</t>
  </si>
  <si>
    <t>STALINE AYANA</t>
  </si>
  <si>
    <t>JUNIOUR NYAKEMORI</t>
  </si>
  <si>
    <t>WYCLIFF WANYAGA</t>
  </si>
  <si>
    <t>JADDEN GATHONI</t>
  </si>
  <si>
    <t>JUNIOUR BWOMA</t>
  </si>
  <si>
    <t>DAVID SIMEL</t>
  </si>
  <si>
    <t>VICTOR NJOROGE</t>
  </si>
  <si>
    <t>JOB NYAKANGI</t>
  </si>
  <si>
    <t>JOHN MUNGE</t>
  </si>
  <si>
    <t>ABIGAEL WANJIKU</t>
  </si>
  <si>
    <t>SAN JUSTIN MURIITHII</t>
  </si>
  <si>
    <t>RYAN GACHIRI</t>
  </si>
  <si>
    <t>BETTY CHEPNGETICH</t>
  </si>
  <si>
    <t>LISA MORAA</t>
  </si>
  <si>
    <t>JOY ANN MWIKALI</t>
  </si>
  <si>
    <t>SHIRLEEN WANJIKU</t>
  </si>
  <si>
    <t>PETER CEPHAS KIMANI</t>
  </si>
  <si>
    <t>CLINTON OKINDO</t>
  </si>
  <si>
    <t>DAVID ONSARE</t>
  </si>
  <si>
    <t>ALEXIS WAIRIMU</t>
  </si>
  <si>
    <t>FAITH CHEPTOO</t>
  </si>
  <si>
    <t>BRIAN KIMUTAI</t>
  </si>
  <si>
    <t>SAMUEL GATHUNGU</t>
  </si>
  <si>
    <t>HANNAH WAITHERA</t>
  </si>
  <si>
    <t>TOTAL</t>
  </si>
  <si>
    <t>MARY WAIRIMU</t>
  </si>
  <si>
    <t>MATHS</t>
  </si>
  <si>
    <t>GR</t>
  </si>
  <si>
    <t>ENG -L</t>
  </si>
  <si>
    <t>KIS-L</t>
  </si>
  <si>
    <t>KUSOMA</t>
  </si>
  <si>
    <t>GRADE</t>
  </si>
  <si>
    <t>H .SCI</t>
  </si>
  <si>
    <t>AGRIC</t>
  </si>
  <si>
    <t>ENVIRO</t>
  </si>
  <si>
    <t>C.R.E</t>
  </si>
  <si>
    <t>MUSIC</t>
  </si>
  <si>
    <t>LIT &amp; COMPO</t>
  </si>
  <si>
    <t>KISERIAN ADVENTIST PRIMARY SCH.</t>
  </si>
  <si>
    <t>GRADE 4B</t>
  </si>
  <si>
    <t>HERO</t>
  </si>
  <si>
    <t>GENDER</t>
  </si>
  <si>
    <t>GRADE 4G</t>
  </si>
  <si>
    <t>GRADE 4Y</t>
  </si>
  <si>
    <t>COLOR</t>
  </si>
  <si>
    <t>GRADE 4R</t>
  </si>
  <si>
    <t>MSS</t>
  </si>
  <si>
    <t>SUB-POS</t>
  </si>
  <si>
    <t>CBC ASSESSMENT</t>
  </si>
  <si>
    <t>B.E</t>
  </si>
  <si>
    <t>A.E</t>
  </si>
  <si>
    <t>M.E</t>
  </si>
  <si>
    <t>E.E</t>
  </si>
  <si>
    <t>AE</t>
  </si>
  <si>
    <t>ME</t>
  </si>
  <si>
    <t>STECIE  KEMUNTO</t>
  </si>
  <si>
    <t>BE</t>
  </si>
  <si>
    <t>POSITION</t>
  </si>
  <si>
    <t>TOTAL1</t>
  </si>
  <si>
    <t>IGNATIOUS ANGIRA</t>
  </si>
  <si>
    <t>GRADE 4</t>
  </si>
  <si>
    <t>kusoma,idadi</t>
  </si>
  <si>
    <t>UFAHAMU</t>
  </si>
  <si>
    <t>INSHA</t>
  </si>
  <si>
    <t>SARUFI</t>
  </si>
  <si>
    <t>SCIE$ TECH</t>
  </si>
  <si>
    <t>AGRICULTURE</t>
  </si>
  <si>
    <t>COMPREHENSION</t>
  </si>
  <si>
    <t>COMPOSITION</t>
  </si>
  <si>
    <t>M.E.</t>
  </si>
  <si>
    <t>E.,E</t>
  </si>
  <si>
    <t>ART &amp;CRAFT</t>
  </si>
  <si>
    <t>PIUS  OWITI</t>
  </si>
  <si>
    <t>NO. OF WORDS</t>
  </si>
  <si>
    <t>P.H.E</t>
  </si>
  <si>
    <t>CCCCC</t>
  </si>
  <si>
    <t>DAMARIS  NDANU</t>
  </si>
  <si>
    <t>SAN JUSTIN MURIITHI</t>
  </si>
  <si>
    <t>JOSEPH  MWAURA</t>
  </si>
  <si>
    <t>PETER CEPHAS</t>
  </si>
  <si>
    <t>VANESAR  NJOKI</t>
  </si>
  <si>
    <t>VICTORIA  NDUAMBA</t>
  </si>
  <si>
    <t>ELIEZAR  NGANGA</t>
  </si>
  <si>
    <t xml:space="preserve">A.E    </t>
  </si>
  <si>
    <t>H .SCIENCE</t>
  </si>
  <si>
    <t xml:space="preserve"> M.E</t>
  </si>
  <si>
    <t>TARGETER</t>
  </si>
  <si>
    <t>KISERIAN  ADVENTIST</t>
  </si>
  <si>
    <t>GRADE 4 RED</t>
  </si>
  <si>
    <t>16TH.12.2020.</t>
  </si>
  <si>
    <t>16 TH.12.2020.</t>
  </si>
  <si>
    <t xml:space="preserve"> ….................................................</t>
  </si>
  <si>
    <t>MATH</t>
  </si>
  <si>
    <t>ENG</t>
  </si>
  <si>
    <t>SCIE$TECH</t>
  </si>
  <si>
    <t>KISWAHILI</t>
  </si>
  <si>
    <t>SOCIAL STUDIES</t>
  </si>
  <si>
    <t>AUDREY  NJOKI</t>
  </si>
  <si>
    <t>LEE  KIARIE</t>
  </si>
  <si>
    <t>JOB  NYAKANGI</t>
  </si>
  <si>
    <t>PETER  KIMANI</t>
  </si>
  <si>
    <t>DISTINCTION   EXAM</t>
  </si>
  <si>
    <t>ADRIAN  MUCHIRI</t>
  </si>
  <si>
    <t>HENRY  NJUGUNA</t>
  </si>
  <si>
    <t>BRYSON  MBURU</t>
  </si>
  <si>
    <t>STACY  AUMA</t>
  </si>
  <si>
    <t>VANESSAR NJOKI</t>
  </si>
  <si>
    <t>ELIEZAR  NG'ANG'A</t>
  </si>
  <si>
    <t>JOY  NOSIM</t>
  </si>
  <si>
    <t>WILFRED  MBUGUA</t>
  </si>
  <si>
    <t>DAVID  SIMEL</t>
  </si>
  <si>
    <t>NELSON  WAWERU</t>
  </si>
  <si>
    <t>KELVIN  MATU</t>
  </si>
  <si>
    <t>BONIFACE  LESHAN</t>
  </si>
  <si>
    <t>EMMANUEL  MUNENE</t>
  </si>
  <si>
    <t>ABNER  LETUON</t>
  </si>
  <si>
    <t>LAWRENCE</t>
  </si>
  <si>
    <t>CURTIS  KIMANI</t>
  </si>
  <si>
    <t>BETTY  CHEPNG'ETICH</t>
  </si>
  <si>
    <t>JOYANNE  MWIKALI</t>
  </si>
  <si>
    <t>COLOUR</t>
  </si>
  <si>
    <t>ARTS$CRAFT</t>
  </si>
  <si>
    <t>ARTS  $  CRAFT</t>
  </si>
  <si>
    <t>GRADE  4   YELLOW</t>
  </si>
  <si>
    <t>MM</t>
  </si>
  <si>
    <t>DISTINCTION    EXAM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</si>
</sst>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2" x14ac:knownFonts="1">
    <font>
      <sz val="11"/>
      <color theme="1"/>
      <name val="Calibri"/>
      <family val="2"/>
      <scheme val="minor"/>
    </font>
    <font>
      <b/>
      <sz val="22"/>
      <name val="Calibri"/>
      <family val="2"/>
      <scheme val="minor"/>
    </font>
    <font>
      <b/>
      <sz val="20"/>
      <name val="Calibri"/>
      <family val="2"/>
      <scheme val="minor"/>
    </font>
    <font>
      <b/>
      <sz val="18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name val="Calibri"/>
      <family val="2"/>
      <scheme val="minor"/>
    </font>
    <font>
      <b/>
      <sz val="28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sz val="26"/>
      <color rgb="FF0070C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26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2"/>
      <color rgb="FF0070C0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6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8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8"/>
      <color rgb="FF0070C0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28"/>
      <color rgb="FF0070C0"/>
      <name val="Calibri"/>
      <family val="2"/>
      <scheme val="minor"/>
    </font>
    <font>
      <sz val="36"/>
      <name val="Calibri"/>
      <family val="2"/>
      <scheme val="minor"/>
    </font>
    <font>
      <b/>
      <sz val="36"/>
      <color rgb="FFFF0000"/>
      <name val="Calibri"/>
      <family val="2"/>
      <scheme val="minor"/>
    </font>
    <font>
      <b/>
      <sz val="36"/>
      <name val="Calibri"/>
      <family val="2"/>
      <scheme val="minor"/>
    </font>
    <font>
      <sz val="28"/>
      <color rgb="FFFF0000"/>
      <name val="Calibri"/>
      <family val="2"/>
      <scheme val="minor"/>
    </font>
    <font>
      <sz val="36"/>
      <color rgb="FFFF0000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4"/>
      <color rgb="FF0070C0"/>
      <name val="Calibri"/>
      <family val="2"/>
      <scheme val="minor"/>
    </font>
    <font>
      <b/>
      <sz val="20"/>
      <name val="Times New Roman"/>
      <family val="1"/>
    </font>
    <font>
      <b/>
      <sz val="28"/>
      <name val="Times New Roman"/>
      <family val="1"/>
    </font>
    <font>
      <b/>
      <sz val="28"/>
      <color theme="1"/>
      <name val="Times New Roman"/>
      <family val="1"/>
    </font>
    <font>
      <sz val="2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8"/>
      <color rgb="FFFF0000"/>
      <name val="Times New Roman"/>
      <family val="1"/>
    </font>
    <font>
      <b/>
      <sz val="20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28"/>
      <color rgb="FFFF0000"/>
      <name val="Times New Roman"/>
      <family val="1"/>
    </font>
    <font>
      <b/>
      <sz val="18"/>
      <name val="Times New Roman"/>
      <family val="1"/>
    </font>
    <font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8"/>
      <name val="Calibri"/>
      <family val="2"/>
      <scheme val="minor"/>
    </font>
    <font>
      <b/>
      <sz val="18"/>
      <color rgb="FFFF0000"/>
      <name val="Times New Roman"/>
      <family val="1"/>
    </font>
    <font>
      <sz val="18"/>
      <color theme="1"/>
      <name val="Times New Roman"/>
      <family val="1"/>
    </font>
    <font>
      <sz val="18"/>
      <color rgb="FFFF0000"/>
      <name val="Calibri"/>
      <family val="2"/>
      <scheme val="minor"/>
    </font>
    <font>
      <sz val="18"/>
      <color rgb="FFFF0000"/>
      <name val="Times New Roman"/>
      <family val="1"/>
    </font>
    <font>
      <b/>
      <sz val="16"/>
      <color rgb="FFFF0000"/>
      <name val="Times New Roman"/>
      <family val="1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2"/>
      <name val="Times New Roman"/>
      <family val="1"/>
    </font>
    <font>
      <b/>
      <sz val="16"/>
      <color rgb="FFFF0000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8"/>
      <color rgb="FFFFFF00"/>
      <name val="Calibri"/>
      <family val="2"/>
      <scheme val="minor"/>
    </font>
    <font>
      <b/>
      <sz val="28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26"/>
      <color rgb="FFFFFF00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24"/>
      <color rgb="FFFFFF00"/>
      <name val="Calibri"/>
      <family val="2"/>
      <scheme val="minor"/>
    </font>
    <font>
      <b/>
      <sz val="22"/>
      <color rgb="FFFFFF00"/>
      <name val="Calibri"/>
      <family val="2"/>
      <scheme val="minor"/>
    </font>
    <font>
      <b/>
      <sz val="28"/>
      <color theme="7"/>
      <name val="Calibri"/>
      <family val="2"/>
      <scheme val="minor"/>
    </font>
    <font>
      <sz val="28"/>
      <color theme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3">
    <xf numFmtId="0" fontId="0" fillId="0" borderId="0" xfId="0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1" fontId="1" fillId="0" borderId="1" xfId="0" applyNumberFormat="1" applyFont="1" applyFill="1" applyBorder="1" applyAlignment="1">
      <alignment horizontal="center"/>
    </xf>
    <xf numFmtId="0" fontId="1" fillId="0" borderId="2" xfId="0" applyFont="1" applyFill="1" applyBorder="1"/>
    <xf numFmtId="0" fontId="1" fillId="0" borderId="2" xfId="0" applyFont="1" applyBorder="1"/>
    <xf numFmtId="0" fontId="3" fillId="0" borderId="0" xfId="0" applyFont="1" applyBorder="1" applyAlignment="1">
      <alignment textRotation="45"/>
    </xf>
    <xf numFmtId="16" fontId="3" fillId="0" borderId="0" xfId="0" applyNumberFormat="1" applyFont="1" applyBorder="1" applyAlignment="1">
      <alignment horizontal="center" textRotation="45"/>
    </xf>
    <xf numFmtId="0" fontId="3" fillId="0" borderId="0" xfId="0" applyFont="1" applyBorder="1" applyAlignment="1">
      <alignment horizontal="center" textRotation="45"/>
    </xf>
    <xf numFmtId="0" fontId="1" fillId="0" borderId="4" xfId="0" applyFont="1" applyBorder="1"/>
    <xf numFmtId="0" fontId="0" fillId="0" borderId="1" xfId="0" applyBorder="1"/>
    <xf numFmtId="0" fontId="1" fillId="0" borderId="0" xfId="0" applyFont="1" applyFill="1" applyBorder="1"/>
    <xf numFmtId="0" fontId="0" fillId="0" borderId="0" xfId="0" applyBorder="1"/>
    <xf numFmtId="0" fontId="2" fillId="0" borderId="5" xfId="0" applyFont="1" applyFill="1" applyBorder="1" applyAlignment="1">
      <alignment horizontal="center"/>
    </xf>
    <xf numFmtId="1" fontId="2" fillId="0" borderId="5" xfId="0" applyNumberFormat="1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1" fontId="5" fillId="0" borderId="1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1" fontId="5" fillId="0" borderId="0" xfId="0" applyNumberFormat="1" applyFont="1" applyBorder="1" applyAlignment="1">
      <alignment horizontal="center"/>
    </xf>
    <xf numFmtId="0" fontId="3" fillId="0" borderId="0" xfId="0" applyFont="1" applyBorder="1" applyAlignment="1"/>
    <xf numFmtId="0" fontId="2" fillId="0" borderId="0" xfId="0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7" fillId="0" borderId="1" xfId="0" applyFont="1" applyBorder="1"/>
    <xf numFmtId="0" fontId="2" fillId="0" borderId="1" xfId="0" applyFont="1" applyFill="1" applyBorder="1" applyAlignment="1">
      <alignment horizontal="center"/>
    </xf>
    <xf numFmtId="0" fontId="8" fillId="0" borderId="1" xfId="0" applyFont="1" applyFill="1" applyBorder="1"/>
    <xf numFmtId="0" fontId="0" fillId="5" borderId="0" xfId="0" applyFill="1" applyBorder="1"/>
    <xf numFmtId="0" fontId="1" fillId="0" borderId="0" xfId="0" applyFont="1" applyBorder="1"/>
    <xf numFmtId="0" fontId="4" fillId="0" borderId="0" xfId="0" applyFont="1" applyBorder="1"/>
    <xf numFmtId="0" fontId="5" fillId="0" borderId="5" xfId="0" applyFont="1" applyBorder="1"/>
    <xf numFmtId="0" fontId="1" fillId="0" borderId="1" xfId="0" applyFont="1" applyBorder="1"/>
    <xf numFmtId="164" fontId="8" fillId="0" borderId="1" xfId="0" applyNumberFormat="1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1" fontId="8" fillId="0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11" fillId="0" borderId="1" xfId="0" applyFont="1" applyBorder="1"/>
    <xf numFmtId="164" fontId="11" fillId="0" borderId="1" xfId="0" applyNumberFormat="1" applyFont="1" applyBorder="1"/>
    <xf numFmtId="0" fontId="1" fillId="0" borderId="4" xfId="0" applyFont="1" applyFill="1" applyBorder="1"/>
    <xf numFmtId="0" fontId="6" fillId="0" borderId="5" xfId="0" applyFont="1" applyFill="1" applyBorder="1" applyAlignment="1">
      <alignment horizontal="center"/>
    </xf>
    <xf numFmtId="1" fontId="6" fillId="0" borderId="5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1" fontId="13" fillId="0" borderId="1" xfId="0" applyNumberFormat="1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14" fillId="0" borderId="1" xfId="0" applyFont="1" applyBorder="1"/>
    <xf numFmtId="0" fontId="15" fillId="0" borderId="0" xfId="0" applyFont="1"/>
    <xf numFmtId="0" fontId="9" fillId="0" borderId="1" xfId="0" applyFont="1" applyBorder="1" applyAlignment="1">
      <alignment textRotation="45"/>
    </xf>
    <xf numFmtId="0" fontId="9" fillId="0" borderId="1" xfId="0" applyFont="1" applyFill="1" applyBorder="1" applyAlignment="1">
      <alignment horizontal="center" textRotation="45"/>
    </xf>
    <xf numFmtId="0" fontId="9" fillId="0" borderId="1" xfId="0" applyFont="1" applyFill="1" applyBorder="1" applyAlignment="1">
      <alignment textRotation="45"/>
    </xf>
    <xf numFmtId="0" fontId="16" fillId="0" borderId="5" xfId="0" applyFont="1" applyFill="1" applyBorder="1" applyAlignment="1">
      <alignment horizontal="center"/>
    </xf>
    <xf numFmtId="1" fontId="16" fillId="0" borderId="5" xfId="0" applyNumberFormat="1" applyFont="1" applyFill="1" applyBorder="1" applyAlignment="1">
      <alignment horizontal="center"/>
    </xf>
    <xf numFmtId="1" fontId="16" fillId="0" borderId="1" xfId="0" applyNumberFormat="1" applyFont="1" applyFill="1" applyBorder="1" applyAlignment="1">
      <alignment horizontal="center"/>
    </xf>
    <xf numFmtId="1" fontId="17" fillId="0" borderId="1" xfId="0" applyNumberFormat="1" applyFont="1" applyBorder="1" applyAlignment="1">
      <alignment horizontal="center"/>
    </xf>
    <xf numFmtId="0" fontId="16" fillId="0" borderId="2" xfId="0" applyFont="1" applyFill="1" applyBorder="1"/>
    <xf numFmtId="0" fontId="16" fillId="0" borderId="1" xfId="0" applyFont="1" applyFill="1" applyBorder="1" applyAlignment="1">
      <alignment horizontal="center"/>
    </xf>
    <xf numFmtId="0" fontId="16" fillId="0" borderId="2" xfId="0" applyFont="1" applyBorder="1"/>
    <xf numFmtId="0" fontId="12" fillId="0" borderId="1" xfId="0" applyFont="1" applyFill="1" applyBorder="1"/>
    <xf numFmtId="0" fontId="16" fillId="0" borderId="1" xfId="0" applyFont="1" applyFill="1" applyBorder="1"/>
    <xf numFmtId="164" fontId="12" fillId="0" borderId="1" xfId="0" applyNumberFormat="1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6" fillId="0" borderId="1" xfId="0" applyFont="1" applyBorder="1" applyAlignment="1"/>
    <xf numFmtId="0" fontId="16" fillId="0" borderId="4" xfId="0" applyFont="1" applyBorder="1"/>
    <xf numFmtId="0" fontId="18" fillId="0" borderId="0" xfId="0" applyFont="1" applyBorder="1"/>
    <xf numFmtId="0" fontId="20" fillId="0" borderId="0" xfId="0" applyFont="1"/>
    <xf numFmtId="0" fontId="7" fillId="0" borderId="0" xfId="0" applyFont="1" applyBorder="1" applyAlignment="1">
      <alignment textRotation="45"/>
    </xf>
    <xf numFmtId="16" fontId="7" fillId="0" borderId="0" xfId="0" applyNumberFormat="1" applyFont="1" applyBorder="1" applyAlignment="1">
      <alignment horizontal="center" textRotation="45"/>
    </xf>
    <xf numFmtId="0" fontId="7" fillId="0" borderId="0" xfId="0" applyFont="1" applyBorder="1" applyAlignment="1">
      <alignment horizontal="center" textRotation="45"/>
    </xf>
    <xf numFmtId="0" fontId="19" fillId="0" borderId="0" xfId="0" applyFont="1" applyBorder="1" applyAlignment="1"/>
    <xf numFmtId="0" fontId="7" fillId="0" borderId="0" xfId="0" applyFont="1" applyBorder="1" applyAlignment="1"/>
    <xf numFmtId="0" fontId="21" fillId="0" borderId="1" xfId="0" applyFont="1" applyBorder="1"/>
    <xf numFmtId="0" fontId="21" fillId="0" borderId="1" xfId="0" applyFont="1" applyBorder="1" applyAlignment="1">
      <alignment textRotation="45"/>
    </xf>
    <xf numFmtId="0" fontId="21" fillId="0" borderId="1" xfId="0" applyFont="1" applyFill="1" applyBorder="1" applyAlignment="1">
      <alignment horizontal="center" textRotation="45"/>
    </xf>
    <xf numFmtId="0" fontId="21" fillId="0" borderId="1" xfId="0" applyFont="1" applyFill="1" applyBorder="1" applyAlignment="1">
      <alignment textRotation="45"/>
    </xf>
    <xf numFmtId="0" fontId="7" fillId="0" borderId="4" xfId="0" applyFont="1" applyFill="1" applyBorder="1"/>
    <xf numFmtId="0" fontId="7" fillId="0" borderId="5" xfId="0" applyFont="1" applyFill="1" applyBorder="1" applyAlignment="1">
      <alignment horizontal="center"/>
    </xf>
    <xf numFmtId="1" fontId="7" fillId="0" borderId="5" xfId="0" applyNumberFormat="1" applyFont="1" applyFill="1" applyBorder="1" applyAlignment="1">
      <alignment horizontal="center"/>
    </xf>
    <xf numFmtId="1" fontId="7" fillId="0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22" fillId="0" borderId="1" xfId="0" applyNumberFormat="1" applyFont="1" applyBorder="1" applyAlignment="1">
      <alignment horizontal="center"/>
    </xf>
    <xf numFmtId="0" fontId="7" fillId="0" borderId="2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2" xfId="0" applyFont="1" applyBorder="1"/>
    <xf numFmtId="0" fontId="19" fillId="0" borderId="1" xfId="0" applyFont="1" applyFill="1" applyBorder="1"/>
    <xf numFmtId="0" fontId="19" fillId="0" borderId="1" xfId="0" applyFont="1" applyFill="1" applyBorder="1" applyAlignment="1">
      <alignment horizontal="center"/>
    </xf>
    <xf numFmtId="0" fontId="19" fillId="0" borderId="0" xfId="0" applyFont="1" applyFill="1" applyBorder="1"/>
    <xf numFmtId="0" fontId="7" fillId="0" borderId="1" xfId="0" applyFont="1" applyFill="1" applyBorder="1"/>
    <xf numFmtId="164" fontId="19" fillId="0" borderId="1" xfId="0" applyNumberFormat="1" applyFont="1" applyFill="1" applyBorder="1" applyAlignment="1">
      <alignment horizontal="center"/>
    </xf>
    <xf numFmtId="0" fontId="20" fillId="0" borderId="0" xfId="0" applyFont="1" applyBorder="1"/>
    <xf numFmtId="0" fontId="22" fillId="0" borderId="1" xfId="0" applyFont="1" applyBorder="1"/>
    <xf numFmtId="0" fontId="20" fillId="0" borderId="1" xfId="0" applyFont="1" applyBorder="1"/>
    <xf numFmtId="0" fontId="22" fillId="0" borderId="1" xfId="0" applyFont="1" applyBorder="1" applyAlignment="1">
      <alignment horizontal="center"/>
    </xf>
    <xf numFmtId="1" fontId="22" fillId="0" borderId="0" xfId="0" applyNumberFormat="1" applyFont="1" applyBorder="1" applyAlignment="1">
      <alignment horizontal="center"/>
    </xf>
    <xf numFmtId="0" fontId="20" fillId="0" borderId="0" xfId="0" applyFont="1" applyFill="1" applyBorder="1"/>
    <xf numFmtId="1" fontId="22" fillId="0" borderId="5" xfId="0" applyNumberFormat="1" applyFont="1" applyBorder="1" applyAlignment="1">
      <alignment horizontal="center"/>
    </xf>
    <xf numFmtId="0" fontId="7" fillId="0" borderId="0" xfId="0" applyFont="1" applyFill="1" applyBorder="1"/>
    <xf numFmtId="0" fontId="7" fillId="0" borderId="0" xfId="0" applyFont="1" applyBorder="1"/>
    <xf numFmtId="0" fontId="7" fillId="0" borderId="3" xfId="0" applyFont="1" applyFill="1" applyBorder="1" applyAlignment="1">
      <alignment horizontal="center"/>
    </xf>
    <xf numFmtId="1" fontId="7" fillId="0" borderId="3" xfId="0" applyNumberFormat="1" applyFont="1" applyFill="1" applyBorder="1" applyAlignment="1">
      <alignment horizontal="center"/>
    </xf>
    <xf numFmtId="0" fontId="22" fillId="0" borderId="0" xfId="0" applyFont="1" applyBorder="1"/>
    <xf numFmtId="0" fontId="22" fillId="0" borderId="0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7" fillId="0" borderId="1" xfId="0" applyFont="1" applyBorder="1" applyAlignment="1"/>
    <xf numFmtId="0" fontId="7" fillId="0" borderId="4" xfId="0" applyFont="1" applyBorder="1"/>
    <xf numFmtId="0" fontId="22" fillId="0" borderId="5" xfId="0" applyFont="1" applyBorder="1" applyAlignment="1">
      <alignment horizontal="center"/>
    </xf>
    <xf numFmtId="1" fontId="19" fillId="0" borderId="1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0" fontId="21" fillId="0" borderId="1" xfId="0" applyFont="1" applyFill="1" applyBorder="1" applyAlignment="1">
      <alignment horizontal="center"/>
    </xf>
    <xf numFmtId="1" fontId="21" fillId="0" borderId="1" xfId="0" applyNumberFormat="1" applyFont="1" applyFill="1" applyBorder="1" applyAlignment="1">
      <alignment horizontal="center"/>
    </xf>
    <xf numFmtId="0" fontId="23" fillId="0" borderId="1" xfId="0" applyFont="1" applyBorder="1"/>
    <xf numFmtId="0" fontId="21" fillId="0" borderId="1" xfId="0" applyFont="1" applyBorder="1" applyAlignment="1">
      <alignment horizontal="center"/>
    </xf>
    <xf numFmtId="0" fontId="24" fillId="0" borderId="0" xfId="0" applyFont="1" applyBorder="1"/>
    <xf numFmtId="0" fontId="25" fillId="0" borderId="0" xfId="0" applyFont="1" applyBorder="1" applyAlignment="1"/>
    <xf numFmtId="0" fontId="27" fillId="0" borderId="0" xfId="0" applyFont="1" applyBorder="1"/>
    <xf numFmtId="0" fontId="19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28" fillId="0" borderId="0" xfId="0" applyFont="1" applyBorder="1"/>
    <xf numFmtId="0" fontId="25" fillId="0" borderId="0" xfId="0" applyFont="1" applyBorder="1" applyAlignment="1">
      <alignment horizontal="center"/>
    </xf>
    <xf numFmtId="0" fontId="26" fillId="0" borderId="0" xfId="0" applyFont="1" applyBorder="1" applyAlignment="1">
      <alignment horizontal="center"/>
    </xf>
    <xf numFmtId="1" fontId="12" fillId="0" borderId="5" xfId="0" applyNumberFormat="1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" fontId="22" fillId="0" borderId="0" xfId="0" applyNumberFormat="1" applyFont="1" applyBorder="1" applyAlignment="1"/>
    <xf numFmtId="1" fontId="26" fillId="0" borderId="1" xfId="0" applyNumberFormat="1" applyFont="1" applyFill="1" applyBorder="1" applyAlignment="1">
      <alignment horizontal="center"/>
    </xf>
    <xf numFmtId="0" fontId="26" fillId="0" borderId="1" xfId="0" applyFont="1" applyFill="1" applyBorder="1" applyAlignment="1">
      <alignment horizontal="center"/>
    </xf>
    <xf numFmtId="0" fontId="30" fillId="0" borderId="1" xfId="0" applyFont="1" applyBorder="1" applyAlignment="1">
      <alignment horizontal="center"/>
    </xf>
    <xf numFmtId="1" fontId="30" fillId="0" borderId="1" xfId="0" applyNumberFormat="1" applyFont="1" applyBorder="1" applyAlignment="1">
      <alignment horizontal="center"/>
    </xf>
    <xf numFmtId="0" fontId="25" fillId="0" borderId="1" xfId="0" applyFont="1" applyFill="1" applyBorder="1"/>
    <xf numFmtId="0" fontId="26" fillId="0" borderId="1" xfId="0" applyFont="1" applyFill="1" applyBorder="1"/>
    <xf numFmtId="0" fontId="30" fillId="0" borderId="1" xfId="0" applyFont="1" applyBorder="1"/>
    <xf numFmtId="0" fontId="29" fillId="0" borderId="1" xfId="0" applyFont="1" applyBorder="1"/>
    <xf numFmtId="1" fontId="30" fillId="0" borderId="0" xfId="0" applyNumberFormat="1" applyFont="1" applyBorder="1" applyAlignment="1">
      <alignment horizontal="center"/>
    </xf>
    <xf numFmtId="0" fontId="29" fillId="0" borderId="0" xfId="0" applyFont="1" applyFill="1" applyBorder="1"/>
    <xf numFmtId="0" fontId="32" fillId="0" borderId="0" xfId="0" applyFont="1"/>
    <xf numFmtId="0" fontId="33" fillId="0" borderId="0" xfId="0" applyFont="1" applyBorder="1" applyAlignment="1">
      <alignment textRotation="45"/>
    </xf>
    <xf numFmtId="16" fontId="33" fillId="0" borderId="0" xfId="0" applyNumberFormat="1" applyFont="1" applyBorder="1" applyAlignment="1">
      <alignment horizontal="center" textRotation="45"/>
    </xf>
    <xf numFmtId="0" fontId="33" fillId="0" borderId="0" xfId="0" applyFont="1" applyBorder="1" applyAlignment="1">
      <alignment horizontal="center" textRotation="45"/>
    </xf>
    <xf numFmtId="0" fontId="34" fillId="0" borderId="0" xfId="0" applyFont="1" applyBorder="1"/>
    <xf numFmtId="0" fontId="32" fillId="0" borderId="0" xfId="0" applyFont="1" applyBorder="1"/>
    <xf numFmtId="0" fontId="34" fillId="0" borderId="0" xfId="0" applyFont="1" applyBorder="1" applyAlignment="1">
      <alignment horizontal="center"/>
    </xf>
    <xf numFmtId="1" fontId="34" fillId="0" borderId="0" xfId="0" applyNumberFormat="1" applyFont="1" applyBorder="1" applyAlignment="1">
      <alignment horizontal="center"/>
    </xf>
    <xf numFmtId="0" fontId="36" fillId="0" borderId="1" xfId="0" applyFont="1" applyBorder="1"/>
    <xf numFmtId="0" fontId="33" fillId="0" borderId="2" xfId="0" applyFont="1" applyFill="1" applyBorder="1"/>
    <xf numFmtId="0" fontId="33" fillId="0" borderId="4" xfId="0" applyFont="1" applyBorder="1"/>
    <xf numFmtId="0" fontId="33" fillId="0" borderId="5" xfId="0" applyFont="1" applyFill="1" applyBorder="1" applyAlignment="1">
      <alignment horizontal="center"/>
    </xf>
    <xf numFmtId="1" fontId="33" fillId="0" borderId="5" xfId="0" applyNumberFormat="1" applyFont="1" applyFill="1" applyBorder="1" applyAlignment="1">
      <alignment horizontal="center"/>
    </xf>
    <xf numFmtId="0" fontId="34" fillId="0" borderId="1" xfId="0" applyFont="1" applyBorder="1" applyAlignment="1">
      <alignment horizontal="center"/>
    </xf>
    <xf numFmtId="1" fontId="34" fillId="0" borderId="1" xfId="0" applyNumberFormat="1" applyFont="1" applyBorder="1" applyAlignment="1">
      <alignment horizontal="center"/>
    </xf>
    <xf numFmtId="0" fontId="34" fillId="0" borderId="5" xfId="0" applyFont="1" applyBorder="1" applyAlignment="1">
      <alignment horizontal="center"/>
    </xf>
    <xf numFmtId="1" fontId="34" fillId="0" borderId="5" xfId="0" applyNumberFormat="1" applyFont="1" applyBorder="1" applyAlignment="1">
      <alignment horizontal="center"/>
    </xf>
    <xf numFmtId="0" fontId="32" fillId="4" borderId="1" xfId="0" applyFont="1" applyFill="1" applyBorder="1"/>
    <xf numFmtId="1" fontId="33" fillId="0" borderId="1" xfId="0" applyNumberFormat="1" applyFont="1" applyFill="1" applyBorder="1" applyAlignment="1">
      <alignment horizontal="center"/>
    </xf>
    <xf numFmtId="0" fontId="33" fillId="0" borderId="1" xfId="0" applyFont="1" applyFill="1" applyBorder="1" applyAlignment="1">
      <alignment horizontal="center"/>
    </xf>
    <xf numFmtId="0" fontId="33" fillId="0" borderId="2" xfId="0" applyFont="1" applyBorder="1"/>
    <xf numFmtId="1" fontId="34" fillId="4" borderId="1" xfId="0" applyNumberFormat="1" applyFont="1" applyFill="1" applyBorder="1" applyAlignment="1">
      <alignment horizontal="center"/>
    </xf>
    <xf numFmtId="0" fontId="35" fillId="0" borderId="1" xfId="0" applyFont="1" applyFill="1" applyBorder="1"/>
    <xf numFmtId="0" fontId="33" fillId="0" borderId="1" xfId="0" applyFont="1" applyFill="1" applyBorder="1"/>
    <xf numFmtId="0" fontId="36" fillId="0" borderId="1" xfId="0" applyFont="1" applyFill="1" applyBorder="1" applyAlignment="1">
      <alignment horizontal="center"/>
    </xf>
    <xf numFmtId="1" fontId="36" fillId="0" borderId="1" xfId="0" applyNumberFormat="1" applyFont="1" applyFill="1" applyBorder="1" applyAlignment="1">
      <alignment horizontal="center"/>
    </xf>
    <xf numFmtId="0" fontId="37" fillId="0" borderId="1" xfId="0" applyFont="1" applyBorder="1"/>
    <xf numFmtId="0" fontId="36" fillId="0" borderId="1" xfId="0" applyFont="1" applyBorder="1" applyAlignment="1">
      <alignment horizontal="center"/>
    </xf>
    <xf numFmtId="0" fontId="32" fillId="0" borderId="1" xfId="0" applyFont="1" applyBorder="1"/>
    <xf numFmtId="16" fontId="38" fillId="0" borderId="0" xfId="0" applyNumberFormat="1" applyFont="1" applyBorder="1" applyAlignment="1">
      <alignment horizontal="center" textRotation="45"/>
    </xf>
    <xf numFmtId="16" fontId="39" fillId="0" borderId="0" xfId="0" applyNumberFormat="1" applyFont="1" applyBorder="1" applyAlignment="1">
      <alignment horizontal="center" textRotation="45"/>
    </xf>
    <xf numFmtId="0" fontId="39" fillId="0" borderId="0" xfId="0" applyFont="1" applyBorder="1" applyAlignment="1">
      <alignment horizontal="center" textRotation="45"/>
    </xf>
    <xf numFmtId="0" fontId="40" fillId="0" borderId="0" xfId="0" applyFont="1"/>
    <xf numFmtId="0" fontId="41" fillId="0" borderId="0" xfId="0" applyFont="1"/>
    <xf numFmtId="0" fontId="39" fillId="0" borderId="0" xfId="0" applyFont="1" applyBorder="1" applyAlignment="1"/>
    <xf numFmtId="0" fontId="39" fillId="0" borderId="0" xfId="0" applyFont="1" applyBorder="1" applyAlignment="1">
      <alignment textRotation="45"/>
    </xf>
    <xf numFmtId="0" fontId="42" fillId="0" borderId="0" xfId="0" applyFont="1"/>
    <xf numFmtId="0" fontId="19" fillId="0" borderId="2" xfId="0" applyFont="1" applyFill="1" applyBorder="1"/>
    <xf numFmtId="0" fontId="44" fillId="0" borderId="0" xfId="0" applyFont="1"/>
    <xf numFmtId="0" fontId="46" fillId="0" borderId="0" xfId="0" applyFont="1"/>
    <xf numFmtId="0" fontId="44" fillId="0" borderId="0" xfId="0" applyFont="1" applyBorder="1" applyAlignment="1"/>
    <xf numFmtId="0" fontId="44" fillId="0" borderId="0" xfId="0" applyFont="1" applyBorder="1" applyAlignment="1">
      <alignment textRotation="45"/>
    </xf>
    <xf numFmtId="16" fontId="44" fillId="0" borderId="0" xfId="0" applyNumberFormat="1" applyFont="1" applyBorder="1" applyAlignment="1">
      <alignment horizontal="center" textRotation="45"/>
    </xf>
    <xf numFmtId="16" fontId="45" fillId="0" borderId="0" xfId="0" applyNumberFormat="1" applyFont="1" applyBorder="1" applyAlignment="1">
      <alignment horizontal="center" textRotation="45"/>
    </xf>
    <xf numFmtId="0" fontId="44" fillId="0" borderId="0" xfId="0" applyFont="1" applyBorder="1" applyAlignment="1">
      <alignment horizontal="center" textRotation="45"/>
    </xf>
    <xf numFmtId="0" fontId="47" fillId="0" borderId="0" xfId="0" applyFont="1"/>
    <xf numFmtId="0" fontId="11" fillId="0" borderId="0" xfId="0" applyFont="1" applyBorder="1" applyAlignment="1"/>
    <xf numFmtId="16" fontId="39" fillId="0" borderId="0" xfId="0" applyNumberFormat="1" applyFont="1" applyBorder="1" applyAlignment="1">
      <alignment horizontal="center"/>
    </xf>
    <xf numFmtId="16" fontId="44" fillId="0" borderId="0" xfId="0" applyNumberFormat="1" applyFont="1" applyBorder="1" applyAlignment="1">
      <alignment horizontal="center"/>
    </xf>
    <xf numFmtId="0" fontId="48" fillId="0" borderId="4" xfId="0" applyFont="1" applyFill="1" applyBorder="1" applyAlignment="1"/>
    <xf numFmtId="0" fontId="48" fillId="0" borderId="4" xfId="0" applyFont="1" applyFill="1" applyBorder="1" applyAlignment="1">
      <alignment horizontal="center"/>
    </xf>
    <xf numFmtId="0" fontId="48" fillId="0" borderId="1" xfId="0" applyFont="1" applyBorder="1" applyAlignment="1">
      <alignment horizontal="center"/>
    </xf>
    <xf numFmtId="0" fontId="48" fillId="0" borderId="2" xfId="0" applyFont="1" applyFill="1" applyBorder="1" applyAlignment="1"/>
    <xf numFmtId="0" fontId="48" fillId="0" borderId="2" xfId="0" applyFont="1" applyFill="1" applyBorder="1" applyAlignment="1">
      <alignment horizontal="center"/>
    </xf>
    <xf numFmtId="0" fontId="48" fillId="0" borderId="1" xfId="0" applyFont="1" applyFill="1" applyBorder="1" applyAlignment="1">
      <alignment horizontal="center"/>
    </xf>
    <xf numFmtId="0" fontId="48" fillId="0" borderId="2" xfId="0" applyFont="1" applyBorder="1" applyAlignment="1">
      <alignment horizontal="center"/>
    </xf>
    <xf numFmtId="0" fontId="48" fillId="0" borderId="2" xfId="0" applyFont="1" applyBorder="1" applyAlignment="1"/>
    <xf numFmtId="0" fontId="48" fillId="0" borderId="1" xfId="0" applyFont="1" applyBorder="1" applyAlignment="1"/>
    <xf numFmtId="0" fontId="32" fillId="7" borderId="0" xfId="0" applyFont="1" applyFill="1" applyBorder="1"/>
    <xf numFmtId="0" fontId="20" fillId="7" borderId="1" xfId="0" applyFont="1" applyFill="1" applyBorder="1"/>
    <xf numFmtId="0" fontId="7" fillId="0" borderId="0" xfId="0" applyFont="1" applyFill="1" applyBorder="1" applyAlignment="1">
      <alignment horizontal="center"/>
    </xf>
    <xf numFmtId="0" fontId="20" fillId="7" borderId="0" xfId="0" applyFont="1" applyFill="1" applyBorder="1"/>
    <xf numFmtId="0" fontId="10" fillId="0" borderId="1" xfId="0" applyFont="1" applyFill="1" applyBorder="1" applyAlignment="1"/>
    <xf numFmtId="0" fontId="4" fillId="0" borderId="0" xfId="0" applyFont="1"/>
    <xf numFmtId="0" fontId="2" fillId="0" borderId="1" xfId="0" applyFont="1" applyFill="1" applyBorder="1"/>
    <xf numFmtId="0" fontId="4" fillId="0" borderId="1" xfId="0" applyFont="1" applyBorder="1"/>
    <xf numFmtId="0" fontId="3" fillId="0" borderId="1" xfId="0" applyFont="1" applyFill="1" applyBorder="1" applyAlignment="1">
      <alignment horizontal="center"/>
    </xf>
    <xf numFmtId="1" fontId="50" fillId="0" borderId="5" xfId="0" applyNumberFormat="1" applyFont="1" applyFill="1" applyBorder="1" applyAlignment="1">
      <alignment horizontal="center"/>
    </xf>
    <xf numFmtId="164" fontId="50" fillId="0" borderId="1" xfId="0" applyNumberFormat="1" applyFont="1" applyFill="1" applyBorder="1" applyAlignment="1">
      <alignment horizontal="center"/>
    </xf>
    <xf numFmtId="0" fontId="3" fillId="0" borderId="2" xfId="0" applyFont="1" applyFill="1" applyBorder="1" applyAlignment="1"/>
    <xf numFmtId="0" fontId="3" fillId="0" borderId="2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 applyAlignment="1"/>
    <xf numFmtId="0" fontId="51" fillId="0" borderId="0" xfId="0" applyFont="1"/>
    <xf numFmtId="0" fontId="52" fillId="0" borderId="1" xfId="0" applyFont="1" applyFill="1" applyBorder="1" applyAlignment="1"/>
    <xf numFmtId="0" fontId="48" fillId="0" borderId="1" xfId="0" applyFont="1" applyFill="1" applyBorder="1"/>
    <xf numFmtId="0" fontId="52" fillId="0" borderId="1" xfId="0" applyFont="1" applyFill="1" applyBorder="1" applyAlignment="1">
      <alignment horizontal="center"/>
    </xf>
    <xf numFmtId="1" fontId="52" fillId="0" borderId="1" xfId="0" applyNumberFormat="1" applyFont="1" applyFill="1" applyBorder="1" applyAlignment="1">
      <alignment horizontal="center"/>
    </xf>
    <xf numFmtId="0" fontId="53" fillId="0" borderId="0" xfId="0" applyFont="1"/>
    <xf numFmtId="0" fontId="49" fillId="0" borderId="0" xfId="0" applyFont="1"/>
    <xf numFmtId="0" fontId="54" fillId="0" borderId="0" xfId="0" applyFont="1"/>
    <xf numFmtId="0" fontId="52" fillId="0" borderId="2" xfId="0" applyFont="1" applyFill="1" applyBorder="1" applyAlignment="1"/>
    <xf numFmtId="0" fontId="52" fillId="0" borderId="2" xfId="0" applyFont="1" applyFill="1" applyBorder="1"/>
    <xf numFmtId="164" fontId="52" fillId="0" borderId="5" xfId="0" applyNumberFormat="1" applyFont="1" applyFill="1" applyBorder="1" applyAlignment="1">
      <alignment horizontal="center"/>
    </xf>
    <xf numFmtId="0" fontId="55" fillId="0" borderId="0" xfId="0" applyFont="1"/>
    <xf numFmtId="0" fontId="57" fillId="0" borderId="0" xfId="0" applyFont="1"/>
    <xf numFmtId="0" fontId="58" fillId="0" borderId="0" xfId="0" applyFont="1"/>
    <xf numFmtId="0" fontId="59" fillId="0" borderId="5" xfId="0" applyFont="1" applyFill="1" applyBorder="1" applyAlignment="1">
      <alignment horizontal="center"/>
    </xf>
    <xf numFmtId="1" fontId="59" fillId="0" borderId="5" xfId="0" applyNumberFormat="1" applyFont="1" applyFill="1" applyBorder="1" applyAlignment="1">
      <alignment horizontal="center"/>
    </xf>
    <xf numFmtId="0" fontId="59" fillId="0" borderId="1" xfId="0" applyFont="1" applyBorder="1" applyAlignment="1">
      <alignment horizontal="center"/>
    </xf>
    <xf numFmtId="1" fontId="59" fillId="0" borderId="1" xfId="0" applyNumberFormat="1" applyFont="1" applyBorder="1" applyAlignment="1">
      <alignment horizontal="center"/>
    </xf>
    <xf numFmtId="0" fontId="59" fillId="0" borderId="5" xfId="0" applyFont="1" applyBorder="1" applyAlignment="1">
      <alignment horizontal="center"/>
    </xf>
    <xf numFmtId="1" fontId="59" fillId="0" borderId="5" xfId="0" applyNumberFormat="1" applyFont="1" applyBorder="1" applyAlignment="1">
      <alignment horizontal="center"/>
    </xf>
    <xf numFmtId="0" fontId="43" fillId="3" borderId="1" xfId="0" applyFont="1" applyFill="1" applyBorder="1" applyAlignment="1">
      <alignment horizontal="center"/>
    </xf>
    <xf numFmtId="1" fontId="59" fillId="0" borderId="1" xfId="0" applyNumberFormat="1" applyFont="1" applyFill="1" applyBorder="1" applyAlignment="1">
      <alignment horizontal="center"/>
    </xf>
    <xf numFmtId="0" fontId="59" fillId="0" borderId="1" xfId="0" applyFont="1" applyFill="1" applyBorder="1" applyAlignment="1">
      <alignment horizontal="center"/>
    </xf>
    <xf numFmtId="0" fontId="43" fillId="0" borderId="1" xfId="0" applyFont="1" applyBorder="1" applyAlignment="1">
      <alignment horizontal="center"/>
    </xf>
    <xf numFmtId="0" fontId="43" fillId="0" borderId="5" xfId="0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0" fontId="43" fillId="6" borderId="1" xfId="0" applyFont="1" applyFill="1" applyBorder="1" applyAlignment="1">
      <alignment horizontal="center"/>
    </xf>
    <xf numFmtId="1" fontId="59" fillId="0" borderId="0" xfId="0" applyNumberFormat="1" applyFont="1" applyBorder="1" applyAlignment="1">
      <alignment horizontal="center"/>
    </xf>
    <xf numFmtId="0" fontId="43" fillId="3" borderId="0" xfId="0" applyFont="1" applyFill="1" applyBorder="1" applyAlignment="1">
      <alignment horizontal="center"/>
    </xf>
    <xf numFmtId="0" fontId="50" fillId="0" borderId="1" xfId="0" applyFont="1" applyBorder="1"/>
    <xf numFmtId="0" fontId="50" fillId="0" borderId="1" xfId="0" applyFont="1" applyBorder="1" applyAlignment="1">
      <alignment textRotation="45"/>
    </xf>
    <xf numFmtId="0" fontId="50" fillId="0" borderId="1" xfId="0" applyFont="1" applyFill="1" applyBorder="1" applyAlignment="1">
      <alignment horizontal="center" textRotation="45"/>
    </xf>
    <xf numFmtId="0" fontId="50" fillId="0" borderId="1" xfId="0" applyFont="1" applyFill="1" applyBorder="1" applyAlignment="1">
      <alignment textRotation="45"/>
    </xf>
    <xf numFmtId="0" fontId="50" fillId="0" borderId="0" xfId="0" applyFont="1"/>
    <xf numFmtId="0" fontId="56" fillId="0" borderId="1" xfId="0" applyFont="1" applyBorder="1" applyAlignment="1">
      <alignment horizontal="center"/>
    </xf>
    <xf numFmtId="0" fontId="56" fillId="0" borderId="1" xfId="0" applyFont="1" applyBorder="1" applyAlignment="1">
      <alignment horizontal="center" textRotation="45"/>
    </xf>
    <xf numFmtId="0" fontId="56" fillId="0" borderId="1" xfId="0" applyFont="1" applyFill="1" applyBorder="1" applyAlignment="1">
      <alignment horizontal="center" textRotation="45"/>
    </xf>
    <xf numFmtId="0" fontId="56" fillId="0" borderId="6" xfId="0" applyFont="1" applyFill="1" applyBorder="1" applyAlignment="1">
      <alignment horizontal="center" textRotation="45"/>
    </xf>
    <xf numFmtId="0" fontId="56" fillId="0" borderId="0" xfId="0" applyFont="1"/>
    <xf numFmtId="0" fontId="60" fillId="0" borderId="1" xfId="0" applyFont="1" applyBorder="1" applyAlignment="1">
      <alignment horizontal="center"/>
    </xf>
    <xf numFmtId="0" fontId="60" fillId="0" borderId="1" xfId="0" applyFont="1" applyBorder="1" applyAlignment="1">
      <alignment horizontal="center" textRotation="45"/>
    </xf>
    <xf numFmtId="0" fontId="60" fillId="0" borderId="1" xfId="0" applyFont="1" applyFill="1" applyBorder="1" applyAlignment="1">
      <alignment horizontal="center" textRotation="45"/>
    </xf>
    <xf numFmtId="0" fontId="60" fillId="0" borderId="6" xfId="0" applyFont="1" applyFill="1" applyBorder="1" applyAlignment="1">
      <alignment horizontal="center" textRotation="45"/>
    </xf>
    <xf numFmtId="0" fontId="61" fillId="0" borderId="5" xfId="0" applyFont="1" applyFill="1" applyBorder="1" applyAlignment="1">
      <alignment horizontal="center"/>
    </xf>
    <xf numFmtId="1" fontId="61" fillId="0" borderId="1" xfId="0" applyNumberFormat="1" applyFont="1" applyFill="1" applyBorder="1" applyAlignment="1">
      <alignment horizontal="center"/>
    </xf>
    <xf numFmtId="1" fontId="61" fillId="0" borderId="5" xfId="0" applyNumberFormat="1" applyFont="1" applyFill="1" applyBorder="1" applyAlignment="1">
      <alignment horizontal="center"/>
    </xf>
    <xf numFmtId="0" fontId="61" fillId="0" borderId="1" xfId="0" applyFont="1" applyFill="1" applyBorder="1" applyAlignment="1">
      <alignment horizontal="center"/>
    </xf>
    <xf numFmtId="0" fontId="62" fillId="0" borderId="1" xfId="0" applyFont="1" applyBorder="1" applyAlignment="1">
      <alignment horizontal="center"/>
    </xf>
    <xf numFmtId="1" fontId="62" fillId="0" borderId="1" xfId="0" applyNumberFormat="1" applyFont="1" applyBorder="1" applyAlignment="1">
      <alignment horizontal="center"/>
    </xf>
    <xf numFmtId="0" fontId="62" fillId="0" borderId="5" xfId="0" applyFont="1" applyBorder="1" applyAlignment="1">
      <alignment horizontal="center"/>
    </xf>
    <xf numFmtId="1" fontId="62" fillId="0" borderId="5" xfId="0" applyNumberFormat="1" applyFont="1" applyBorder="1" applyAlignment="1">
      <alignment horizontal="center"/>
    </xf>
    <xf numFmtId="0" fontId="57" fillId="5" borderId="1" xfId="0" applyFont="1" applyFill="1" applyBorder="1" applyAlignment="1">
      <alignment horizontal="center"/>
    </xf>
    <xf numFmtId="1" fontId="62" fillId="0" borderId="0" xfId="0" applyNumberFormat="1" applyFont="1" applyBorder="1" applyAlignment="1">
      <alignment horizontal="center"/>
    </xf>
    <xf numFmtId="0" fontId="57" fillId="5" borderId="0" xfId="0" applyFont="1" applyFill="1" applyBorder="1" applyAlignment="1">
      <alignment horizontal="center"/>
    </xf>
    <xf numFmtId="0" fontId="60" fillId="0" borderId="1" xfId="0" applyFont="1" applyBorder="1"/>
    <xf numFmtId="0" fontId="60" fillId="0" borderId="1" xfId="0" applyFont="1" applyBorder="1" applyAlignment="1">
      <alignment textRotation="45"/>
    </xf>
    <xf numFmtId="0" fontId="60" fillId="0" borderId="1" xfId="0" applyFont="1" applyFill="1" applyBorder="1" applyAlignment="1">
      <alignment textRotation="45"/>
    </xf>
    <xf numFmtId="0" fontId="60" fillId="0" borderId="6" xfId="0" applyFont="1" applyFill="1" applyBorder="1" applyAlignment="1">
      <alignment textRotation="45"/>
    </xf>
    <xf numFmtId="0" fontId="61" fillId="0" borderId="2" xfId="0" applyFont="1" applyFill="1" applyBorder="1"/>
    <xf numFmtId="0" fontId="61" fillId="0" borderId="2" xfId="0" applyFont="1" applyBorder="1"/>
    <xf numFmtId="0" fontId="60" fillId="0" borderId="1" xfId="0" applyFont="1" applyFill="1" applyBorder="1"/>
    <xf numFmtId="0" fontId="57" fillId="2" borderId="1" xfId="0" applyFont="1" applyFill="1" applyBorder="1"/>
    <xf numFmtId="0" fontId="57" fillId="0" borderId="1" xfId="0" applyFont="1" applyBorder="1"/>
    <xf numFmtId="0" fontId="57" fillId="0" borderId="0" xfId="0" applyFont="1" applyBorder="1"/>
    <xf numFmtId="0" fontId="21" fillId="0" borderId="0" xfId="0" applyFont="1" applyFill="1" applyBorder="1" applyAlignment="1">
      <alignment textRotation="45"/>
    </xf>
    <xf numFmtId="1" fontId="10" fillId="0" borderId="0" xfId="0" applyNumberFormat="1" applyFont="1" applyBorder="1" applyAlignment="1">
      <alignment horizontal="center"/>
    </xf>
    <xf numFmtId="0" fontId="39" fillId="0" borderId="2" xfId="0" applyFont="1" applyBorder="1" applyAlignment="1">
      <alignment horizontal="center" textRotation="45"/>
    </xf>
    <xf numFmtId="0" fontId="39" fillId="0" borderId="7" xfId="0" applyFont="1" applyBorder="1" applyAlignment="1">
      <alignment horizontal="center" textRotation="45"/>
    </xf>
    <xf numFmtId="16" fontId="39" fillId="0" borderId="7" xfId="0" applyNumberFormat="1" applyFont="1" applyBorder="1" applyAlignment="1">
      <alignment horizontal="center" textRotation="45"/>
    </xf>
    <xf numFmtId="0" fontId="40" fillId="0" borderId="7" xfId="0" applyFont="1" applyBorder="1"/>
    <xf numFmtId="0" fontId="40" fillId="0" borderId="8" xfId="0" applyFont="1" applyBorder="1"/>
    <xf numFmtId="0" fontId="50" fillId="0" borderId="1" xfId="0" applyFont="1" applyFill="1" applyBorder="1"/>
    <xf numFmtId="1" fontId="50" fillId="0" borderId="1" xfId="0" applyNumberFormat="1" applyFont="1" applyFill="1" applyBorder="1"/>
    <xf numFmtId="164" fontId="50" fillId="0" borderId="1" xfId="0" applyNumberFormat="1" applyFont="1" applyFill="1" applyBorder="1"/>
    <xf numFmtId="0" fontId="50" fillId="0" borderId="1" xfId="0" applyFont="1" applyFill="1" applyBorder="1" applyAlignment="1"/>
    <xf numFmtId="0" fontId="3" fillId="0" borderId="4" xfId="0" applyFont="1" applyBorder="1" applyAlignment="1">
      <alignment horizontal="center"/>
    </xf>
    <xf numFmtId="0" fontId="3" fillId="0" borderId="1" xfId="0" applyFont="1" applyFill="1" applyBorder="1"/>
    <xf numFmtId="1" fontId="50" fillId="0" borderId="1" xfId="0" applyNumberFormat="1" applyFont="1" applyFill="1" applyBorder="1" applyAlignment="1">
      <alignment horizontal="center"/>
    </xf>
    <xf numFmtId="0" fontId="58" fillId="5" borderId="1" xfId="0" applyFont="1" applyFill="1" applyBorder="1" applyAlignment="1">
      <alignment horizontal="center"/>
    </xf>
    <xf numFmtId="1" fontId="50" fillId="0" borderId="4" xfId="0" applyNumberFormat="1" applyFont="1" applyFill="1" applyBorder="1" applyAlignment="1">
      <alignment horizontal="center"/>
    </xf>
    <xf numFmtId="164" fontId="50" fillId="0" borderId="2" xfId="0" applyNumberFormat="1" applyFont="1" applyFill="1" applyBorder="1" applyAlignment="1">
      <alignment horizontal="center"/>
    </xf>
    <xf numFmtId="1" fontId="50" fillId="0" borderId="0" xfId="0" applyNumberFormat="1" applyFont="1" applyFill="1" applyBorder="1" applyAlignment="1">
      <alignment horizontal="center"/>
    </xf>
    <xf numFmtId="164" fontId="50" fillId="0" borderId="0" xfId="0" applyNumberFormat="1" applyFont="1" applyFill="1" applyBorder="1" applyAlignment="1">
      <alignment horizontal="center"/>
    </xf>
    <xf numFmtId="1" fontId="5" fillId="0" borderId="0" xfId="0" applyNumberFormat="1" applyFont="1" applyBorder="1" applyAlignment="1"/>
    <xf numFmtId="0" fontId="0" fillId="7" borderId="0" xfId="0" applyFill="1" applyBorder="1"/>
    <xf numFmtId="0" fontId="5" fillId="7" borderId="0" xfId="0" applyFont="1" applyFill="1" applyBorder="1"/>
    <xf numFmtId="1" fontId="5" fillId="7" borderId="0" xfId="0" applyNumberFormat="1" applyFont="1" applyFill="1" applyBorder="1" applyAlignment="1">
      <alignment horizontal="center"/>
    </xf>
    <xf numFmtId="0" fontId="42" fillId="0" borderId="0" xfId="0" applyFont="1" applyBorder="1"/>
    <xf numFmtId="0" fontId="0" fillId="7" borderId="0" xfId="0" applyFill="1"/>
    <xf numFmtId="0" fontId="63" fillId="0" borderId="0" xfId="0" applyFont="1"/>
    <xf numFmtId="0" fontId="64" fillId="0" borderId="1" xfId="0" applyFont="1" applyFill="1" applyBorder="1" applyAlignment="1">
      <alignment textRotation="45"/>
    </xf>
    <xf numFmtId="0" fontId="64" fillId="0" borderId="1" xfId="0" applyFont="1" applyBorder="1" applyAlignment="1">
      <alignment horizontal="center"/>
    </xf>
    <xf numFmtId="0" fontId="64" fillId="0" borderId="1" xfId="0" applyFont="1" applyFill="1" applyBorder="1" applyAlignment="1">
      <alignment horizontal="center"/>
    </xf>
    <xf numFmtId="164" fontId="64" fillId="0" borderId="1" xfId="0" applyNumberFormat="1" applyFont="1" applyFill="1" applyBorder="1" applyAlignment="1">
      <alignment horizontal="center"/>
    </xf>
    <xf numFmtId="0" fontId="63" fillId="0" borderId="1" xfId="0" applyFont="1" applyBorder="1"/>
    <xf numFmtId="0" fontId="64" fillId="0" borderId="1" xfId="0" applyFont="1" applyBorder="1"/>
    <xf numFmtId="0" fontId="63" fillId="0" borderId="0" xfId="0" applyFont="1" applyBorder="1"/>
    <xf numFmtId="1" fontId="64" fillId="0" borderId="1" xfId="0" applyNumberFormat="1" applyFont="1" applyFill="1" applyBorder="1" applyAlignment="1">
      <alignment horizontal="center"/>
    </xf>
    <xf numFmtId="0" fontId="65" fillId="0" borderId="0" xfId="0" applyFont="1" applyBorder="1"/>
    <xf numFmtId="0" fontId="65" fillId="0" borderId="0" xfId="0" applyFont="1"/>
    <xf numFmtId="0" fontId="66" fillId="0" borderId="1" xfId="0" applyFont="1" applyFill="1" applyBorder="1" applyAlignment="1">
      <alignment textRotation="45"/>
    </xf>
    <xf numFmtId="0" fontId="66" fillId="0" borderId="1" xfId="0" applyFont="1" applyBorder="1" applyAlignment="1">
      <alignment horizontal="center"/>
    </xf>
    <xf numFmtId="1" fontId="66" fillId="0" borderId="5" xfId="0" applyNumberFormat="1" applyFont="1" applyFill="1" applyBorder="1" applyAlignment="1">
      <alignment horizontal="center"/>
    </xf>
    <xf numFmtId="164" fontId="66" fillId="0" borderId="1" xfId="0" applyNumberFormat="1" applyFont="1" applyFill="1" applyBorder="1" applyAlignment="1">
      <alignment horizontal="center"/>
    </xf>
    <xf numFmtId="0" fontId="65" fillId="0" borderId="1" xfId="0" applyFont="1" applyBorder="1"/>
    <xf numFmtId="0" fontId="67" fillId="0" borderId="1" xfId="0" applyFont="1" applyBorder="1"/>
    <xf numFmtId="0" fontId="67" fillId="0" borderId="1" xfId="0" applyFont="1" applyBorder="1" applyAlignment="1">
      <alignment horizontal="center"/>
    </xf>
    <xf numFmtId="0" fontId="67" fillId="0" borderId="0" xfId="0" applyFont="1" applyBorder="1" applyAlignment="1">
      <alignment horizontal="center"/>
    </xf>
    <xf numFmtId="0" fontId="68" fillId="0" borderId="1" xfId="0" applyFont="1" applyBorder="1" applyAlignment="1">
      <alignment horizontal="center"/>
    </xf>
    <xf numFmtId="1" fontId="69" fillId="0" borderId="1" xfId="0" applyNumberFormat="1" applyFont="1" applyFill="1" applyBorder="1" applyAlignment="1">
      <alignment horizontal="center"/>
    </xf>
    <xf numFmtId="164" fontId="69" fillId="0" borderId="1" xfId="0" applyNumberFormat="1" applyFont="1" applyFill="1" applyBorder="1" applyAlignment="1">
      <alignment horizontal="center"/>
    </xf>
    <xf numFmtId="0" fontId="68" fillId="0" borderId="1" xfId="0" applyFont="1" applyBorder="1"/>
    <xf numFmtId="164" fontId="68" fillId="0" borderId="1" xfId="0" applyNumberFormat="1" applyFont="1" applyBorder="1"/>
    <xf numFmtId="0" fontId="69" fillId="0" borderId="1" xfId="0" applyFont="1" applyBorder="1"/>
    <xf numFmtId="0" fontId="64" fillId="8" borderId="2" xfId="0" applyFont="1" applyFill="1" applyBorder="1" applyAlignment="1">
      <alignment textRotation="45"/>
    </xf>
    <xf numFmtId="0" fontId="64" fillId="8" borderId="2" xfId="0" applyFont="1" applyFill="1" applyBorder="1" applyAlignment="1">
      <alignment horizontal="center"/>
    </xf>
    <xf numFmtId="0" fontId="64" fillId="8" borderId="2" xfId="0" applyFont="1" applyFill="1" applyBorder="1"/>
    <xf numFmtId="0" fontId="64" fillId="0" borderId="2" xfId="0" applyFont="1" applyFill="1" applyBorder="1" applyAlignment="1">
      <alignment horizontal="center"/>
    </xf>
    <xf numFmtId="164" fontId="64" fillId="0" borderId="2" xfId="0" applyNumberFormat="1" applyFont="1" applyFill="1" applyBorder="1" applyAlignment="1">
      <alignment horizontal="center"/>
    </xf>
    <xf numFmtId="0" fontId="63" fillId="0" borderId="2" xfId="0" applyFont="1" applyBorder="1"/>
    <xf numFmtId="0" fontId="67" fillId="0" borderId="5" xfId="0" applyFont="1" applyBorder="1"/>
    <xf numFmtId="1" fontId="70" fillId="0" borderId="1" xfId="0" applyNumberFormat="1" applyFont="1" applyFill="1" applyBorder="1" applyAlignment="1">
      <alignment horizontal="center"/>
    </xf>
    <xf numFmtId="164" fontId="70" fillId="0" borderId="1" xfId="0" applyNumberFormat="1" applyFont="1" applyFill="1" applyBorder="1" applyAlignment="1">
      <alignment horizontal="center"/>
    </xf>
    <xf numFmtId="0" fontId="71" fillId="0" borderId="1" xfId="0" applyFont="1" applyBorder="1"/>
    <xf numFmtId="0" fontId="19" fillId="0" borderId="5" xfId="0" applyFont="1" applyFill="1" applyBorder="1" applyAlignment="1">
      <alignment horizontal="center"/>
    </xf>
    <xf numFmtId="0" fontId="64" fillId="2" borderId="1" xfId="0" applyFont="1" applyFill="1" applyBorder="1" applyAlignment="1">
      <alignment horizontal="center"/>
    </xf>
    <xf numFmtId="0" fontId="64" fillId="2" borderId="1" xfId="0" applyFont="1" applyFill="1" applyBorder="1"/>
    <xf numFmtId="0" fontId="63" fillId="0" borderId="1" xfId="0" applyFont="1" applyFill="1" applyBorder="1" applyAlignment="1">
      <alignment textRotation="45"/>
    </xf>
    <xf numFmtId="1" fontId="22" fillId="0" borderId="1" xfId="0" applyNumberFormat="1" applyFont="1" applyBorder="1"/>
    <xf numFmtId="0" fontId="19" fillId="0" borderId="3" xfId="0" applyFont="1" applyBorder="1" applyAlignment="1">
      <alignment horizontal="center"/>
    </xf>
    <xf numFmtId="0" fontId="19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I422"/>
  <sheetViews>
    <sheetView tabSelected="1" zoomScale="30" zoomScaleNormal="30" workbookViewId="0">
      <selection activeCell="Y19" sqref="Y19"/>
    </sheetView>
  </sheetViews>
  <sheetFormatPr defaultRowHeight="14.4" x14ac:dyDescent="0.3"/>
  <cols>
    <col min="1" max="1" width="53.44140625" customWidth="1"/>
    <col min="2" max="2" width="10" customWidth="1"/>
    <col min="3" max="4" width="13.88671875" customWidth="1"/>
    <col min="5" max="5" width="11" customWidth="1"/>
    <col min="6" max="6" width="13.5546875" customWidth="1"/>
    <col min="7" max="7" width="18.109375" customWidth="1"/>
    <col min="8" max="8" width="28.109375" customWidth="1"/>
    <col min="9" max="9" width="12.6640625" customWidth="1"/>
    <col min="10" max="10" width="19.6640625" customWidth="1"/>
    <col min="11" max="11" width="25.109375" customWidth="1"/>
    <col min="12" max="12" width="15.109375" customWidth="1"/>
    <col min="13" max="13" width="19.6640625" customWidth="1"/>
    <col min="14" max="14" width="19.88671875" customWidth="1"/>
    <col min="15" max="15" width="13.33203125" customWidth="1"/>
    <col min="16" max="16" width="16.33203125" customWidth="1"/>
    <col min="17" max="17" width="21.44140625" customWidth="1"/>
    <col min="18" max="18" width="13.88671875" customWidth="1"/>
    <col min="19" max="19" width="16.88671875" customWidth="1"/>
    <col min="20" max="20" width="27.44140625" customWidth="1"/>
    <col min="21" max="21" width="12.5546875" customWidth="1"/>
    <col min="22" max="22" width="16.44140625" customWidth="1"/>
    <col min="23" max="23" width="29.33203125" customWidth="1"/>
    <col min="24" max="24" width="12.5546875" customWidth="1"/>
    <col min="25" max="25" width="17.88671875" customWidth="1"/>
    <col min="26" max="26" width="20.109375" customWidth="1"/>
    <col min="27" max="27" width="12.5546875" customWidth="1"/>
    <col min="28" max="28" width="17.88671875" customWidth="1"/>
    <col min="29" max="29" width="12.5546875" customWidth="1"/>
    <col min="30" max="31" width="13.33203125" customWidth="1"/>
    <col min="32" max="32" width="9.109375" style="311" customWidth="1"/>
  </cols>
  <sheetData>
    <row r="2" spans="1:35" ht="36.6" x14ac:dyDescent="0.7">
      <c r="A2" s="68" t="e">
        <f>+A2A2:V29</f>
        <v>#NAME?</v>
      </c>
      <c r="B2" s="68"/>
      <c r="C2" s="341" t="s">
        <v>99</v>
      </c>
      <c r="D2" s="341"/>
      <c r="E2" s="341"/>
      <c r="F2" s="341"/>
      <c r="G2" s="341"/>
      <c r="H2" s="341"/>
      <c r="I2" s="341"/>
      <c r="J2" s="341"/>
      <c r="K2" s="341"/>
      <c r="L2" s="341"/>
      <c r="M2" s="341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301"/>
      <c r="AG2" s="69"/>
      <c r="AH2" s="69"/>
      <c r="AI2" s="69"/>
    </row>
    <row r="3" spans="1:35" ht="36.75" customHeight="1" x14ac:dyDescent="0.7">
      <c r="A3" s="70"/>
      <c r="B3" s="70"/>
      <c r="C3" s="71"/>
      <c r="D3" s="71"/>
      <c r="E3" s="72"/>
      <c r="F3" s="71"/>
      <c r="G3" s="71"/>
      <c r="H3" s="72"/>
      <c r="I3" s="72"/>
      <c r="J3" s="71"/>
      <c r="K3" s="71"/>
      <c r="L3" s="71"/>
      <c r="M3" s="72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301"/>
      <c r="AG3" s="69"/>
      <c r="AH3" s="69"/>
      <c r="AI3" s="69"/>
    </row>
    <row r="4" spans="1:35" ht="40.5" customHeight="1" x14ac:dyDescent="0.7">
      <c r="A4" s="73" t="s">
        <v>89</v>
      </c>
      <c r="B4" s="70"/>
      <c r="C4" s="71"/>
      <c r="D4" s="71"/>
      <c r="E4" s="72"/>
      <c r="F4" s="71"/>
      <c r="G4" s="71"/>
      <c r="H4" s="72"/>
      <c r="I4" s="72"/>
      <c r="J4" s="71"/>
      <c r="K4" s="71"/>
      <c r="L4" s="71"/>
      <c r="M4" s="72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301"/>
      <c r="AG4" s="69"/>
      <c r="AH4" s="69"/>
      <c r="AI4" s="69"/>
    </row>
    <row r="5" spans="1:35" ht="27.75" customHeight="1" x14ac:dyDescent="0.7">
      <c r="A5" s="73" t="s">
        <v>90</v>
      </c>
      <c r="B5" s="70"/>
      <c r="C5" s="71"/>
      <c r="D5" s="71"/>
      <c r="E5" s="72"/>
      <c r="F5" s="71"/>
      <c r="G5" s="71"/>
      <c r="H5" s="72"/>
      <c r="I5" s="72"/>
      <c r="J5" s="71"/>
      <c r="K5" s="71"/>
      <c r="L5" s="71"/>
      <c r="M5" s="72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301"/>
      <c r="AG5" s="69"/>
      <c r="AH5" s="69"/>
      <c r="AI5" s="69"/>
    </row>
    <row r="6" spans="1:35" ht="27" customHeight="1" x14ac:dyDescent="0.7">
      <c r="A6" s="73" t="s">
        <v>91</v>
      </c>
      <c r="B6" s="70"/>
      <c r="C6" s="71"/>
      <c r="D6" s="71"/>
      <c r="E6" s="72"/>
      <c r="F6" s="71"/>
      <c r="G6" s="71"/>
      <c r="H6" s="72"/>
      <c r="I6" s="72"/>
      <c r="J6" s="71"/>
      <c r="K6" s="71"/>
      <c r="L6" s="71"/>
      <c r="M6" s="72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301"/>
      <c r="AG6" s="69"/>
      <c r="AH6" s="69"/>
      <c r="AI6" s="69"/>
    </row>
    <row r="7" spans="1:35" ht="27" customHeight="1" x14ac:dyDescent="0.7">
      <c r="A7" s="74"/>
      <c r="B7" s="70"/>
      <c r="C7" s="71"/>
      <c r="D7" s="71"/>
      <c r="E7" s="72"/>
      <c r="F7" s="71"/>
      <c r="G7" s="71"/>
      <c r="H7" s="72"/>
      <c r="I7" s="72"/>
      <c r="J7" s="71"/>
      <c r="K7" s="71"/>
      <c r="L7" s="71"/>
      <c r="M7" s="72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301"/>
      <c r="AG7" s="69"/>
      <c r="AH7" s="69"/>
      <c r="AI7" s="69"/>
    </row>
    <row r="8" spans="1:35" ht="144" x14ac:dyDescent="0.7">
      <c r="A8" s="75" t="s">
        <v>0</v>
      </c>
      <c r="B8" s="76" t="s">
        <v>92</v>
      </c>
      <c r="C8" s="77" t="s">
        <v>77</v>
      </c>
      <c r="D8" s="77" t="s">
        <v>75</v>
      </c>
      <c r="E8" s="77" t="s">
        <v>78</v>
      </c>
      <c r="F8" s="77" t="s">
        <v>79</v>
      </c>
      <c r="G8" s="77" t="s">
        <v>88</v>
      </c>
      <c r="H8" s="77" t="s">
        <v>75</v>
      </c>
      <c r="I8" s="77" t="s">
        <v>82</v>
      </c>
      <c r="J8" s="77" t="s">
        <v>80</v>
      </c>
      <c r="K8" s="77" t="s">
        <v>81</v>
      </c>
      <c r="L8" s="77" t="s">
        <v>75</v>
      </c>
      <c r="M8" s="77" t="s">
        <v>78</v>
      </c>
      <c r="N8" s="76" t="s">
        <v>83</v>
      </c>
      <c r="O8" s="76" t="s">
        <v>75</v>
      </c>
      <c r="P8" s="76" t="s">
        <v>82</v>
      </c>
      <c r="Q8" s="76" t="s">
        <v>84</v>
      </c>
      <c r="R8" s="76" t="s">
        <v>75</v>
      </c>
      <c r="S8" s="78" t="s">
        <v>82</v>
      </c>
      <c r="T8" s="78" t="s">
        <v>85</v>
      </c>
      <c r="U8" s="78"/>
      <c r="V8" s="78"/>
      <c r="W8" s="78"/>
      <c r="X8" s="78"/>
      <c r="Y8" s="78"/>
      <c r="Z8" s="78"/>
      <c r="AA8" s="78"/>
      <c r="AB8" s="78"/>
      <c r="AC8" s="78"/>
      <c r="AD8" s="78" t="s">
        <v>75</v>
      </c>
      <c r="AE8" s="78"/>
      <c r="AF8" s="302" t="s">
        <v>82</v>
      </c>
      <c r="AG8" s="69"/>
      <c r="AH8" s="69"/>
      <c r="AI8" s="69"/>
    </row>
    <row r="9" spans="1:35" ht="39.9" customHeight="1" x14ac:dyDescent="0.7">
      <c r="A9" s="79" t="s">
        <v>33</v>
      </c>
      <c r="B9" s="79" t="s">
        <v>20</v>
      </c>
      <c r="C9" s="80">
        <v>41</v>
      </c>
      <c r="D9" s="80">
        <f t="shared" ref="D9:D21" si="0">(C9/50)*100</f>
        <v>82</v>
      </c>
      <c r="E9" s="80" t="s">
        <v>102</v>
      </c>
      <c r="F9" s="81">
        <v>40</v>
      </c>
      <c r="G9" s="81">
        <v>34</v>
      </c>
      <c r="H9" s="81">
        <f t="shared" ref="H9:H24" si="1">(F9+G9)</f>
        <v>74</v>
      </c>
      <c r="I9" s="80" t="s">
        <v>101</v>
      </c>
      <c r="J9" s="80">
        <v>45</v>
      </c>
      <c r="K9" s="80">
        <v>46</v>
      </c>
      <c r="L9" s="80">
        <f t="shared" ref="L9:L24" si="2">(J9+K9)</f>
        <v>91</v>
      </c>
      <c r="M9" s="82" t="s">
        <v>102</v>
      </c>
      <c r="N9" s="83">
        <v>34</v>
      </c>
      <c r="O9" s="83" t="e">
        <f>(#REF!/50)*100</f>
        <v>#REF!</v>
      </c>
      <c r="P9" s="83" t="s">
        <v>102</v>
      </c>
      <c r="Q9" s="83">
        <v>44</v>
      </c>
      <c r="R9" s="83">
        <f t="shared" ref="R9:R24" si="3">(Q9/50)*100</f>
        <v>88</v>
      </c>
      <c r="S9" s="83" t="s">
        <v>102</v>
      </c>
      <c r="T9" s="83">
        <v>47</v>
      </c>
      <c r="U9" s="83"/>
      <c r="V9" s="83"/>
      <c r="W9" s="83"/>
      <c r="X9" s="83"/>
      <c r="Y9" s="83"/>
      <c r="Z9" s="83"/>
      <c r="AA9" s="83"/>
      <c r="AB9" s="83"/>
      <c r="AC9" s="83"/>
      <c r="AD9" s="84" t="e">
        <f>(#REF!/40)*100</f>
        <v>#REF!</v>
      </c>
      <c r="AE9" s="84"/>
      <c r="AF9" s="303" t="s">
        <v>103</v>
      </c>
      <c r="AG9" s="69"/>
      <c r="AH9" s="69"/>
      <c r="AI9" s="69"/>
    </row>
    <row r="10" spans="1:35" ht="39.9" customHeight="1" x14ac:dyDescent="0.7">
      <c r="A10" s="86" t="s">
        <v>25</v>
      </c>
      <c r="B10" s="86" t="s">
        <v>20</v>
      </c>
      <c r="C10" s="80">
        <v>36</v>
      </c>
      <c r="D10" s="80">
        <f t="shared" si="0"/>
        <v>72</v>
      </c>
      <c r="E10" s="87" t="s">
        <v>101</v>
      </c>
      <c r="F10" s="82">
        <v>31</v>
      </c>
      <c r="G10" s="82">
        <v>38</v>
      </c>
      <c r="H10" s="81">
        <f t="shared" si="1"/>
        <v>69</v>
      </c>
      <c r="I10" s="87" t="s">
        <v>101</v>
      </c>
      <c r="J10" s="87">
        <v>40</v>
      </c>
      <c r="K10" s="87">
        <v>40</v>
      </c>
      <c r="L10" s="80">
        <f t="shared" si="2"/>
        <v>80</v>
      </c>
      <c r="M10" s="82" t="s">
        <v>102</v>
      </c>
      <c r="N10" s="83">
        <v>34</v>
      </c>
      <c r="O10" s="83" t="e">
        <f>(#REF!/50)*100</f>
        <v>#REF!</v>
      </c>
      <c r="P10" s="83" t="s">
        <v>101</v>
      </c>
      <c r="Q10" s="83">
        <v>47</v>
      </c>
      <c r="R10" s="83">
        <f t="shared" si="3"/>
        <v>94</v>
      </c>
      <c r="S10" s="83" t="s">
        <v>102</v>
      </c>
      <c r="T10" s="83">
        <v>43</v>
      </c>
      <c r="U10" s="83"/>
      <c r="V10" s="83"/>
      <c r="W10" s="83"/>
      <c r="X10" s="83"/>
      <c r="Y10" s="83"/>
      <c r="Z10" s="83"/>
      <c r="AA10" s="83"/>
      <c r="AB10" s="83"/>
      <c r="AC10" s="83"/>
      <c r="AD10" s="84" t="e">
        <f>(#REF!/40)*100</f>
        <v>#REF!</v>
      </c>
      <c r="AE10" s="84"/>
      <c r="AF10" s="303" t="s">
        <v>103</v>
      </c>
      <c r="AG10" s="69"/>
      <c r="AH10" s="69"/>
      <c r="AI10" s="69"/>
    </row>
    <row r="11" spans="1:35" ht="39.9" customHeight="1" x14ac:dyDescent="0.7">
      <c r="A11" s="86" t="s">
        <v>30</v>
      </c>
      <c r="B11" s="88" t="s">
        <v>20</v>
      </c>
      <c r="C11" s="80">
        <v>41</v>
      </c>
      <c r="D11" s="80">
        <f t="shared" si="0"/>
        <v>82</v>
      </c>
      <c r="E11" s="87" t="s">
        <v>102</v>
      </c>
      <c r="F11" s="82">
        <v>29</v>
      </c>
      <c r="G11" s="82">
        <v>27</v>
      </c>
      <c r="H11" s="81">
        <f t="shared" si="1"/>
        <v>56</v>
      </c>
      <c r="I11" s="87" t="s">
        <v>100</v>
      </c>
      <c r="J11" s="87">
        <v>24</v>
      </c>
      <c r="K11" s="87">
        <v>40</v>
      </c>
      <c r="L11" s="80">
        <f t="shared" si="2"/>
        <v>64</v>
      </c>
      <c r="M11" s="82" t="s">
        <v>100</v>
      </c>
      <c r="N11" s="83">
        <v>36</v>
      </c>
      <c r="O11" s="83" t="e">
        <f>(#REF!/50)*100</f>
        <v>#REF!</v>
      </c>
      <c r="P11" s="83" t="s">
        <v>102</v>
      </c>
      <c r="Q11" s="83">
        <v>47</v>
      </c>
      <c r="R11" s="83">
        <f t="shared" si="3"/>
        <v>94</v>
      </c>
      <c r="S11" s="83" t="s">
        <v>102</v>
      </c>
      <c r="T11" s="83">
        <v>52</v>
      </c>
      <c r="U11" s="83"/>
      <c r="V11" s="83"/>
      <c r="W11" s="83"/>
      <c r="X11" s="83"/>
      <c r="Y11" s="83"/>
      <c r="Z11" s="83"/>
      <c r="AA11" s="83"/>
      <c r="AB11" s="83"/>
      <c r="AC11" s="83"/>
      <c r="AD11" s="84" t="e">
        <f>(#REF!/40)*100</f>
        <v>#REF!</v>
      </c>
      <c r="AE11" s="84"/>
      <c r="AF11" s="303" t="s">
        <v>103</v>
      </c>
      <c r="AG11" s="69"/>
      <c r="AH11" s="69"/>
      <c r="AI11" s="69"/>
    </row>
    <row r="12" spans="1:35" ht="39.9" customHeight="1" x14ac:dyDescent="0.7">
      <c r="A12" s="86" t="s">
        <v>60</v>
      </c>
      <c r="B12" s="86" t="s">
        <v>20</v>
      </c>
      <c r="C12" s="80">
        <v>44</v>
      </c>
      <c r="D12" s="80">
        <f t="shared" si="0"/>
        <v>88</v>
      </c>
      <c r="E12" s="82" t="s">
        <v>102</v>
      </c>
      <c r="F12" s="82">
        <v>30</v>
      </c>
      <c r="G12" s="82">
        <v>27</v>
      </c>
      <c r="H12" s="81">
        <f t="shared" si="1"/>
        <v>57</v>
      </c>
      <c r="I12" s="82" t="s">
        <v>100</v>
      </c>
      <c r="J12" s="82">
        <v>34</v>
      </c>
      <c r="K12" s="82">
        <v>34</v>
      </c>
      <c r="L12" s="80">
        <f t="shared" si="2"/>
        <v>68</v>
      </c>
      <c r="M12" s="82" t="s">
        <v>101</v>
      </c>
      <c r="N12" s="83">
        <v>38</v>
      </c>
      <c r="O12" s="83" t="e">
        <f>(#REF!/50)*100</f>
        <v>#REF!</v>
      </c>
      <c r="P12" s="83" t="s">
        <v>101</v>
      </c>
      <c r="Q12" s="83">
        <v>42</v>
      </c>
      <c r="R12" s="83">
        <f t="shared" si="3"/>
        <v>84</v>
      </c>
      <c r="S12" s="83" t="s">
        <v>102</v>
      </c>
      <c r="T12" s="83">
        <v>46</v>
      </c>
      <c r="U12" s="83"/>
      <c r="V12" s="83"/>
      <c r="W12" s="83"/>
      <c r="X12" s="83"/>
      <c r="Y12" s="83"/>
      <c r="Z12" s="83"/>
      <c r="AA12" s="83"/>
      <c r="AB12" s="83"/>
      <c r="AC12" s="83"/>
      <c r="AD12" s="83" t="e">
        <f>(#REF!/40)*100</f>
        <v>#REF!</v>
      </c>
      <c r="AE12" s="83"/>
      <c r="AF12" s="303" t="s">
        <v>102</v>
      </c>
      <c r="AG12" s="69"/>
      <c r="AH12" s="69"/>
      <c r="AI12" s="69"/>
    </row>
    <row r="13" spans="1:35" ht="39.9" customHeight="1" x14ac:dyDescent="0.7">
      <c r="A13" s="86" t="s">
        <v>37</v>
      </c>
      <c r="B13" s="86" t="s">
        <v>20</v>
      </c>
      <c r="C13" s="80">
        <v>41</v>
      </c>
      <c r="D13" s="80">
        <f t="shared" si="0"/>
        <v>82</v>
      </c>
      <c r="E13" s="87" t="s">
        <v>102</v>
      </c>
      <c r="F13" s="82">
        <v>33</v>
      </c>
      <c r="G13" s="82">
        <v>33</v>
      </c>
      <c r="H13" s="81">
        <f t="shared" si="1"/>
        <v>66</v>
      </c>
      <c r="I13" s="87" t="s">
        <v>101</v>
      </c>
      <c r="J13" s="87">
        <v>42</v>
      </c>
      <c r="K13" s="87">
        <v>42</v>
      </c>
      <c r="L13" s="80">
        <f t="shared" si="2"/>
        <v>84</v>
      </c>
      <c r="M13" s="82" t="s">
        <v>102</v>
      </c>
      <c r="N13" s="83">
        <v>26</v>
      </c>
      <c r="O13" s="83" t="e">
        <f>(#REF!/50)*100</f>
        <v>#REF!</v>
      </c>
      <c r="P13" s="83" t="s">
        <v>102</v>
      </c>
      <c r="Q13" s="83">
        <v>45</v>
      </c>
      <c r="R13" s="83">
        <f t="shared" si="3"/>
        <v>90</v>
      </c>
      <c r="S13" s="83" t="s">
        <v>102</v>
      </c>
      <c r="T13" s="83">
        <v>40</v>
      </c>
      <c r="U13" s="83"/>
      <c r="V13" s="83"/>
      <c r="W13" s="83"/>
      <c r="X13" s="83"/>
      <c r="Y13" s="83"/>
      <c r="Z13" s="83"/>
      <c r="AA13" s="83"/>
      <c r="AB13" s="83"/>
      <c r="AC13" s="83"/>
      <c r="AD13" s="84" t="e">
        <f>(#REF!/40)*100</f>
        <v>#REF!</v>
      </c>
      <c r="AE13" s="84"/>
      <c r="AF13" s="303" t="s">
        <v>103</v>
      </c>
      <c r="AG13" s="69"/>
      <c r="AH13" s="69"/>
      <c r="AI13" s="69"/>
    </row>
    <row r="14" spans="1:35" ht="39.9" customHeight="1" x14ac:dyDescent="0.7">
      <c r="A14" s="86" t="s">
        <v>66</v>
      </c>
      <c r="B14" s="86" t="s">
        <v>20</v>
      </c>
      <c r="C14" s="80">
        <v>43</v>
      </c>
      <c r="D14" s="80">
        <f t="shared" si="0"/>
        <v>86</v>
      </c>
      <c r="E14" s="87" t="s">
        <v>102</v>
      </c>
      <c r="F14" s="82">
        <v>32</v>
      </c>
      <c r="G14" s="82">
        <v>28</v>
      </c>
      <c r="H14" s="81">
        <f t="shared" si="1"/>
        <v>60</v>
      </c>
      <c r="I14" s="87" t="s">
        <v>100</v>
      </c>
      <c r="J14" s="87">
        <v>30</v>
      </c>
      <c r="K14" s="87">
        <v>30</v>
      </c>
      <c r="L14" s="80">
        <f t="shared" si="2"/>
        <v>60</v>
      </c>
      <c r="M14" s="82" t="s">
        <v>101</v>
      </c>
      <c r="N14" s="83">
        <v>39</v>
      </c>
      <c r="O14" s="83" t="e">
        <f>(#REF!/50)*100</f>
        <v>#REF!</v>
      </c>
      <c r="P14" s="83" t="s">
        <v>101</v>
      </c>
      <c r="Q14" s="83">
        <v>42</v>
      </c>
      <c r="R14" s="83">
        <f t="shared" si="3"/>
        <v>84</v>
      </c>
      <c r="S14" s="83" t="s">
        <v>102</v>
      </c>
      <c r="T14" s="83">
        <v>53</v>
      </c>
      <c r="U14" s="83"/>
      <c r="V14" s="83"/>
      <c r="W14" s="83"/>
      <c r="X14" s="83"/>
      <c r="Y14" s="83"/>
      <c r="Z14" s="83"/>
      <c r="AA14" s="83"/>
      <c r="AB14" s="83"/>
      <c r="AC14" s="83"/>
      <c r="AD14" s="84" t="e">
        <f>(#REF!/40)*100</f>
        <v>#REF!</v>
      </c>
      <c r="AE14" s="84"/>
      <c r="AF14" s="303" t="s">
        <v>103</v>
      </c>
      <c r="AG14" s="69"/>
      <c r="AH14" s="69"/>
      <c r="AI14" s="69"/>
    </row>
    <row r="15" spans="1:35" ht="39.9" customHeight="1" x14ac:dyDescent="0.7">
      <c r="A15" s="86" t="s">
        <v>19</v>
      </c>
      <c r="B15" s="86" t="s">
        <v>20</v>
      </c>
      <c r="C15" s="80">
        <v>42</v>
      </c>
      <c r="D15" s="80">
        <f t="shared" si="0"/>
        <v>84</v>
      </c>
      <c r="E15" s="87" t="s">
        <v>102</v>
      </c>
      <c r="F15" s="82">
        <v>33</v>
      </c>
      <c r="G15" s="82">
        <v>36</v>
      </c>
      <c r="H15" s="81">
        <f t="shared" si="1"/>
        <v>69</v>
      </c>
      <c r="I15" s="87" t="s">
        <v>101</v>
      </c>
      <c r="J15" s="87">
        <v>37</v>
      </c>
      <c r="K15" s="87">
        <v>37</v>
      </c>
      <c r="L15" s="80">
        <f t="shared" si="2"/>
        <v>74</v>
      </c>
      <c r="M15" s="82" t="s">
        <v>101</v>
      </c>
      <c r="N15" s="83">
        <v>35</v>
      </c>
      <c r="O15" s="83" t="e">
        <f>(#REF!/50)*100</f>
        <v>#REF!</v>
      </c>
      <c r="P15" s="83" t="s">
        <v>101</v>
      </c>
      <c r="Q15" s="83">
        <v>40</v>
      </c>
      <c r="R15" s="83">
        <f t="shared" si="3"/>
        <v>80</v>
      </c>
      <c r="S15" s="83" t="s">
        <v>102</v>
      </c>
      <c r="T15" s="83">
        <v>46</v>
      </c>
      <c r="U15" s="83"/>
      <c r="V15" s="83"/>
      <c r="W15" s="83"/>
      <c r="X15" s="83"/>
      <c r="Y15" s="83"/>
      <c r="Z15" s="83"/>
      <c r="AA15" s="83"/>
      <c r="AB15" s="83"/>
      <c r="AC15" s="83"/>
      <c r="AD15" s="84" t="e">
        <f>(#REF!/40)*100</f>
        <v>#REF!</v>
      </c>
      <c r="AE15" s="84"/>
      <c r="AF15" s="303" t="s">
        <v>102</v>
      </c>
      <c r="AG15" s="69"/>
      <c r="AH15" s="69"/>
      <c r="AI15" s="69"/>
    </row>
    <row r="16" spans="1:35" ht="39.9" customHeight="1" x14ac:dyDescent="0.7">
      <c r="A16" s="86" t="s">
        <v>46</v>
      </c>
      <c r="B16" s="86" t="s">
        <v>20</v>
      </c>
      <c r="C16" s="80">
        <v>36</v>
      </c>
      <c r="D16" s="80">
        <f t="shared" si="0"/>
        <v>72</v>
      </c>
      <c r="E16" s="87" t="s">
        <v>101</v>
      </c>
      <c r="F16" s="82">
        <v>30</v>
      </c>
      <c r="G16" s="82">
        <v>37</v>
      </c>
      <c r="H16" s="81">
        <f t="shared" si="1"/>
        <v>67</v>
      </c>
      <c r="I16" s="87" t="s">
        <v>101</v>
      </c>
      <c r="J16" s="87">
        <v>37</v>
      </c>
      <c r="K16" s="87">
        <v>37</v>
      </c>
      <c r="L16" s="80">
        <f t="shared" si="2"/>
        <v>74</v>
      </c>
      <c r="M16" s="82" t="s">
        <v>101</v>
      </c>
      <c r="N16" s="83">
        <v>28</v>
      </c>
      <c r="O16" s="83" t="e">
        <f>(#REF!/50)*100</f>
        <v>#REF!</v>
      </c>
      <c r="P16" s="83" t="s">
        <v>101</v>
      </c>
      <c r="Q16" s="83">
        <v>39</v>
      </c>
      <c r="R16" s="83">
        <f t="shared" si="3"/>
        <v>78</v>
      </c>
      <c r="S16" s="83" t="s">
        <v>101</v>
      </c>
      <c r="T16" s="83">
        <v>49</v>
      </c>
      <c r="U16" s="83"/>
      <c r="V16" s="83"/>
      <c r="W16" s="83"/>
      <c r="X16" s="83"/>
      <c r="Y16" s="83"/>
      <c r="Z16" s="83"/>
      <c r="AA16" s="83"/>
      <c r="AB16" s="83"/>
      <c r="AC16" s="83"/>
      <c r="AD16" s="83" t="e">
        <f>(#REF!/40)*100</f>
        <v>#REF!</v>
      </c>
      <c r="AE16" s="83"/>
      <c r="AF16" s="303" t="s">
        <v>102</v>
      </c>
      <c r="AG16" s="69"/>
      <c r="AH16" s="69"/>
      <c r="AI16" s="69"/>
    </row>
    <row r="17" spans="1:35" ht="39.9" customHeight="1" x14ac:dyDescent="0.7">
      <c r="A17" s="86" t="s">
        <v>61</v>
      </c>
      <c r="B17" s="88" t="s">
        <v>20</v>
      </c>
      <c r="C17" s="80">
        <v>35</v>
      </c>
      <c r="D17" s="80">
        <f t="shared" si="0"/>
        <v>70</v>
      </c>
      <c r="E17" s="87" t="s">
        <v>101</v>
      </c>
      <c r="F17" s="82">
        <v>27</v>
      </c>
      <c r="G17" s="82">
        <v>29</v>
      </c>
      <c r="H17" s="81">
        <f t="shared" si="1"/>
        <v>56</v>
      </c>
      <c r="I17" s="87" t="s">
        <v>100</v>
      </c>
      <c r="J17" s="87">
        <v>37</v>
      </c>
      <c r="K17" s="87">
        <v>38</v>
      </c>
      <c r="L17" s="80">
        <f t="shared" si="2"/>
        <v>75</v>
      </c>
      <c r="M17" s="82" t="s">
        <v>101</v>
      </c>
      <c r="N17" s="83">
        <v>35</v>
      </c>
      <c r="O17" s="83" t="e">
        <f>(#REF!/50)*100</f>
        <v>#REF!</v>
      </c>
      <c r="P17" s="83" t="s">
        <v>101</v>
      </c>
      <c r="Q17" s="83">
        <v>44</v>
      </c>
      <c r="R17" s="83">
        <f t="shared" si="3"/>
        <v>88</v>
      </c>
      <c r="S17" s="83" t="s">
        <v>102</v>
      </c>
      <c r="T17" s="83">
        <v>41</v>
      </c>
      <c r="U17" s="83"/>
      <c r="V17" s="83"/>
      <c r="W17" s="83"/>
      <c r="X17" s="83"/>
      <c r="Y17" s="83"/>
      <c r="Z17" s="83"/>
      <c r="AA17" s="83"/>
      <c r="AB17" s="83"/>
      <c r="AC17" s="83"/>
      <c r="AD17" s="84" t="e">
        <f>(#REF!/40)*100</f>
        <v>#REF!</v>
      </c>
      <c r="AE17" s="84"/>
      <c r="AF17" s="303" t="s">
        <v>103</v>
      </c>
      <c r="AG17" s="69"/>
      <c r="AH17" s="69"/>
      <c r="AI17" s="69"/>
    </row>
    <row r="18" spans="1:35" ht="39.9" customHeight="1" x14ac:dyDescent="0.7">
      <c r="A18" s="86" t="s">
        <v>74</v>
      </c>
      <c r="B18" s="88" t="s">
        <v>20</v>
      </c>
      <c r="C18" s="80">
        <v>36</v>
      </c>
      <c r="D18" s="80">
        <f t="shared" si="0"/>
        <v>72</v>
      </c>
      <c r="E18" s="87" t="s">
        <v>101</v>
      </c>
      <c r="F18" s="82">
        <v>36</v>
      </c>
      <c r="G18" s="82">
        <v>35</v>
      </c>
      <c r="H18" s="81">
        <f t="shared" si="1"/>
        <v>71</v>
      </c>
      <c r="I18" s="87" t="s">
        <v>101</v>
      </c>
      <c r="J18" s="87">
        <v>40</v>
      </c>
      <c r="K18" s="87">
        <v>29</v>
      </c>
      <c r="L18" s="80">
        <f t="shared" si="2"/>
        <v>69</v>
      </c>
      <c r="M18" s="82" t="s">
        <v>102</v>
      </c>
      <c r="N18" s="83">
        <v>34</v>
      </c>
      <c r="O18" s="83" t="e">
        <f>(#REF!/50)*100</f>
        <v>#REF!</v>
      </c>
      <c r="P18" s="83" t="s">
        <v>101</v>
      </c>
      <c r="Q18" s="83">
        <v>38</v>
      </c>
      <c r="R18" s="83">
        <f t="shared" si="3"/>
        <v>76</v>
      </c>
      <c r="S18" s="83" t="s">
        <v>101</v>
      </c>
      <c r="T18" s="83">
        <v>43</v>
      </c>
      <c r="U18" s="83"/>
      <c r="V18" s="83"/>
      <c r="W18" s="83"/>
      <c r="X18" s="83"/>
      <c r="Y18" s="83"/>
      <c r="Z18" s="83"/>
      <c r="AA18" s="83"/>
      <c r="AB18" s="83"/>
      <c r="AC18" s="83"/>
      <c r="AD18" s="84" t="e">
        <f>(#REF!/40)*100</f>
        <v>#REF!</v>
      </c>
      <c r="AE18" s="84"/>
      <c r="AF18" s="303" t="s">
        <v>102</v>
      </c>
      <c r="AG18" s="69"/>
      <c r="AH18" s="69"/>
      <c r="AI18" s="69"/>
    </row>
    <row r="19" spans="1:35" ht="39.9" customHeight="1" x14ac:dyDescent="0.7">
      <c r="A19" s="86" t="s">
        <v>29</v>
      </c>
      <c r="B19" s="86" t="s">
        <v>20</v>
      </c>
      <c r="C19" s="80">
        <v>39</v>
      </c>
      <c r="D19" s="80">
        <f t="shared" si="0"/>
        <v>78</v>
      </c>
      <c r="E19" s="82" t="s">
        <v>101</v>
      </c>
      <c r="F19" s="82">
        <v>39</v>
      </c>
      <c r="G19" s="82">
        <v>28</v>
      </c>
      <c r="H19" s="81">
        <f t="shared" si="1"/>
        <v>67</v>
      </c>
      <c r="I19" s="82" t="s">
        <v>100</v>
      </c>
      <c r="J19" s="82">
        <v>32</v>
      </c>
      <c r="K19" s="82">
        <v>32</v>
      </c>
      <c r="L19" s="80">
        <f t="shared" si="2"/>
        <v>64</v>
      </c>
      <c r="M19" s="82" t="s">
        <v>101</v>
      </c>
      <c r="N19" s="83">
        <v>31</v>
      </c>
      <c r="O19" s="83" t="e">
        <f>(#REF!/50)*100</f>
        <v>#REF!</v>
      </c>
      <c r="P19" s="83" t="s">
        <v>100</v>
      </c>
      <c r="Q19" s="83">
        <v>46</v>
      </c>
      <c r="R19" s="83">
        <f t="shared" si="3"/>
        <v>92</v>
      </c>
      <c r="S19" s="83" t="s">
        <v>102</v>
      </c>
      <c r="T19" s="83">
        <v>42</v>
      </c>
      <c r="U19" s="83"/>
      <c r="V19" s="83"/>
      <c r="W19" s="83"/>
      <c r="X19" s="83"/>
      <c r="Y19" s="83"/>
      <c r="Z19" s="83"/>
      <c r="AA19" s="83"/>
      <c r="AB19" s="83"/>
      <c r="AC19" s="83"/>
      <c r="AD19" s="84" t="e">
        <f>(#REF!/40)*100</f>
        <v>#REF!</v>
      </c>
      <c r="AE19" s="84"/>
      <c r="AF19" s="303" t="s">
        <v>103</v>
      </c>
      <c r="AG19" s="69"/>
      <c r="AH19" s="69"/>
      <c r="AI19" s="69"/>
    </row>
    <row r="20" spans="1:35" ht="31.5" customHeight="1" x14ac:dyDescent="0.7">
      <c r="A20" s="86" t="s">
        <v>45</v>
      </c>
      <c r="B20" s="86" t="s">
        <v>20</v>
      </c>
      <c r="C20" s="80">
        <v>35</v>
      </c>
      <c r="D20" s="80">
        <f t="shared" si="0"/>
        <v>70</v>
      </c>
      <c r="E20" s="87" t="s">
        <v>101</v>
      </c>
      <c r="F20" s="82">
        <v>32</v>
      </c>
      <c r="G20" s="82">
        <v>27</v>
      </c>
      <c r="H20" s="81">
        <f t="shared" si="1"/>
        <v>59</v>
      </c>
      <c r="I20" s="87" t="s">
        <v>100</v>
      </c>
      <c r="J20" s="87">
        <v>28</v>
      </c>
      <c r="K20" s="87">
        <v>28</v>
      </c>
      <c r="L20" s="80">
        <f t="shared" si="2"/>
        <v>56</v>
      </c>
      <c r="M20" s="82" t="s">
        <v>100</v>
      </c>
      <c r="N20" s="83">
        <v>35</v>
      </c>
      <c r="O20" s="83" t="e">
        <f>(#REF!/50)*100</f>
        <v>#REF!</v>
      </c>
      <c r="P20" s="83" t="s">
        <v>100</v>
      </c>
      <c r="Q20" s="83">
        <v>31</v>
      </c>
      <c r="R20" s="83">
        <f t="shared" si="3"/>
        <v>62</v>
      </c>
      <c r="S20" s="83" t="s">
        <v>101</v>
      </c>
      <c r="T20" s="83">
        <v>41</v>
      </c>
      <c r="U20" s="83"/>
      <c r="V20" s="83"/>
      <c r="W20" s="83"/>
      <c r="X20" s="83"/>
      <c r="Y20" s="83"/>
      <c r="Z20" s="83"/>
      <c r="AA20" s="83"/>
      <c r="AB20" s="83"/>
      <c r="AC20" s="83"/>
      <c r="AD20" s="84" t="e">
        <f>(#REF!/40)*100</f>
        <v>#REF!</v>
      </c>
      <c r="AE20" s="84"/>
      <c r="AF20" s="303" t="s">
        <v>102</v>
      </c>
      <c r="AG20" s="69"/>
      <c r="AH20" s="69"/>
      <c r="AI20" s="69"/>
    </row>
    <row r="21" spans="1:35" ht="39.9" customHeight="1" x14ac:dyDescent="0.7">
      <c r="A21" s="86" t="s">
        <v>76</v>
      </c>
      <c r="B21" s="88" t="s">
        <v>20</v>
      </c>
      <c r="C21" s="80">
        <v>32</v>
      </c>
      <c r="D21" s="80">
        <f t="shared" si="0"/>
        <v>64</v>
      </c>
      <c r="E21" s="87" t="s">
        <v>101</v>
      </c>
      <c r="F21" s="82">
        <v>29</v>
      </c>
      <c r="G21" s="82">
        <v>20</v>
      </c>
      <c r="H21" s="81">
        <f t="shared" si="1"/>
        <v>49</v>
      </c>
      <c r="I21" s="87" t="s">
        <v>100</v>
      </c>
      <c r="J21" s="87">
        <v>28</v>
      </c>
      <c r="K21" s="87">
        <v>38</v>
      </c>
      <c r="L21" s="80">
        <f t="shared" si="2"/>
        <v>66</v>
      </c>
      <c r="M21" s="82" t="s">
        <v>100</v>
      </c>
      <c r="N21" s="83">
        <v>41</v>
      </c>
      <c r="O21" s="83" t="e">
        <f>(#REF!/50)*100</f>
        <v>#REF!</v>
      </c>
      <c r="P21" s="83" t="s">
        <v>101</v>
      </c>
      <c r="Q21" s="83">
        <v>47</v>
      </c>
      <c r="R21" s="83">
        <f t="shared" si="3"/>
        <v>94</v>
      </c>
      <c r="S21" s="83" t="s">
        <v>105</v>
      </c>
      <c r="T21" s="83">
        <v>35</v>
      </c>
      <c r="U21" s="83"/>
      <c r="V21" s="83"/>
      <c r="W21" s="83"/>
      <c r="X21" s="83"/>
      <c r="Y21" s="83"/>
      <c r="Z21" s="83"/>
      <c r="AA21" s="83"/>
      <c r="AB21" s="83"/>
      <c r="AC21" s="83"/>
      <c r="AD21" s="84" t="e">
        <f>(#REF!/40)*100</f>
        <v>#REF!</v>
      </c>
      <c r="AE21" s="84"/>
      <c r="AF21" s="303" t="s">
        <v>102</v>
      </c>
      <c r="AG21" s="69"/>
      <c r="AH21" s="69"/>
      <c r="AI21" s="69"/>
    </row>
    <row r="22" spans="1:35" ht="39.9" customHeight="1" x14ac:dyDescent="0.7">
      <c r="A22" s="88" t="s">
        <v>17</v>
      </c>
      <c r="B22" s="88" t="s">
        <v>20</v>
      </c>
      <c r="C22" s="80">
        <v>27</v>
      </c>
      <c r="D22" s="80">
        <v>54</v>
      </c>
      <c r="E22" s="87" t="s">
        <v>100</v>
      </c>
      <c r="F22" s="82">
        <v>27</v>
      </c>
      <c r="G22" s="82">
        <v>33</v>
      </c>
      <c r="H22" s="81">
        <f t="shared" si="1"/>
        <v>60</v>
      </c>
      <c r="I22" s="87" t="s">
        <v>101</v>
      </c>
      <c r="J22" s="87">
        <v>26</v>
      </c>
      <c r="K22" s="87">
        <v>26</v>
      </c>
      <c r="L22" s="80">
        <f t="shared" si="2"/>
        <v>52</v>
      </c>
      <c r="M22" s="82" t="s">
        <v>100</v>
      </c>
      <c r="N22" s="83">
        <v>29</v>
      </c>
      <c r="O22" s="83" t="e">
        <f>(#REF!/50)*100</f>
        <v>#REF!</v>
      </c>
      <c r="P22" s="83" t="s">
        <v>100</v>
      </c>
      <c r="Q22" s="83">
        <v>37</v>
      </c>
      <c r="R22" s="83">
        <f t="shared" si="3"/>
        <v>74</v>
      </c>
      <c r="S22" s="83" t="s">
        <v>101</v>
      </c>
      <c r="T22" s="83">
        <v>37</v>
      </c>
      <c r="U22" s="83"/>
      <c r="V22" s="83"/>
      <c r="W22" s="83"/>
      <c r="X22" s="83"/>
      <c r="Y22" s="83"/>
      <c r="Z22" s="83"/>
      <c r="AA22" s="83"/>
      <c r="AB22" s="83"/>
      <c r="AC22" s="83"/>
      <c r="AD22" s="83" t="e">
        <f>(#REF!/40)*100</f>
        <v>#REF!</v>
      </c>
      <c r="AE22" s="83"/>
      <c r="AF22" s="303" t="s">
        <v>102</v>
      </c>
      <c r="AG22" s="69"/>
      <c r="AH22" s="69"/>
      <c r="AI22" s="69"/>
    </row>
    <row r="23" spans="1:35" ht="39.9" customHeight="1" x14ac:dyDescent="0.7">
      <c r="A23" s="86" t="s">
        <v>54</v>
      </c>
      <c r="B23" s="88" t="s">
        <v>20</v>
      </c>
      <c r="C23" s="80">
        <v>23</v>
      </c>
      <c r="D23" s="80">
        <f>(C23/50)*100</f>
        <v>46</v>
      </c>
      <c r="E23" s="87" t="s">
        <v>103</v>
      </c>
      <c r="F23" s="82">
        <v>32</v>
      </c>
      <c r="G23" s="82">
        <v>36</v>
      </c>
      <c r="H23" s="81">
        <f t="shared" si="1"/>
        <v>68</v>
      </c>
      <c r="I23" s="87" t="s">
        <v>101</v>
      </c>
      <c r="J23" s="87">
        <v>26</v>
      </c>
      <c r="K23" s="87">
        <v>26</v>
      </c>
      <c r="L23" s="80">
        <f t="shared" si="2"/>
        <v>52</v>
      </c>
      <c r="M23" s="82" t="s">
        <v>100</v>
      </c>
      <c r="N23" s="83">
        <v>39</v>
      </c>
      <c r="O23" s="83" t="e">
        <f>(#REF!/50)*100</f>
        <v>#REF!</v>
      </c>
      <c r="P23" s="83" t="s">
        <v>101</v>
      </c>
      <c r="Q23" s="83">
        <v>38</v>
      </c>
      <c r="R23" s="83">
        <f t="shared" si="3"/>
        <v>76</v>
      </c>
      <c r="S23" s="83" t="s">
        <v>104</v>
      </c>
      <c r="T23" s="83">
        <v>35</v>
      </c>
      <c r="U23" s="83"/>
      <c r="V23" s="83"/>
      <c r="W23" s="83"/>
      <c r="X23" s="83"/>
      <c r="Y23" s="83"/>
      <c r="Z23" s="83"/>
      <c r="AA23" s="83"/>
      <c r="AB23" s="83"/>
      <c r="AC23" s="83"/>
      <c r="AD23" s="84" t="e">
        <f>(#REF!/40)*100</f>
        <v>#REF!</v>
      </c>
      <c r="AE23" s="84"/>
      <c r="AF23" s="303" t="s">
        <v>102</v>
      </c>
      <c r="AG23" s="69"/>
      <c r="AH23" s="69"/>
      <c r="AI23" s="69"/>
    </row>
    <row r="24" spans="1:35" ht="39.9" customHeight="1" x14ac:dyDescent="0.7">
      <c r="A24" s="86" t="s">
        <v>27</v>
      </c>
      <c r="B24" s="86" t="s">
        <v>20</v>
      </c>
      <c r="C24" s="80">
        <v>17</v>
      </c>
      <c r="D24" s="80">
        <f>(C24/50)*100</f>
        <v>34</v>
      </c>
      <c r="E24" s="87" t="s">
        <v>100</v>
      </c>
      <c r="F24" s="82">
        <v>30</v>
      </c>
      <c r="G24" s="82">
        <v>20</v>
      </c>
      <c r="H24" s="81">
        <f t="shared" si="1"/>
        <v>50</v>
      </c>
      <c r="I24" s="87" t="s">
        <v>100</v>
      </c>
      <c r="J24" s="87">
        <v>37</v>
      </c>
      <c r="K24" s="87">
        <v>37</v>
      </c>
      <c r="L24" s="80">
        <f t="shared" si="2"/>
        <v>74</v>
      </c>
      <c r="M24" s="82" t="s">
        <v>102</v>
      </c>
      <c r="N24" s="83">
        <v>32</v>
      </c>
      <c r="O24" s="83" t="e">
        <f>(#REF!/50)*100</f>
        <v>#REF!</v>
      </c>
      <c r="P24" s="83" t="s">
        <v>101</v>
      </c>
      <c r="Q24" s="83">
        <v>44</v>
      </c>
      <c r="R24" s="83">
        <f t="shared" si="3"/>
        <v>88</v>
      </c>
      <c r="S24" s="83" t="s">
        <v>102</v>
      </c>
      <c r="T24" s="83">
        <v>32</v>
      </c>
      <c r="U24" s="83"/>
      <c r="V24" s="83"/>
      <c r="W24" s="83"/>
      <c r="X24" s="83"/>
      <c r="Y24" s="83"/>
      <c r="Z24" s="83"/>
      <c r="AA24" s="83"/>
      <c r="AB24" s="83"/>
      <c r="AC24" s="83"/>
      <c r="AD24" s="84" t="e">
        <f>(#REF!/40)*100</f>
        <v>#REF!</v>
      </c>
      <c r="AE24" s="84"/>
      <c r="AF24" s="303" t="s">
        <v>102</v>
      </c>
      <c r="AG24" s="69"/>
      <c r="AH24" s="69"/>
      <c r="AI24" s="69"/>
    </row>
    <row r="25" spans="1:35" ht="39.9" customHeight="1" x14ac:dyDescent="0.7">
      <c r="A25" s="89" t="s">
        <v>75</v>
      </c>
      <c r="B25" s="89"/>
      <c r="C25" s="90">
        <f>SUM(C9:C24)</f>
        <v>568</v>
      </c>
      <c r="D25" s="90">
        <f t="shared" ref="D25:AF25" si="4">SUM(D9:D24)</f>
        <v>1136</v>
      </c>
      <c r="E25" s="90">
        <f t="shared" si="4"/>
        <v>0</v>
      </c>
      <c r="F25" s="90">
        <f t="shared" si="4"/>
        <v>510</v>
      </c>
      <c r="G25" s="90">
        <f t="shared" si="4"/>
        <v>488</v>
      </c>
      <c r="H25" s="90">
        <f t="shared" si="4"/>
        <v>998</v>
      </c>
      <c r="I25" s="90">
        <f t="shared" si="4"/>
        <v>0</v>
      </c>
      <c r="J25" s="90">
        <f t="shared" si="4"/>
        <v>543</v>
      </c>
      <c r="K25" s="90">
        <f t="shared" si="4"/>
        <v>560</v>
      </c>
      <c r="L25" s="90">
        <f t="shared" si="4"/>
        <v>1103</v>
      </c>
      <c r="M25" s="90">
        <f t="shared" si="4"/>
        <v>0</v>
      </c>
      <c r="N25" s="90">
        <f t="shared" si="4"/>
        <v>546</v>
      </c>
      <c r="O25" s="90" t="e">
        <f t="shared" si="4"/>
        <v>#REF!</v>
      </c>
      <c r="P25" s="90">
        <f t="shared" si="4"/>
        <v>0</v>
      </c>
      <c r="Q25" s="90">
        <f t="shared" si="4"/>
        <v>671</v>
      </c>
      <c r="R25" s="90">
        <f t="shared" si="4"/>
        <v>1342</v>
      </c>
      <c r="S25" s="90">
        <f t="shared" si="4"/>
        <v>0</v>
      </c>
      <c r="T25" s="90">
        <f t="shared" si="4"/>
        <v>682</v>
      </c>
      <c r="U25" s="90"/>
      <c r="V25" s="90"/>
      <c r="W25" s="90"/>
      <c r="X25" s="90"/>
      <c r="Y25" s="90"/>
      <c r="Z25" s="90"/>
      <c r="AA25" s="90"/>
      <c r="AB25" s="90"/>
      <c r="AC25" s="90"/>
      <c r="AD25" s="90" t="e">
        <f t="shared" si="4"/>
        <v>#REF!</v>
      </c>
      <c r="AE25" s="90"/>
      <c r="AF25" s="304">
        <f t="shared" si="4"/>
        <v>0</v>
      </c>
      <c r="AG25" s="69"/>
      <c r="AH25" s="69"/>
      <c r="AI25" s="69"/>
    </row>
    <row r="26" spans="1:35" ht="36.6" x14ac:dyDescent="0.7">
      <c r="A26" s="89" t="s">
        <v>97</v>
      </c>
      <c r="B26" s="92"/>
      <c r="C26" s="93">
        <f>AVERAGE(C9:C24)</f>
        <v>35.5</v>
      </c>
      <c r="D26" s="93">
        <f t="shared" ref="D26:AF26" si="5">AVERAGE(D9:D24)</f>
        <v>71</v>
      </c>
      <c r="E26" s="93" t="e">
        <f t="shared" si="5"/>
        <v>#DIV/0!</v>
      </c>
      <c r="F26" s="93">
        <f t="shared" si="5"/>
        <v>31.875</v>
      </c>
      <c r="G26" s="93">
        <f t="shared" si="5"/>
        <v>30.5</v>
      </c>
      <c r="H26" s="93">
        <f t="shared" si="5"/>
        <v>62.375</v>
      </c>
      <c r="I26" s="93" t="e">
        <f t="shared" si="5"/>
        <v>#DIV/0!</v>
      </c>
      <c r="J26" s="93">
        <f t="shared" si="5"/>
        <v>33.9375</v>
      </c>
      <c r="K26" s="93">
        <f t="shared" si="5"/>
        <v>35</v>
      </c>
      <c r="L26" s="93">
        <f t="shared" si="5"/>
        <v>68.9375</v>
      </c>
      <c r="M26" s="93" t="e">
        <f t="shared" si="5"/>
        <v>#DIV/0!</v>
      </c>
      <c r="N26" s="93">
        <f t="shared" si="5"/>
        <v>34.125</v>
      </c>
      <c r="O26" s="93" t="e">
        <f t="shared" si="5"/>
        <v>#REF!</v>
      </c>
      <c r="P26" s="93" t="e">
        <f t="shared" si="5"/>
        <v>#DIV/0!</v>
      </c>
      <c r="Q26" s="93">
        <f t="shared" si="5"/>
        <v>41.9375</v>
      </c>
      <c r="R26" s="93">
        <f t="shared" si="5"/>
        <v>83.875</v>
      </c>
      <c r="S26" s="93" t="e">
        <f t="shared" si="5"/>
        <v>#DIV/0!</v>
      </c>
      <c r="T26" s="93">
        <f t="shared" si="5"/>
        <v>42.625</v>
      </c>
      <c r="U26" s="93"/>
      <c r="V26" s="93"/>
      <c r="W26" s="93"/>
      <c r="X26" s="93"/>
      <c r="Y26" s="93"/>
      <c r="Z26" s="93"/>
      <c r="AA26" s="93"/>
      <c r="AB26" s="93"/>
      <c r="AC26" s="93"/>
      <c r="AD26" s="93" t="e">
        <f t="shared" si="5"/>
        <v>#REF!</v>
      </c>
      <c r="AE26" s="93"/>
      <c r="AF26" s="305" t="e">
        <f t="shared" si="5"/>
        <v>#DIV/0!</v>
      </c>
      <c r="AG26" s="69"/>
      <c r="AH26" s="69"/>
      <c r="AI26" s="69"/>
    </row>
    <row r="27" spans="1:35" ht="45" customHeight="1" x14ac:dyDescent="0.7">
      <c r="A27" s="89" t="s">
        <v>98</v>
      </c>
      <c r="B27" s="92"/>
      <c r="C27" s="87"/>
      <c r="D27" s="87">
        <v>5</v>
      </c>
      <c r="E27" s="82"/>
      <c r="F27" s="82"/>
      <c r="G27" s="82"/>
      <c r="H27" s="82">
        <v>9</v>
      </c>
      <c r="I27" s="82"/>
      <c r="J27" s="82"/>
      <c r="K27" s="82"/>
      <c r="L27" s="87">
        <v>6</v>
      </c>
      <c r="M27" s="82"/>
      <c r="N27" s="95"/>
      <c r="O27" s="97">
        <v>7</v>
      </c>
      <c r="P27" s="96"/>
      <c r="Q27" s="97"/>
      <c r="R27" s="97">
        <v>3</v>
      </c>
      <c r="S27" s="96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>
        <v>2</v>
      </c>
      <c r="AE27" s="97"/>
      <c r="AF27" s="306"/>
      <c r="AG27" s="69"/>
      <c r="AH27" s="69"/>
      <c r="AI27" s="69"/>
    </row>
    <row r="28" spans="1:35" ht="39.9" customHeight="1" x14ac:dyDescent="0.7">
      <c r="A28" s="86" t="s">
        <v>40</v>
      </c>
      <c r="B28" s="88" t="s">
        <v>20</v>
      </c>
      <c r="C28" s="80">
        <v>39</v>
      </c>
      <c r="D28" s="80">
        <f>(C28/50)*100</f>
        <v>78</v>
      </c>
      <c r="E28" s="87" t="s">
        <v>101</v>
      </c>
      <c r="F28" s="82">
        <v>42</v>
      </c>
      <c r="G28" s="82">
        <v>41</v>
      </c>
      <c r="H28" s="81">
        <f>(F28+G28)</f>
        <v>83</v>
      </c>
      <c r="I28" s="87" t="s">
        <v>103</v>
      </c>
      <c r="J28" s="87"/>
      <c r="K28" s="87"/>
      <c r="L28" s="80">
        <f>(J28+K28)</f>
        <v>0</v>
      </c>
      <c r="M28" s="82"/>
      <c r="N28" s="95"/>
      <c r="O28" s="97" t="e">
        <f>(#REF!/50)*100</f>
        <v>#REF!</v>
      </c>
      <c r="P28" s="95" t="s">
        <v>101</v>
      </c>
      <c r="Q28" s="97"/>
      <c r="R28" s="97">
        <f>(Q28/50)*100</f>
        <v>0</v>
      </c>
      <c r="S28" s="95"/>
      <c r="T28" s="97">
        <v>48</v>
      </c>
      <c r="U28" s="97"/>
      <c r="V28" s="97"/>
      <c r="W28" s="97"/>
      <c r="X28" s="97"/>
      <c r="Y28" s="97"/>
      <c r="Z28" s="97"/>
      <c r="AA28" s="97"/>
      <c r="AB28" s="97"/>
      <c r="AC28" s="97"/>
      <c r="AD28" s="85" t="e">
        <f>(#REF!/40)*100</f>
        <v>#REF!</v>
      </c>
      <c r="AE28" s="85"/>
      <c r="AF28" s="307" t="s">
        <v>103</v>
      </c>
      <c r="AG28" s="69"/>
      <c r="AH28" s="69"/>
      <c r="AI28" s="69"/>
    </row>
    <row r="29" spans="1:35" ht="39.9" customHeight="1" x14ac:dyDescent="0.7">
      <c r="A29" s="86" t="s">
        <v>110</v>
      </c>
      <c r="B29" s="86" t="s">
        <v>20</v>
      </c>
      <c r="C29" s="80">
        <v>50</v>
      </c>
      <c r="D29" s="80">
        <f>(C29/50)*100</f>
        <v>100</v>
      </c>
      <c r="E29" s="87" t="s">
        <v>103</v>
      </c>
      <c r="F29" s="82">
        <v>33</v>
      </c>
      <c r="G29" s="82">
        <v>39</v>
      </c>
      <c r="H29" s="81">
        <f>(F29+G29)</f>
        <v>72</v>
      </c>
      <c r="I29" s="87" t="s">
        <v>101</v>
      </c>
      <c r="J29" s="87"/>
      <c r="K29" s="87"/>
      <c r="L29" s="80">
        <f>(J29+K29)</f>
        <v>0</v>
      </c>
      <c r="M29" s="82"/>
      <c r="N29" s="95">
        <v>46</v>
      </c>
      <c r="O29" s="97" t="e">
        <f>(#REF!/50)*100</f>
        <v>#REF!</v>
      </c>
      <c r="P29" s="95" t="s">
        <v>101</v>
      </c>
      <c r="Q29" s="97"/>
      <c r="R29" s="97">
        <f>(Q29/50)*100</f>
        <v>0</v>
      </c>
      <c r="S29" s="95"/>
      <c r="T29" s="97">
        <v>51</v>
      </c>
      <c r="U29" s="97"/>
      <c r="V29" s="97"/>
      <c r="W29" s="97"/>
      <c r="X29" s="97"/>
      <c r="Y29" s="97"/>
      <c r="Z29" s="97"/>
      <c r="AA29" s="97"/>
      <c r="AB29" s="97"/>
      <c r="AC29" s="97"/>
      <c r="AD29" s="85" t="e">
        <f>(#REF!/40)*100</f>
        <v>#REF!</v>
      </c>
      <c r="AE29" s="85"/>
      <c r="AF29" s="307" t="s">
        <v>103</v>
      </c>
      <c r="AG29" s="69"/>
      <c r="AH29" s="69"/>
      <c r="AI29" s="69"/>
    </row>
    <row r="30" spans="1:35" ht="39.9" customHeight="1" x14ac:dyDescent="0.7">
      <c r="A30" s="101"/>
      <c r="B30" s="102"/>
      <c r="C30" s="103"/>
      <c r="D30" s="103"/>
      <c r="E30" s="103"/>
      <c r="F30" s="104"/>
      <c r="G30" s="104"/>
      <c r="H30" s="104"/>
      <c r="I30" s="103"/>
      <c r="J30" s="103"/>
      <c r="K30" s="103"/>
      <c r="L30" s="103"/>
      <c r="M30" s="104"/>
      <c r="N30" s="105"/>
      <c r="O30" s="106"/>
      <c r="P30" s="94"/>
      <c r="Q30" s="106"/>
      <c r="R30" s="106"/>
      <c r="S30" s="94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98"/>
      <c r="AE30" s="98"/>
      <c r="AF30" s="308"/>
      <c r="AG30" s="69"/>
      <c r="AH30" s="69"/>
      <c r="AI30" s="69"/>
    </row>
    <row r="31" spans="1:35" ht="39.9" customHeight="1" x14ac:dyDescent="0.7">
      <c r="A31" s="101"/>
      <c r="B31" s="102"/>
      <c r="C31" s="103"/>
      <c r="D31" s="103"/>
      <c r="E31" s="103"/>
      <c r="F31" s="104"/>
      <c r="G31" s="104"/>
      <c r="H31" s="104"/>
      <c r="I31" s="103"/>
      <c r="J31" s="103"/>
      <c r="K31" s="103"/>
      <c r="L31" s="103"/>
      <c r="M31" s="104"/>
      <c r="N31" s="105"/>
      <c r="O31" s="106"/>
      <c r="P31" s="94"/>
      <c r="Q31" s="106"/>
      <c r="R31" s="106"/>
      <c r="S31" s="94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98"/>
      <c r="AE31" s="98"/>
      <c r="AF31" s="308"/>
      <c r="AG31" s="69"/>
      <c r="AH31" s="69"/>
      <c r="AI31" s="69"/>
    </row>
    <row r="32" spans="1:35" ht="39.9" customHeight="1" x14ac:dyDescent="0.7">
      <c r="A32" s="68"/>
      <c r="B32" s="68"/>
      <c r="C32" s="341" t="s">
        <v>99</v>
      </c>
      <c r="D32" s="341"/>
      <c r="E32" s="341"/>
      <c r="F32" s="341"/>
      <c r="G32" s="341"/>
      <c r="H32" s="341"/>
      <c r="I32" s="341"/>
      <c r="J32" s="341"/>
      <c r="K32" s="341"/>
      <c r="L32" s="341"/>
      <c r="M32" s="341"/>
      <c r="N32" s="105"/>
      <c r="O32" s="106"/>
      <c r="P32" s="94"/>
      <c r="Q32" s="106"/>
      <c r="R32" s="106"/>
      <c r="S32" s="94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308"/>
      <c r="AG32" s="69"/>
      <c r="AH32" s="69"/>
      <c r="AI32" s="69"/>
    </row>
    <row r="33" spans="1:35" ht="39.9" customHeight="1" x14ac:dyDescent="0.7">
      <c r="A33" s="70"/>
      <c r="B33" s="70"/>
      <c r="C33" s="71"/>
      <c r="D33" s="71"/>
      <c r="E33" s="72"/>
      <c r="F33" s="71"/>
      <c r="G33" s="71"/>
      <c r="H33" s="72"/>
      <c r="I33" s="72"/>
      <c r="J33" s="71"/>
      <c r="K33" s="71"/>
      <c r="L33" s="71"/>
      <c r="M33" s="72"/>
      <c r="N33" s="105"/>
      <c r="O33" s="106"/>
      <c r="P33" s="94"/>
      <c r="Q33" s="106"/>
      <c r="R33" s="106"/>
      <c r="S33" s="94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308"/>
      <c r="AG33" s="69"/>
      <c r="AH33" s="69"/>
      <c r="AI33" s="69"/>
    </row>
    <row r="34" spans="1:35" ht="39.9" customHeight="1" x14ac:dyDescent="0.7">
      <c r="A34" s="73" t="s">
        <v>89</v>
      </c>
      <c r="B34" s="70"/>
      <c r="C34" s="71"/>
      <c r="D34" s="71"/>
      <c r="E34" s="72"/>
      <c r="F34" s="71"/>
      <c r="G34" s="71"/>
      <c r="H34" s="72"/>
      <c r="I34" s="72"/>
      <c r="J34" s="71"/>
      <c r="K34" s="71"/>
      <c r="L34" s="71"/>
      <c r="M34" s="72"/>
      <c r="N34" s="105"/>
      <c r="O34" s="106"/>
      <c r="P34" s="94"/>
      <c r="Q34" s="106"/>
      <c r="R34" s="106"/>
      <c r="S34" s="94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308"/>
      <c r="AG34" s="69"/>
      <c r="AH34" s="69"/>
      <c r="AI34" s="69"/>
    </row>
    <row r="35" spans="1:35" ht="21" customHeight="1" x14ac:dyDescent="0.7">
      <c r="A35" s="73" t="s">
        <v>93</v>
      </c>
      <c r="B35" s="70"/>
      <c r="C35" s="71"/>
      <c r="D35" s="71"/>
      <c r="E35" s="72"/>
      <c r="F35" s="71"/>
      <c r="G35" s="71"/>
      <c r="H35" s="72"/>
      <c r="I35" s="72"/>
      <c r="J35" s="71"/>
      <c r="K35" s="71"/>
      <c r="L35" s="71"/>
      <c r="M35" s="72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308"/>
      <c r="AG35" s="69"/>
      <c r="AH35" s="69"/>
      <c r="AI35" s="69"/>
    </row>
    <row r="36" spans="1:35" ht="21" customHeight="1" x14ac:dyDescent="0.7">
      <c r="A36" s="73" t="s">
        <v>91</v>
      </c>
      <c r="B36" s="70"/>
      <c r="C36" s="71"/>
      <c r="D36" s="71"/>
      <c r="E36" s="72"/>
      <c r="F36" s="71"/>
      <c r="G36" s="71"/>
      <c r="H36" s="72"/>
      <c r="I36" s="72"/>
      <c r="J36" s="71"/>
      <c r="K36" s="71"/>
      <c r="L36" s="71"/>
      <c r="M36" s="72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308"/>
      <c r="AG36" s="69"/>
      <c r="AH36" s="69"/>
      <c r="AI36" s="69"/>
    </row>
    <row r="37" spans="1:35" ht="88.5" customHeight="1" x14ac:dyDescent="0.7">
      <c r="A37" s="108" t="s">
        <v>0</v>
      </c>
      <c r="B37" s="76" t="s">
        <v>92</v>
      </c>
      <c r="C37" s="77" t="s">
        <v>77</v>
      </c>
      <c r="D37" s="77" t="s">
        <v>75</v>
      </c>
      <c r="E37" s="77" t="s">
        <v>78</v>
      </c>
      <c r="F37" s="77" t="s">
        <v>79</v>
      </c>
      <c r="G37" s="77" t="s">
        <v>88</v>
      </c>
      <c r="H37" s="77" t="s">
        <v>75</v>
      </c>
      <c r="I37" s="77" t="s">
        <v>82</v>
      </c>
      <c r="J37" s="77" t="s">
        <v>80</v>
      </c>
      <c r="K37" s="77" t="s">
        <v>81</v>
      </c>
      <c r="L37" s="77" t="s">
        <v>75</v>
      </c>
      <c r="M37" s="77" t="s">
        <v>78</v>
      </c>
      <c r="N37" s="76" t="s">
        <v>83</v>
      </c>
      <c r="O37" s="76" t="s">
        <v>75</v>
      </c>
      <c r="P37" s="76" t="s">
        <v>82</v>
      </c>
      <c r="Q37" s="76" t="s">
        <v>84</v>
      </c>
      <c r="R37" s="76" t="s">
        <v>75</v>
      </c>
      <c r="S37" s="78" t="s">
        <v>82</v>
      </c>
      <c r="T37" s="78" t="s">
        <v>85</v>
      </c>
      <c r="U37" s="78"/>
      <c r="V37" s="78"/>
      <c r="W37" s="78"/>
      <c r="X37" s="78"/>
      <c r="Y37" s="78"/>
      <c r="Z37" s="78"/>
      <c r="AA37" s="78"/>
      <c r="AB37" s="78"/>
      <c r="AC37" s="78"/>
      <c r="AD37" s="78" t="s">
        <v>75</v>
      </c>
      <c r="AE37" s="78"/>
      <c r="AF37" s="302" t="s">
        <v>82</v>
      </c>
      <c r="AG37" s="69"/>
      <c r="AH37" s="69"/>
      <c r="AI37" s="69"/>
    </row>
    <row r="38" spans="1:35" ht="45" customHeight="1" x14ac:dyDescent="0.7">
      <c r="A38" s="86" t="s">
        <v>24</v>
      </c>
      <c r="B38" s="109" t="s">
        <v>11</v>
      </c>
      <c r="C38" s="80">
        <v>47</v>
      </c>
      <c r="D38" s="80">
        <f t="shared" ref="D38:D55" si="6">(C38/50)*100</f>
        <v>94</v>
      </c>
      <c r="E38" s="81" t="s">
        <v>102</v>
      </c>
      <c r="F38" s="81">
        <v>40</v>
      </c>
      <c r="G38" s="81">
        <v>43</v>
      </c>
      <c r="H38" s="81">
        <f t="shared" ref="H38:H55" si="7">(F38+G38)</f>
        <v>83</v>
      </c>
      <c r="I38" s="81" t="s">
        <v>102</v>
      </c>
      <c r="J38" s="81">
        <v>47</v>
      </c>
      <c r="K38" s="81">
        <v>44</v>
      </c>
      <c r="L38" s="80">
        <f t="shared" ref="L38:L55" si="8">(J38+K38)</f>
        <v>91</v>
      </c>
      <c r="M38" s="82" t="s">
        <v>102</v>
      </c>
      <c r="N38" s="95">
        <v>39</v>
      </c>
      <c r="O38" s="97" t="e">
        <f>(#REF!/50)*100</f>
        <v>#REF!</v>
      </c>
      <c r="P38" s="95" t="s">
        <v>102</v>
      </c>
      <c r="Q38" s="97">
        <v>40</v>
      </c>
      <c r="R38" s="97">
        <f t="shared" ref="R38:R55" si="9">(Q38/50)*100</f>
        <v>80</v>
      </c>
      <c r="S38" s="95" t="s">
        <v>102</v>
      </c>
      <c r="T38" s="97">
        <v>51</v>
      </c>
      <c r="U38" s="97"/>
      <c r="V38" s="97"/>
      <c r="W38" s="97"/>
      <c r="X38" s="97"/>
      <c r="Y38" s="97"/>
      <c r="Z38" s="97"/>
      <c r="AA38" s="97"/>
      <c r="AB38" s="97"/>
      <c r="AC38" s="97"/>
      <c r="AD38" s="85" t="e">
        <f>(#REF!/40)*100</f>
        <v>#REF!</v>
      </c>
      <c r="AE38" s="85"/>
      <c r="AF38" s="307" t="s">
        <v>103</v>
      </c>
      <c r="AG38" s="69"/>
      <c r="AH38" s="69"/>
      <c r="AI38" s="69"/>
    </row>
    <row r="39" spans="1:35" ht="45" customHeight="1" x14ac:dyDescent="0.7">
      <c r="A39" s="86" t="s">
        <v>65</v>
      </c>
      <c r="B39" s="109" t="s">
        <v>11</v>
      </c>
      <c r="C39" s="80">
        <v>45</v>
      </c>
      <c r="D39" s="80">
        <f t="shared" si="6"/>
        <v>90</v>
      </c>
      <c r="E39" s="87" t="s">
        <v>102</v>
      </c>
      <c r="F39" s="82">
        <v>40</v>
      </c>
      <c r="G39" s="82">
        <v>46</v>
      </c>
      <c r="H39" s="81">
        <f t="shared" si="7"/>
        <v>86</v>
      </c>
      <c r="I39" s="87" t="s">
        <v>102</v>
      </c>
      <c r="J39" s="87">
        <v>30</v>
      </c>
      <c r="K39" s="87">
        <v>47</v>
      </c>
      <c r="L39" s="80">
        <f t="shared" si="8"/>
        <v>77</v>
      </c>
      <c r="M39" s="82" t="s">
        <v>101</v>
      </c>
      <c r="N39" s="95">
        <v>38</v>
      </c>
      <c r="O39" s="97" t="e">
        <f>(#REF!/50)*100</f>
        <v>#REF!</v>
      </c>
      <c r="P39" s="95" t="s">
        <v>101</v>
      </c>
      <c r="Q39" s="97">
        <v>45</v>
      </c>
      <c r="R39" s="97">
        <f t="shared" si="9"/>
        <v>90</v>
      </c>
      <c r="S39" s="95" t="s">
        <v>102</v>
      </c>
      <c r="T39" s="97">
        <v>47</v>
      </c>
      <c r="U39" s="97"/>
      <c r="V39" s="97"/>
      <c r="W39" s="97"/>
      <c r="X39" s="97"/>
      <c r="Y39" s="97"/>
      <c r="Z39" s="97"/>
      <c r="AA39" s="97"/>
      <c r="AB39" s="97"/>
      <c r="AC39" s="97"/>
      <c r="AD39" s="85" t="e">
        <f>(#REF!/40)*100</f>
        <v>#REF!</v>
      </c>
      <c r="AE39" s="85"/>
      <c r="AF39" s="307" t="s">
        <v>103</v>
      </c>
      <c r="AG39" s="69"/>
      <c r="AH39" s="69"/>
      <c r="AI39" s="69"/>
    </row>
    <row r="40" spans="1:35" ht="45" customHeight="1" x14ac:dyDescent="0.7">
      <c r="A40" s="86" t="s">
        <v>31</v>
      </c>
      <c r="B40" s="109" t="s">
        <v>11</v>
      </c>
      <c r="C40" s="80">
        <v>48</v>
      </c>
      <c r="D40" s="80">
        <f t="shared" si="6"/>
        <v>96</v>
      </c>
      <c r="E40" s="87" t="s">
        <v>103</v>
      </c>
      <c r="F40" s="82">
        <v>36</v>
      </c>
      <c r="G40" s="82">
        <v>41</v>
      </c>
      <c r="H40" s="81">
        <f t="shared" si="7"/>
        <v>77</v>
      </c>
      <c r="I40" s="87" t="s">
        <v>101</v>
      </c>
      <c r="J40" s="87">
        <v>37</v>
      </c>
      <c r="K40" s="87">
        <v>40</v>
      </c>
      <c r="L40" s="80">
        <f t="shared" si="8"/>
        <v>77</v>
      </c>
      <c r="M40" s="82" t="s">
        <v>101</v>
      </c>
      <c r="N40" s="95">
        <v>37</v>
      </c>
      <c r="O40" s="97" t="e">
        <f>(#REF!/50)*100</f>
        <v>#REF!</v>
      </c>
      <c r="P40" s="95" t="s">
        <v>101</v>
      </c>
      <c r="Q40" s="97">
        <v>46</v>
      </c>
      <c r="R40" s="97">
        <f t="shared" si="9"/>
        <v>92</v>
      </c>
      <c r="S40" s="95" t="s">
        <v>102</v>
      </c>
      <c r="T40" s="97">
        <v>41</v>
      </c>
      <c r="U40" s="97"/>
      <c r="V40" s="97"/>
      <c r="W40" s="97"/>
      <c r="X40" s="97"/>
      <c r="Y40" s="97"/>
      <c r="Z40" s="97"/>
      <c r="AA40" s="97"/>
      <c r="AB40" s="97"/>
      <c r="AC40" s="97"/>
      <c r="AD40" s="85" t="e">
        <f>(#REF!/40)*100</f>
        <v>#REF!</v>
      </c>
      <c r="AE40" s="85"/>
      <c r="AF40" s="307" t="s">
        <v>103</v>
      </c>
      <c r="AG40" s="69"/>
      <c r="AH40" s="69"/>
      <c r="AI40" s="69"/>
    </row>
    <row r="41" spans="1:35" ht="45" customHeight="1" x14ac:dyDescent="0.7">
      <c r="A41" s="86" t="s">
        <v>23</v>
      </c>
      <c r="B41" s="109" t="s">
        <v>11</v>
      </c>
      <c r="C41" s="80">
        <v>42</v>
      </c>
      <c r="D41" s="80">
        <f t="shared" si="6"/>
        <v>84</v>
      </c>
      <c r="E41" s="87" t="s">
        <v>102</v>
      </c>
      <c r="F41" s="82">
        <v>47</v>
      </c>
      <c r="G41" s="82">
        <v>40</v>
      </c>
      <c r="H41" s="81">
        <f t="shared" si="7"/>
        <v>87</v>
      </c>
      <c r="I41" s="87" t="s">
        <v>102</v>
      </c>
      <c r="J41" s="87">
        <v>43</v>
      </c>
      <c r="K41" s="87">
        <v>28</v>
      </c>
      <c r="L41" s="80">
        <f t="shared" si="8"/>
        <v>71</v>
      </c>
      <c r="M41" s="82" t="s">
        <v>102</v>
      </c>
      <c r="N41" s="95">
        <v>38</v>
      </c>
      <c r="O41" s="97" t="e">
        <f>(#REF!/50)*100</f>
        <v>#REF!</v>
      </c>
      <c r="P41" s="95" t="s">
        <v>101</v>
      </c>
      <c r="Q41" s="97">
        <v>46</v>
      </c>
      <c r="R41" s="97">
        <f t="shared" si="9"/>
        <v>92</v>
      </c>
      <c r="S41" s="95" t="s">
        <v>102</v>
      </c>
      <c r="T41" s="97">
        <v>48</v>
      </c>
      <c r="U41" s="97"/>
      <c r="V41" s="97"/>
      <c r="W41" s="97"/>
      <c r="X41" s="97"/>
      <c r="Y41" s="97"/>
      <c r="Z41" s="97"/>
      <c r="AA41" s="97"/>
      <c r="AB41" s="97"/>
      <c r="AC41" s="97"/>
      <c r="AD41" s="85" t="e">
        <f>(#REF!/40)*100</f>
        <v>#REF!</v>
      </c>
      <c r="AE41" s="85"/>
      <c r="AF41" s="307" t="s">
        <v>103</v>
      </c>
      <c r="AG41" s="69"/>
      <c r="AH41" s="69"/>
      <c r="AI41" s="69"/>
    </row>
    <row r="42" spans="1:35" ht="45" customHeight="1" x14ac:dyDescent="0.7">
      <c r="A42" s="86" t="s">
        <v>5</v>
      </c>
      <c r="B42" s="109" t="s">
        <v>11</v>
      </c>
      <c r="C42" s="80">
        <v>43</v>
      </c>
      <c r="D42" s="80">
        <f t="shared" si="6"/>
        <v>86</v>
      </c>
      <c r="E42" s="87" t="s">
        <v>102</v>
      </c>
      <c r="F42" s="82">
        <v>44</v>
      </c>
      <c r="G42" s="82">
        <v>40</v>
      </c>
      <c r="H42" s="81">
        <f t="shared" si="7"/>
        <v>84</v>
      </c>
      <c r="I42" s="87" t="s">
        <v>102</v>
      </c>
      <c r="J42" s="87">
        <v>35</v>
      </c>
      <c r="K42" s="87">
        <v>35</v>
      </c>
      <c r="L42" s="80">
        <f t="shared" si="8"/>
        <v>70</v>
      </c>
      <c r="M42" s="82" t="s">
        <v>101</v>
      </c>
      <c r="N42" s="95">
        <v>35</v>
      </c>
      <c r="O42" s="97" t="e">
        <f>(#REF!/50)*100</f>
        <v>#REF!</v>
      </c>
      <c r="P42" s="97" t="s">
        <v>101</v>
      </c>
      <c r="Q42" s="97">
        <v>46</v>
      </c>
      <c r="R42" s="97">
        <f t="shared" si="9"/>
        <v>92</v>
      </c>
      <c r="S42" s="97" t="s">
        <v>102</v>
      </c>
      <c r="T42" s="97">
        <v>40</v>
      </c>
      <c r="U42" s="97"/>
      <c r="V42" s="97"/>
      <c r="W42" s="97"/>
      <c r="X42" s="97"/>
      <c r="Y42" s="97"/>
      <c r="Z42" s="97"/>
      <c r="AA42" s="97"/>
      <c r="AB42" s="97"/>
      <c r="AC42" s="97"/>
      <c r="AD42" s="85" t="e">
        <f>(#REF!/40)*100</f>
        <v>#REF!</v>
      </c>
      <c r="AE42" s="85"/>
      <c r="AF42" s="303" t="s">
        <v>103</v>
      </c>
      <c r="AG42" s="69"/>
      <c r="AH42" s="69"/>
      <c r="AI42" s="69"/>
    </row>
    <row r="43" spans="1:35" ht="45" customHeight="1" x14ac:dyDescent="0.7">
      <c r="A43" s="86" t="s">
        <v>64</v>
      </c>
      <c r="B43" s="109" t="s">
        <v>11</v>
      </c>
      <c r="C43" s="80">
        <v>45</v>
      </c>
      <c r="D43" s="80">
        <f t="shared" si="6"/>
        <v>90</v>
      </c>
      <c r="E43" s="87" t="s">
        <v>102</v>
      </c>
      <c r="F43" s="82">
        <v>47</v>
      </c>
      <c r="G43" s="82">
        <v>37</v>
      </c>
      <c r="H43" s="81">
        <f t="shared" si="7"/>
        <v>84</v>
      </c>
      <c r="I43" s="87" t="s">
        <v>102</v>
      </c>
      <c r="J43" s="87">
        <v>40</v>
      </c>
      <c r="K43" s="87">
        <v>31</v>
      </c>
      <c r="L43" s="80">
        <f t="shared" si="8"/>
        <v>71</v>
      </c>
      <c r="M43" s="82" t="s">
        <v>102</v>
      </c>
      <c r="N43" s="95">
        <v>32</v>
      </c>
      <c r="O43" s="97" t="e">
        <f>(#REF!/50)*100</f>
        <v>#REF!</v>
      </c>
      <c r="P43" s="95" t="s">
        <v>101</v>
      </c>
      <c r="Q43" s="97">
        <v>43</v>
      </c>
      <c r="R43" s="97">
        <f t="shared" si="9"/>
        <v>86</v>
      </c>
      <c r="S43" s="95" t="s">
        <v>102</v>
      </c>
      <c r="T43" s="97">
        <v>45</v>
      </c>
      <c r="U43" s="97"/>
      <c r="V43" s="97"/>
      <c r="W43" s="97"/>
      <c r="X43" s="97"/>
      <c r="Y43" s="97"/>
      <c r="Z43" s="97"/>
      <c r="AA43" s="97"/>
      <c r="AB43" s="97"/>
      <c r="AC43" s="97"/>
      <c r="AD43" s="85" t="e">
        <f>(#REF!/40)*100</f>
        <v>#REF!</v>
      </c>
      <c r="AE43" s="85"/>
      <c r="AF43" s="307" t="s">
        <v>103</v>
      </c>
      <c r="AG43" s="69"/>
      <c r="AH43" s="69"/>
      <c r="AI43" s="69"/>
    </row>
    <row r="44" spans="1:35" ht="45" customHeight="1" x14ac:dyDescent="0.7">
      <c r="A44" s="86" t="s">
        <v>55</v>
      </c>
      <c r="B44" s="109" t="s">
        <v>11</v>
      </c>
      <c r="C44" s="80">
        <v>42</v>
      </c>
      <c r="D44" s="80">
        <f t="shared" si="6"/>
        <v>84</v>
      </c>
      <c r="E44" s="87" t="s">
        <v>102</v>
      </c>
      <c r="F44" s="82">
        <v>29</v>
      </c>
      <c r="G44" s="82">
        <v>43</v>
      </c>
      <c r="H44" s="81">
        <f t="shared" si="7"/>
        <v>72</v>
      </c>
      <c r="I44" s="87" t="s">
        <v>102</v>
      </c>
      <c r="J44" s="87">
        <v>44</v>
      </c>
      <c r="K44" s="87">
        <v>42</v>
      </c>
      <c r="L44" s="80">
        <f t="shared" si="8"/>
        <v>86</v>
      </c>
      <c r="M44" s="82" t="s">
        <v>102</v>
      </c>
      <c r="N44" s="95">
        <v>36</v>
      </c>
      <c r="O44" s="97" t="e">
        <f>(#REF!/50)*100</f>
        <v>#REF!</v>
      </c>
      <c r="P44" s="95" t="s">
        <v>102</v>
      </c>
      <c r="Q44" s="97">
        <v>45</v>
      </c>
      <c r="R44" s="97">
        <f t="shared" si="9"/>
        <v>90</v>
      </c>
      <c r="S44" s="95" t="s">
        <v>102</v>
      </c>
      <c r="T44" s="97">
        <v>45</v>
      </c>
      <c r="U44" s="97"/>
      <c r="V44" s="97"/>
      <c r="W44" s="97"/>
      <c r="X44" s="97"/>
      <c r="Y44" s="97"/>
      <c r="Z44" s="97"/>
      <c r="AA44" s="97"/>
      <c r="AB44" s="97"/>
      <c r="AC44" s="97"/>
      <c r="AD44" s="85" t="e">
        <f>(#REF!/40)*100</f>
        <v>#REF!</v>
      </c>
      <c r="AE44" s="85"/>
      <c r="AF44" s="307" t="s">
        <v>103</v>
      </c>
      <c r="AG44" s="69"/>
      <c r="AH44" s="69"/>
      <c r="AI44" s="69"/>
    </row>
    <row r="45" spans="1:35" ht="45" customHeight="1" x14ac:dyDescent="0.7">
      <c r="A45" s="86" t="s">
        <v>57</v>
      </c>
      <c r="B45" s="109" t="s">
        <v>11</v>
      </c>
      <c r="C45" s="80">
        <v>43</v>
      </c>
      <c r="D45" s="80">
        <f t="shared" si="6"/>
        <v>86</v>
      </c>
      <c r="E45" s="82" t="s">
        <v>102</v>
      </c>
      <c r="F45" s="82">
        <v>44</v>
      </c>
      <c r="G45" s="82">
        <v>40</v>
      </c>
      <c r="H45" s="81">
        <f t="shared" si="7"/>
        <v>84</v>
      </c>
      <c r="I45" s="82" t="s">
        <v>102</v>
      </c>
      <c r="J45" s="82">
        <v>40</v>
      </c>
      <c r="K45" s="82">
        <v>33</v>
      </c>
      <c r="L45" s="80">
        <f t="shared" si="8"/>
        <v>73</v>
      </c>
      <c r="M45" s="82" t="s">
        <v>102</v>
      </c>
      <c r="N45" s="95">
        <v>37</v>
      </c>
      <c r="O45" s="97" t="e">
        <f>(#REF!/50)*100</f>
        <v>#REF!</v>
      </c>
      <c r="P45" s="95" t="s">
        <v>101</v>
      </c>
      <c r="Q45" s="97">
        <v>50</v>
      </c>
      <c r="R45" s="97">
        <f t="shared" si="9"/>
        <v>100</v>
      </c>
      <c r="S45" s="95" t="s">
        <v>103</v>
      </c>
      <c r="T45" s="97">
        <v>43</v>
      </c>
      <c r="U45" s="97"/>
      <c r="V45" s="97"/>
      <c r="W45" s="97"/>
      <c r="X45" s="97"/>
      <c r="Y45" s="97"/>
      <c r="Z45" s="97"/>
      <c r="AA45" s="97"/>
      <c r="AB45" s="97"/>
      <c r="AC45" s="97"/>
      <c r="AD45" s="85" t="e">
        <f>(#REF!/40)*100</f>
        <v>#REF!</v>
      </c>
      <c r="AE45" s="85"/>
      <c r="AF45" s="307" t="s">
        <v>103</v>
      </c>
      <c r="AG45" s="69"/>
      <c r="AH45" s="69"/>
      <c r="AI45" s="69"/>
    </row>
    <row r="46" spans="1:35" ht="45" customHeight="1" x14ac:dyDescent="0.7">
      <c r="A46" s="86" t="s">
        <v>32</v>
      </c>
      <c r="B46" s="109" t="s">
        <v>11</v>
      </c>
      <c r="C46" s="80">
        <v>43</v>
      </c>
      <c r="D46" s="80">
        <f t="shared" si="6"/>
        <v>86</v>
      </c>
      <c r="E46" s="87" t="s">
        <v>102</v>
      </c>
      <c r="F46" s="82">
        <v>35</v>
      </c>
      <c r="G46" s="82">
        <v>41</v>
      </c>
      <c r="H46" s="81">
        <f t="shared" si="7"/>
        <v>76</v>
      </c>
      <c r="I46" s="87" t="s">
        <v>101</v>
      </c>
      <c r="J46" s="87">
        <v>41</v>
      </c>
      <c r="K46" s="87">
        <v>40</v>
      </c>
      <c r="L46" s="80">
        <f t="shared" si="8"/>
        <v>81</v>
      </c>
      <c r="M46" s="82" t="s">
        <v>102</v>
      </c>
      <c r="N46" s="95">
        <v>34</v>
      </c>
      <c r="O46" s="97" t="e">
        <f>(#REF!/50)*100</f>
        <v>#REF!</v>
      </c>
      <c r="P46" s="95" t="s">
        <v>101</v>
      </c>
      <c r="Q46" s="97">
        <v>46</v>
      </c>
      <c r="R46" s="97">
        <f t="shared" si="9"/>
        <v>92</v>
      </c>
      <c r="S46" s="95" t="s">
        <v>102</v>
      </c>
      <c r="T46" s="97">
        <v>41</v>
      </c>
      <c r="U46" s="97"/>
      <c r="V46" s="97"/>
      <c r="W46" s="97"/>
      <c r="X46" s="97"/>
      <c r="Y46" s="97"/>
      <c r="Z46" s="97"/>
      <c r="AA46" s="97"/>
      <c r="AB46" s="97"/>
      <c r="AC46" s="97"/>
      <c r="AD46" s="85" t="e">
        <f>(#REF!/40)*100</f>
        <v>#REF!</v>
      </c>
      <c r="AE46" s="85"/>
      <c r="AF46" s="307" t="s">
        <v>102</v>
      </c>
      <c r="AG46" s="69"/>
      <c r="AH46" s="69"/>
      <c r="AI46" s="69"/>
    </row>
    <row r="47" spans="1:35" ht="45" customHeight="1" x14ac:dyDescent="0.7">
      <c r="A47" s="86" t="s">
        <v>51</v>
      </c>
      <c r="B47" s="109" t="s">
        <v>11</v>
      </c>
      <c r="C47" s="80">
        <v>41</v>
      </c>
      <c r="D47" s="80">
        <f t="shared" si="6"/>
        <v>82</v>
      </c>
      <c r="E47" s="87" t="s">
        <v>102</v>
      </c>
      <c r="F47" s="82">
        <v>41</v>
      </c>
      <c r="G47" s="82">
        <v>46</v>
      </c>
      <c r="H47" s="81">
        <f t="shared" si="7"/>
        <v>87</v>
      </c>
      <c r="I47" s="87" t="s">
        <v>102</v>
      </c>
      <c r="J47" s="87">
        <v>37</v>
      </c>
      <c r="K47" s="87">
        <v>18</v>
      </c>
      <c r="L47" s="80">
        <f t="shared" si="8"/>
        <v>55</v>
      </c>
      <c r="M47" s="82" t="s">
        <v>101</v>
      </c>
      <c r="N47" s="95">
        <v>37</v>
      </c>
      <c r="O47" s="97" t="e">
        <f>(#REF!/50)*100</f>
        <v>#REF!</v>
      </c>
      <c r="P47" s="95" t="s">
        <v>101</v>
      </c>
      <c r="Q47" s="97">
        <v>41</v>
      </c>
      <c r="R47" s="97">
        <f t="shared" si="9"/>
        <v>82</v>
      </c>
      <c r="S47" s="95" t="s">
        <v>102</v>
      </c>
      <c r="T47" s="97">
        <v>49</v>
      </c>
      <c r="U47" s="97"/>
      <c r="V47" s="97"/>
      <c r="W47" s="97"/>
      <c r="X47" s="97"/>
      <c r="Y47" s="97"/>
      <c r="Z47" s="97"/>
      <c r="AA47" s="97"/>
      <c r="AB47" s="97"/>
      <c r="AC47" s="97"/>
      <c r="AD47" s="85" t="e">
        <f>(#REF!/40)*100</f>
        <v>#REF!</v>
      </c>
      <c r="AE47" s="85"/>
      <c r="AF47" s="307" t="s">
        <v>103</v>
      </c>
      <c r="AG47" s="69"/>
      <c r="AH47" s="69"/>
      <c r="AI47" s="69"/>
    </row>
    <row r="48" spans="1:35" ht="45" customHeight="1" x14ac:dyDescent="0.7">
      <c r="A48" s="86" t="s">
        <v>14</v>
      </c>
      <c r="B48" s="109" t="s">
        <v>11</v>
      </c>
      <c r="C48" s="80">
        <v>29</v>
      </c>
      <c r="D48" s="80">
        <f t="shared" si="6"/>
        <v>57.999999999999993</v>
      </c>
      <c r="E48" s="87" t="s">
        <v>100</v>
      </c>
      <c r="F48" s="82">
        <v>34</v>
      </c>
      <c r="G48" s="82">
        <v>40</v>
      </c>
      <c r="H48" s="81">
        <f t="shared" si="7"/>
        <v>74</v>
      </c>
      <c r="I48" s="87" t="s">
        <v>101</v>
      </c>
      <c r="J48" s="87">
        <v>35</v>
      </c>
      <c r="K48" s="87">
        <v>35</v>
      </c>
      <c r="L48" s="80">
        <f t="shared" si="8"/>
        <v>70</v>
      </c>
      <c r="M48" s="82" t="s">
        <v>101</v>
      </c>
      <c r="N48" s="95">
        <v>34</v>
      </c>
      <c r="O48" s="97" t="e">
        <f>(#REF!/50)*100</f>
        <v>#REF!</v>
      </c>
      <c r="P48" s="95" t="s">
        <v>101</v>
      </c>
      <c r="Q48" s="97">
        <v>42</v>
      </c>
      <c r="R48" s="97">
        <f t="shared" si="9"/>
        <v>84</v>
      </c>
      <c r="S48" s="95" t="s">
        <v>102</v>
      </c>
      <c r="T48" s="97">
        <v>46</v>
      </c>
      <c r="U48" s="97"/>
      <c r="V48" s="97"/>
      <c r="W48" s="97"/>
      <c r="X48" s="97"/>
      <c r="Y48" s="97"/>
      <c r="Z48" s="97"/>
      <c r="AA48" s="97"/>
      <c r="AB48" s="97"/>
      <c r="AC48" s="97"/>
      <c r="AD48" s="85" t="e">
        <f>(#REF!/40)*100</f>
        <v>#REF!</v>
      </c>
      <c r="AE48" s="85"/>
      <c r="AF48" s="307" t="s">
        <v>103</v>
      </c>
      <c r="AG48" s="69"/>
      <c r="AH48" s="69"/>
      <c r="AI48" s="69"/>
    </row>
    <row r="49" spans="1:35" ht="45" customHeight="1" x14ac:dyDescent="0.7">
      <c r="A49" s="86" t="s">
        <v>52</v>
      </c>
      <c r="B49" s="109" t="s">
        <v>11</v>
      </c>
      <c r="C49" s="80">
        <v>36</v>
      </c>
      <c r="D49" s="80">
        <f t="shared" si="6"/>
        <v>72</v>
      </c>
      <c r="E49" s="87" t="s">
        <v>101</v>
      </c>
      <c r="F49" s="82">
        <v>29</v>
      </c>
      <c r="G49" s="82">
        <v>37</v>
      </c>
      <c r="H49" s="81">
        <f t="shared" si="7"/>
        <v>66</v>
      </c>
      <c r="I49" s="87" t="s">
        <v>100</v>
      </c>
      <c r="J49" s="87">
        <v>43</v>
      </c>
      <c r="K49" s="87">
        <v>25</v>
      </c>
      <c r="L49" s="80">
        <f t="shared" si="8"/>
        <v>68</v>
      </c>
      <c r="M49" s="82" t="s">
        <v>102</v>
      </c>
      <c r="N49" s="95">
        <v>41</v>
      </c>
      <c r="O49" s="97" t="e">
        <f>(#REF!/50)*100</f>
        <v>#REF!</v>
      </c>
      <c r="P49" s="95" t="s">
        <v>100</v>
      </c>
      <c r="Q49" s="97">
        <v>43</v>
      </c>
      <c r="R49" s="97">
        <f t="shared" si="9"/>
        <v>86</v>
      </c>
      <c r="S49" s="95" t="s">
        <v>102</v>
      </c>
      <c r="T49" s="97">
        <v>42</v>
      </c>
      <c r="U49" s="97"/>
      <c r="V49" s="97"/>
      <c r="W49" s="97"/>
      <c r="X49" s="97"/>
      <c r="Y49" s="97"/>
      <c r="Z49" s="97"/>
      <c r="AA49" s="97"/>
      <c r="AB49" s="97"/>
      <c r="AC49" s="97"/>
      <c r="AD49" s="85" t="e">
        <f>(#REF!/40)*100</f>
        <v>#REF!</v>
      </c>
      <c r="AE49" s="85"/>
      <c r="AF49" s="307" t="s">
        <v>103</v>
      </c>
      <c r="AG49" s="69"/>
      <c r="AH49" s="69"/>
      <c r="AI49" s="69"/>
    </row>
    <row r="50" spans="1:35" ht="45" customHeight="1" x14ac:dyDescent="0.7">
      <c r="A50" s="86" t="s">
        <v>44</v>
      </c>
      <c r="B50" s="109" t="s">
        <v>11</v>
      </c>
      <c r="C50" s="80">
        <v>38</v>
      </c>
      <c r="D50" s="80">
        <f t="shared" si="6"/>
        <v>76</v>
      </c>
      <c r="E50" s="87" t="s">
        <v>101</v>
      </c>
      <c r="F50" s="82">
        <v>30</v>
      </c>
      <c r="G50" s="82">
        <v>28</v>
      </c>
      <c r="H50" s="81">
        <f t="shared" si="7"/>
        <v>58</v>
      </c>
      <c r="I50" s="87" t="s">
        <v>101</v>
      </c>
      <c r="J50" s="87">
        <v>36</v>
      </c>
      <c r="K50" s="87">
        <v>31</v>
      </c>
      <c r="L50" s="80">
        <f t="shared" si="8"/>
        <v>67</v>
      </c>
      <c r="M50" s="82" t="s">
        <v>101</v>
      </c>
      <c r="N50" s="95">
        <v>31</v>
      </c>
      <c r="O50" s="97" t="e">
        <f>(#REF!/50)*100</f>
        <v>#REF!</v>
      </c>
      <c r="P50" s="95" t="s">
        <v>101</v>
      </c>
      <c r="Q50" s="97">
        <v>37</v>
      </c>
      <c r="R50" s="97">
        <f t="shared" si="9"/>
        <v>74</v>
      </c>
      <c r="S50" s="95" t="s">
        <v>101</v>
      </c>
      <c r="T50" s="97">
        <v>39</v>
      </c>
      <c r="U50" s="97"/>
      <c r="V50" s="97"/>
      <c r="W50" s="97"/>
      <c r="X50" s="97"/>
      <c r="Y50" s="97"/>
      <c r="Z50" s="97"/>
      <c r="AA50" s="97"/>
      <c r="AB50" s="97"/>
      <c r="AC50" s="97"/>
      <c r="AD50" s="85" t="e">
        <f>(#REF!/40)*100</f>
        <v>#REF!</v>
      </c>
      <c r="AE50" s="85"/>
      <c r="AF50" s="307" t="s">
        <v>102</v>
      </c>
      <c r="AG50" s="69"/>
      <c r="AH50" s="69"/>
      <c r="AI50" s="69"/>
    </row>
    <row r="51" spans="1:35" ht="45" customHeight="1" x14ac:dyDescent="0.7">
      <c r="A51" s="86" t="s">
        <v>47</v>
      </c>
      <c r="B51" s="109" t="s">
        <v>11</v>
      </c>
      <c r="C51" s="80">
        <v>41</v>
      </c>
      <c r="D51" s="80">
        <f t="shared" si="6"/>
        <v>82</v>
      </c>
      <c r="E51" s="87" t="s">
        <v>102</v>
      </c>
      <c r="F51" s="82">
        <v>29</v>
      </c>
      <c r="G51" s="82">
        <v>29</v>
      </c>
      <c r="H51" s="81">
        <f t="shared" si="7"/>
        <v>58</v>
      </c>
      <c r="I51" s="87" t="s">
        <v>100</v>
      </c>
      <c r="J51" s="87">
        <v>35</v>
      </c>
      <c r="K51" s="87">
        <v>24</v>
      </c>
      <c r="L51" s="80">
        <f t="shared" si="8"/>
        <v>59</v>
      </c>
      <c r="M51" s="82" t="s">
        <v>101</v>
      </c>
      <c r="N51" s="95">
        <v>33</v>
      </c>
      <c r="O51" s="97" t="e">
        <f>(#REF!/50)*100</f>
        <v>#REF!</v>
      </c>
      <c r="P51" s="95" t="s">
        <v>100</v>
      </c>
      <c r="Q51" s="97">
        <v>44</v>
      </c>
      <c r="R51" s="97">
        <f t="shared" si="9"/>
        <v>88</v>
      </c>
      <c r="S51" s="95" t="s">
        <v>102</v>
      </c>
      <c r="T51" s="97">
        <v>37</v>
      </c>
      <c r="U51" s="97"/>
      <c r="V51" s="97"/>
      <c r="W51" s="97"/>
      <c r="X51" s="97"/>
      <c r="Y51" s="97"/>
      <c r="Z51" s="97"/>
      <c r="AA51" s="97"/>
      <c r="AB51" s="97"/>
      <c r="AC51" s="97"/>
      <c r="AD51" s="85" t="e">
        <f>(#REF!/40)*100</f>
        <v>#REF!</v>
      </c>
      <c r="AE51" s="85"/>
      <c r="AF51" s="307" t="s">
        <v>101</v>
      </c>
      <c r="AG51" s="69"/>
      <c r="AH51" s="69"/>
      <c r="AI51" s="69"/>
    </row>
    <row r="52" spans="1:35" ht="45" customHeight="1" x14ac:dyDescent="0.7">
      <c r="A52" s="86" t="s">
        <v>49</v>
      </c>
      <c r="B52" s="109" t="s">
        <v>11</v>
      </c>
      <c r="C52" s="80">
        <v>35</v>
      </c>
      <c r="D52" s="80">
        <f t="shared" si="6"/>
        <v>70</v>
      </c>
      <c r="E52" s="87" t="s">
        <v>101</v>
      </c>
      <c r="F52" s="82">
        <v>21</v>
      </c>
      <c r="G52" s="82">
        <v>29</v>
      </c>
      <c r="H52" s="81">
        <f t="shared" si="7"/>
        <v>50</v>
      </c>
      <c r="I52" s="87" t="s">
        <v>100</v>
      </c>
      <c r="J52" s="87">
        <v>37</v>
      </c>
      <c r="K52" s="87">
        <v>26</v>
      </c>
      <c r="L52" s="80">
        <f t="shared" si="8"/>
        <v>63</v>
      </c>
      <c r="M52" s="82" t="s">
        <v>101</v>
      </c>
      <c r="N52" s="95">
        <v>29</v>
      </c>
      <c r="O52" s="97" t="e">
        <f>(#REF!/50)*100</f>
        <v>#REF!</v>
      </c>
      <c r="P52" s="95" t="s">
        <v>101</v>
      </c>
      <c r="Q52" s="97">
        <v>38</v>
      </c>
      <c r="R52" s="97">
        <f t="shared" si="9"/>
        <v>76</v>
      </c>
      <c r="S52" s="95" t="s">
        <v>101</v>
      </c>
      <c r="T52" s="97">
        <v>40</v>
      </c>
      <c r="U52" s="97"/>
      <c r="V52" s="97"/>
      <c r="W52" s="97"/>
      <c r="X52" s="97"/>
      <c r="Y52" s="97"/>
      <c r="Z52" s="97"/>
      <c r="AA52" s="97"/>
      <c r="AB52" s="97"/>
      <c r="AC52" s="97"/>
      <c r="AD52" s="85" t="e">
        <f>(#REF!/40)*100</f>
        <v>#REF!</v>
      </c>
      <c r="AE52" s="85"/>
      <c r="AF52" s="307" t="s">
        <v>102</v>
      </c>
      <c r="AG52" s="69"/>
      <c r="AH52" s="69"/>
      <c r="AI52" s="69"/>
    </row>
    <row r="53" spans="1:35" ht="45" customHeight="1" x14ac:dyDescent="0.7">
      <c r="A53" s="86" t="s">
        <v>48</v>
      </c>
      <c r="B53" s="109" t="s">
        <v>11</v>
      </c>
      <c r="C53" s="80">
        <v>26</v>
      </c>
      <c r="D53" s="80">
        <f t="shared" si="6"/>
        <v>52</v>
      </c>
      <c r="E53" s="87" t="s">
        <v>100</v>
      </c>
      <c r="F53" s="82">
        <v>29</v>
      </c>
      <c r="G53" s="82">
        <v>30</v>
      </c>
      <c r="H53" s="81">
        <f t="shared" si="7"/>
        <v>59</v>
      </c>
      <c r="I53" s="87" t="s">
        <v>100</v>
      </c>
      <c r="J53" s="87">
        <v>34</v>
      </c>
      <c r="K53" s="87">
        <v>27</v>
      </c>
      <c r="L53" s="80">
        <f t="shared" si="8"/>
        <v>61</v>
      </c>
      <c r="M53" s="82" t="s">
        <v>101</v>
      </c>
      <c r="N53" s="95">
        <v>34</v>
      </c>
      <c r="O53" s="97" t="e">
        <f>(#REF!/50)*100</f>
        <v>#REF!</v>
      </c>
      <c r="P53" s="95" t="s">
        <v>100</v>
      </c>
      <c r="Q53" s="97">
        <v>41</v>
      </c>
      <c r="R53" s="97">
        <f t="shared" si="9"/>
        <v>82</v>
      </c>
      <c r="S53" s="95" t="s">
        <v>102</v>
      </c>
      <c r="T53" s="97">
        <v>42</v>
      </c>
      <c r="U53" s="97"/>
      <c r="V53" s="97"/>
      <c r="W53" s="97"/>
      <c r="X53" s="97"/>
      <c r="Y53" s="97"/>
      <c r="Z53" s="97"/>
      <c r="AA53" s="97"/>
      <c r="AB53" s="97"/>
      <c r="AC53" s="97"/>
      <c r="AD53" s="85" t="e">
        <f>(#REF!/40)*100</f>
        <v>#REF!</v>
      </c>
      <c r="AE53" s="85"/>
      <c r="AF53" s="307" t="s">
        <v>102</v>
      </c>
      <c r="AG53" s="69"/>
      <c r="AH53" s="69"/>
      <c r="AI53" s="69"/>
    </row>
    <row r="54" spans="1:35" ht="45" customHeight="1" x14ac:dyDescent="0.7">
      <c r="A54" s="88" t="s">
        <v>13</v>
      </c>
      <c r="B54" s="109" t="s">
        <v>11</v>
      </c>
      <c r="C54" s="80">
        <v>25</v>
      </c>
      <c r="D54" s="80">
        <f t="shared" si="6"/>
        <v>50</v>
      </c>
      <c r="E54" s="87" t="s">
        <v>100</v>
      </c>
      <c r="F54" s="82">
        <v>29</v>
      </c>
      <c r="G54" s="82">
        <v>26</v>
      </c>
      <c r="H54" s="81">
        <f t="shared" si="7"/>
        <v>55</v>
      </c>
      <c r="I54" s="87" t="s">
        <v>100</v>
      </c>
      <c r="J54" s="87">
        <v>35</v>
      </c>
      <c r="K54" s="87">
        <v>26</v>
      </c>
      <c r="L54" s="80">
        <f t="shared" si="8"/>
        <v>61</v>
      </c>
      <c r="M54" s="82" t="s">
        <v>101</v>
      </c>
      <c r="N54" s="95">
        <v>37</v>
      </c>
      <c r="O54" s="97" t="e">
        <f>(#REF!/50)*100</f>
        <v>#REF!</v>
      </c>
      <c r="P54" s="95" t="s">
        <v>100</v>
      </c>
      <c r="Q54" s="97">
        <v>40</v>
      </c>
      <c r="R54" s="97">
        <f t="shared" si="9"/>
        <v>80</v>
      </c>
      <c r="S54" s="95" t="s">
        <v>102</v>
      </c>
      <c r="T54" s="97">
        <v>35</v>
      </c>
      <c r="U54" s="97"/>
      <c r="V54" s="97"/>
      <c r="W54" s="97"/>
      <c r="X54" s="97"/>
      <c r="Y54" s="97"/>
      <c r="Z54" s="97"/>
      <c r="AA54" s="97"/>
      <c r="AB54" s="97"/>
      <c r="AC54" s="97"/>
      <c r="AD54" s="85" t="e">
        <f>(#REF!/40)*100</f>
        <v>#REF!</v>
      </c>
      <c r="AE54" s="85"/>
      <c r="AF54" s="307" t="s">
        <v>102</v>
      </c>
      <c r="AG54" s="69"/>
      <c r="AH54" s="69"/>
      <c r="AI54" s="69"/>
    </row>
    <row r="55" spans="1:35" ht="45" customHeight="1" x14ac:dyDescent="0.7">
      <c r="A55" s="86" t="s">
        <v>21</v>
      </c>
      <c r="B55" s="109" t="s">
        <v>11</v>
      </c>
      <c r="C55" s="80">
        <v>19</v>
      </c>
      <c r="D55" s="80">
        <f t="shared" si="6"/>
        <v>38</v>
      </c>
      <c r="E55" s="87" t="s">
        <v>100</v>
      </c>
      <c r="F55" s="82">
        <v>19</v>
      </c>
      <c r="G55" s="82">
        <v>25</v>
      </c>
      <c r="H55" s="81">
        <f t="shared" si="7"/>
        <v>44</v>
      </c>
      <c r="I55" s="87" t="s">
        <v>100</v>
      </c>
      <c r="J55" s="87">
        <v>30</v>
      </c>
      <c r="K55" s="87">
        <v>20</v>
      </c>
      <c r="L55" s="80">
        <f t="shared" si="8"/>
        <v>50</v>
      </c>
      <c r="M55" s="82" t="s">
        <v>101</v>
      </c>
      <c r="N55" s="95">
        <v>21</v>
      </c>
      <c r="O55" s="97" t="e">
        <f>(#REF!/50)*100</f>
        <v>#REF!</v>
      </c>
      <c r="P55" s="95" t="s">
        <v>100</v>
      </c>
      <c r="Q55" s="97">
        <v>32</v>
      </c>
      <c r="R55" s="97">
        <f t="shared" si="9"/>
        <v>64</v>
      </c>
      <c r="S55" s="95" t="s">
        <v>101</v>
      </c>
      <c r="T55" s="97">
        <v>35</v>
      </c>
      <c r="U55" s="97"/>
      <c r="V55" s="97"/>
      <c r="W55" s="97"/>
      <c r="X55" s="97"/>
      <c r="Y55" s="97"/>
      <c r="Z55" s="97"/>
      <c r="AA55" s="97"/>
      <c r="AB55" s="97"/>
      <c r="AC55" s="97"/>
      <c r="AD55" s="85" t="e">
        <f>(#REF!/40)*100</f>
        <v>#REF!</v>
      </c>
      <c r="AE55" s="85"/>
      <c r="AF55" s="307" t="s">
        <v>102</v>
      </c>
      <c r="AG55" s="69"/>
      <c r="AH55" s="69"/>
      <c r="AI55" s="69"/>
    </row>
    <row r="56" spans="1:35" ht="45" customHeight="1" x14ac:dyDescent="0.7">
      <c r="A56" s="89" t="s">
        <v>75</v>
      </c>
      <c r="B56" s="92"/>
      <c r="C56" s="111">
        <f>SUM(C38:C55)</f>
        <v>688</v>
      </c>
      <c r="D56" s="111">
        <f t="shared" ref="D56:AF56" si="10">SUM(D38:D55)</f>
        <v>1376</v>
      </c>
      <c r="E56" s="111">
        <f t="shared" si="10"/>
        <v>0</v>
      </c>
      <c r="F56" s="111">
        <f t="shared" si="10"/>
        <v>623</v>
      </c>
      <c r="G56" s="111">
        <f t="shared" si="10"/>
        <v>661</v>
      </c>
      <c r="H56" s="111">
        <f t="shared" si="10"/>
        <v>1284</v>
      </c>
      <c r="I56" s="111">
        <f t="shared" si="10"/>
        <v>0</v>
      </c>
      <c r="J56" s="111">
        <f t="shared" si="10"/>
        <v>679</v>
      </c>
      <c r="K56" s="111">
        <f t="shared" si="10"/>
        <v>572</v>
      </c>
      <c r="L56" s="111">
        <f t="shared" si="10"/>
        <v>1251</v>
      </c>
      <c r="M56" s="111">
        <f t="shared" si="10"/>
        <v>0</v>
      </c>
      <c r="N56" s="111">
        <f t="shared" si="10"/>
        <v>623</v>
      </c>
      <c r="O56" s="111" t="e">
        <f t="shared" si="10"/>
        <v>#REF!</v>
      </c>
      <c r="P56" s="111">
        <f t="shared" si="10"/>
        <v>0</v>
      </c>
      <c r="Q56" s="111">
        <f t="shared" si="10"/>
        <v>765</v>
      </c>
      <c r="R56" s="111">
        <f t="shared" si="10"/>
        <v>1530</v>
      </c>
      <c r="S56" s="111">
        <f t="shared" si="10"/>
        <v>0</v>
      </c>
      <c r="T56" s="111">
        <f t="shared" si="10"/>
        <v>766</v>
      </c>
      <c r="U56" s="111"/>
      <c r="V56" s="111"/>
      <c r="W56" s="111"/>
      <c r="X56" s="111"/>
      <c r="Y56" s="111"/>
      <c r="Z56" s="111"/>
      <c r="AA56" s="111"/>
      <c r="AB56" s="111"/>
      <c r="AC56" s="111"/>
      <c r="AD56" s="111" t="e">
        <f t="shared" si="10"/>
        <v>#REF!</v>
      </c>
      <c r="AE56" s="111"/>
      <c r="AF56" s="309">
        <f t="shared" si="10"/>
        <v>0</v>
      </c>
      <c r="AG56" s="69"/>
      <c r="AH56" s="69"/>
      <c r="AI56" s="69"/>
    </row>
    <row r="57" spans="1:35" ht="36.6" x14ac:dyDescent="0.7">
      <c r="A57" s="89" t="s">
        <v>97</v>
      </c>
      <c r="B57" s="92"/>
      <c r="C57" s="93">
        <f>AVERAGE(C38:C55)</f>
        <v>38.222222222222221</v>
      </c>
      <c r="D57" s="93">
        <f t="shared" ref="D57:AF57" si="11">AVERAGE(D38:D55)</f>
        <v>76.444444444444443</v>
      </c>
      <c r="E57" s="93" t="e">
        <f t="shared" si="11"/>
        <v>#DIV/0!</v>
      </c>
      <c r="F57" s="93">
        <f t="shared" si="11"/>
        <v>34.611111111111114</v>
      </c>
      <c r="G57" s="93">
        <f t="shared" si="11"/>
        <v>36.722222222222221</v>
      </c>
      <c r="H57" s="93">
        <f t="shared" si="11"/>
        <v>71.333333333333329</v>
      </c>
      <c r="I57" s="93" t="e">
        <f t="shared" si="11"/>
        <v>#DIV/0!</v>
      </c>
      <c r="J57" s="93">
        <f t="shared" si="11"/>
        <v>37.722222222222221</v>
      </c>
      <c r="K57" s="93">
        <f t="shared" si="11"/>
        <v>31.777777777777779</v>
      </c>
      <c r="L57" s="93">
        <f t="shared" si="11"/>
        <v>69.5</v>
      </c>
      <c r="M57" s="93" t="e">
        <f t="shared" si="11"/>
        <v>#DIV/0!</v>
      </c>
      <c r="N57" s="93">
        <f t="shared" si="11"/>
        <v>34.611111111111114</v>
      </c>
      <c r="O57" s="93" t="e">
        <f t="shared" si="11"/>
        <v>#REF!</v>
      </c>
      <c r="P57" s="93" t="e">
        <f t="shared" si="11"/>
        <v>#DIV/0!</v>
      </c>
      <c r="Q57" s="93">
        <f t="shared" si="11"/>
        <v>42.5</v>
      </c>
      <c r="R57" s="93">
        <f t="shared" si="11"/>
        <v>85</v>
      </c>
      <c r="S57" s="93" t="e">
        <f t="shared" si="11"/>
        <v>#DIV/0!</v>
      </c>
      <c r="T57" s="93">
        <f t="shared" si="11"/>
        <v>42.555555555555557</v>
      </c>
      <c r="U57" s="93"/>
      <c r="V57" s="93"/>
      <c r="W57" s="93"/>
      <c r="X57" s="93"/>
      <c r="Y57" s="93"/>
      <c r="Z57" s="93"/>
      <c r="AA57" s="93"/>
      <c r="AB57" s="93"/>
      <c r="AC57" s="93"/>
      <c r="AD57" s="93" t="e">
        <f t="shared" si="11"/>
        <v>#REF!</v>
      </c>
      <c r="AE57" s="93"/>
      <c r="AF57" s="305" t="e">
        <f t="shared" si="11"/>
        <v>#DIV/0!</v>
      </c>
      <c r="AG57" s="69"/>
      <c r="AH57" s="69"/>
      <c r="AI57" s="69"/>
    </row>
    <row r="58" spans="1:35" ht="45" customHeight="1" x14ac:dyDescent="0.7">
      <c r="A58" s="89" t="s">
        <v>98</v>
      </c>
      <c r="B58" s="92"/>
      <c r="C58" s="87"/>
      <c r="D58" s="113">
        <v>3</v>
      </c>
      <c r="E58" s="114"/>
      <c r="F58" s="114"/>
      <c r="G58" s="114"/>
      <c r="H58" s="114">
        <v>5</v>
      </c>
      <c r="I58" s="114"/>
      <c r="J58" s="114"/>
      <c r="K58" s="114"/>
      <c r="L58" s="113">
        <v>7</v>
      </c>
      <c r="M58" s="114"/>
      <c r="N58" s="75"/>
      <c r="O58" s="116">
        <v>9</v>
      </c>
      <c r="P58" s="115"/>
      <c r="Q58" s="116"/>
      <c r="R58" s="116">
        <v>2</v>
      </c>
      <c r="S58" s="115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>
        <v>1</v>
      </c>
      <c r="AE58" s="116"/>
      <c r="AF58" s="306"/>
      <c r="AG58" s="69"/>
      <c r="AH58" s="69"/>
      <c r="AI58" s="69"/>
    </row>
    <row r="59" spans="1:35" ht="45" customHeight="1" x14ac:dyDescent="0.55000000000000004">
      <c r="A59" s="11"/>
      <c r="B59" s="11"/>
      <c r="C59" s="24"/>
      <c r="D59" s="24"/>
      <c r="E59" s="25"/>
      <c r="F59" s="25"/>
      <c r="G59" s="25"/>
      <c r="H59" s="26"/>
      <c r="I59" s="25"/>
      <c r="J59" s="25"/>
      <c r="K59" s="25"/>
      <c r="L59" s="24"/>
      <c r="M59" s="25"/>
      <c r="N59" s="20"/>
      <c r="O59" s="21"/>
      <c r="P59" s="12"/>
      <c r="Q59" s="21"/>
      <c r="R59" s="21"/>
      <c r="S59" s="12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310"/>
    </row>
    <row r="60" spans="1:35" ht="46.2" x14ac:dyDescent="0.85">
      <c r="A60" s="122"/>
      <c r="B60" s="122"/>
      <c r="C60" s="123" t="s">
        <v>99</v>
      </c>
      <c r="D60" s="123"/>
      <c r="E60" s="27"/>
      <c r="F60" s="27"/>
      <c r="G60" s="27"/>
      <c r="H60" s="27"/>
      <c r="I60" s="27"/>
      <c r="J60" s="27"/>
      <c r="K60" s="27"/>
      <c r="L60" s="27"/>
      <c r="M60" s="27"/>
    </row>
    <row r="61" spans="1:35" ht="46.2" x14ac:dyDescent="0.85">
      <c r="A61" s="118" t="s">
        <v>89</v>
      </c>
      <c r="B61" s="117"/>
      <c r="C61" s="124"/>
      <c r="D61" s="124"/>
      <c r="E61" s="27"/>
      <c r="F61" s="27"/>
      <c r="G61" s="27"/>
      <c r="H61" s="27"/>
      <c r="I61" s="27"/>
      <c r="J61" s="27"/>
      <c r="K61" s="27"/>
      <c r="L61" s="27"/>
      <c r="M61" s="27"/>
    </row>
    <row r="62" spans="1:35" ht="46.2" x14ac:dyDescent="0.85">
      <c r="A62" s="118" t="s">
        <v>96</v>
      </c>
      <c r="B62" s="117"/>
      <c r="C62" s="124"/>
      <c r="D62" s="124"/>
      <c r="E62" s="27"/>
      <c r="F62" s="27"/>
      <c r="G62" s="27"/>
      <c r="H62" s="27"/>
      <c r="I62" s="27"/>
      <c r="J62" s="27"/>
      <c r="K62" s="27"/>
      <c r="L62" s="27"/>
      <c r="M62" s="27"/>
    </row>
    <row r="63" spans="1:35" ht="46.2" x14ac:dyDescent="0.85">
      <c r="A63" s="118" t="s">
        <v>91</v>
      </c>
      <c r="B63" s="117"/>
      <c r="C63" s="124"/>
      <c r="D63" s="124"/>
      <c r="E63" s="27"/>
      <c r="F63" s="27"/>
      <c r="G63" s="27"/>
      <c r="H63" s="27"/>
      <c r="I63" s="27"/>
      <c r="J63" s="27"/>
      <c r="K63" s="27"/>
      <c r="L63" s="27"/>
      <c r="M63" s="27"/>
    </row>
    <row r="64" spans="1:35" ht="132" x14ac:dyDescent="0.65">
      <c r="A64" s="66" t="s">
        <v>0</v>
      </c>
      <c r="B64" s="52" t="s">
        <v>92</v>
      </c>
      <c r="C64" s="53" t="s">
        <v>77</v>
      </c>
      <c r="D64" s="53" t="s">
        <v>75</v>
      </c>
      <c r="E64" s="53" t="s">
        <v>78</v>
      </c>
      <c r="F64" s="53" t="s">
        <v>79</v>
      </c>
      <c r="G64" s="53" t="s">
        <v>88</v>
      </c>
      <c r="H64" s="53" t="s">
        <v>75</v>
      </c>
      <c r="I64" s="53" t="s">
        <v>82</v>
      </c>
      <c r="J64" s="53" t="s">
        <v>80</v>
      </c>
      <c r="K64" s="53" t="s">
        <v>81</v>
      </c>
      <c r="L64" s="53" t="s">
        <v>75</v>
      </c>
      <c r="M64" s="53" t="s">
        <v>78</v>
      </c>
      <c r="N64" s="52" t="s">
        <v>83</v>
      </c>
      <c r="O64" s="52" t="s">
        <v>75</v>
      </c>
      <c r="P64" s="52" t="s">
        <v>82</v>
      </c>
      <c r="Q64" s="52" t="s">
        <v>84</v>
      </c>
      <c r="R64" s="52" t="s">
        <v>75</v>
      </c>
      <c r="S64" s="54" t="s">
        <v>82</v>
      </c>
      <c r="T64" s="54" t="s">
        <v>85</v>
      </c>
      <c r="U64" s="54"/>
      <c r="V64" s="54"/>
      <c r="W64" s="54"/>
      <c r="X64" s="54"/>
      <c r="Y64" s="54"/>
      <c r="Z64" s="54"/>
      <c r="AA64" s="54"/>
      <c r="AB64" s="54"/>
      <c r="AC64" s="54"/>
      <c r="AD64" s="54" t="s">
        <v>75</v>
      </c>
      <c r="AE64" s="54"/>
      <c r="AF64" s="312" t="s">
        <v>82</v>
      </c>
      <c r="AG64" s="51"/>
      <c r="AH64" s="51"/>
      <c r="AI64" s="51"/>
    </row>
    <row r="65" spans="1:32" ht="45" customHeight="1" x14ac:dyDescent="0.65">
      <c r="A65" s="59" t="s">
        <v>9</v>
      </c>
      <c r="B65" s="67" t="s">
        <v>2</v>
      </c>
      <c r="C65" s="55">
        <v>45</v>
      </c>
      <c r="D65" s="55">
        <f t="shared" ref="D65:D77" si="12">(C65/50)*100</f>
        <v>90</v>
      </c>
      <c r="E65" s="60" t="s">
        <v>102</v>
      </c>
      <c r="F65" s="57">
        <v>47</v>
      </c>
      <c r="G65" s="57">
        <v>44</v>
      </c>
      <c r="H65" s="56">
        <f t="shared" ref="H65:H77" si="13">(F65+G65)</f>
        <v>91</v>
      </c>
      <c r="I65" s="60" t="s">
        <v>102</v>
      </c>
      <c r="J65" s="60">
        <v>45</v>
      </c>
      <c r="K65" s="60">
        <v>42</v>
      </c>
      <c r="L65" s="55">
        <f t="shared" ref="L65:L77" si="14">(J65+K65)</f>
        <v>87</v>
      </c>
      <c r="M65" s="57" t="s">
        <v>102</v>
      </c>
      <c r="N65" s="65">
        <v>35</v>
      </c>
      <c r="O65" s="65" t="e">
        <f>(#REF!/50)*100</f>
        <v>#REF!</v>
      </c>
      <c r="P65" s="65" t="s">
        <v>101</v>
      </c>
      <c r="Q65" s="65">
        <v>50</v>
      </c>
      <c r="R65" s="65">
        <f t="shared" ref="R65:R77" si="15">(Q65/50)*100</f>
        <v>100</v>
      </c>
      <c r="S65" s="65" t="s">
        <v>103</v>
      </c>
      <c r="T65" s="65">
        <v>54</v>
      </c>
      <c r="U65" s="65"/>
      <c r="V65" s="65"/>
      <c r="W65" s="65"/>
      <c r="X65" s="65"/>
      <c r="Y65" s="65"/>
      <c r="Z65" s="65"/>
      <c r="AA65" s="65"/>
      <c r="AB65" s="65"/>
      <c r="AC65" s="65"/>
      <c r="AD65" s="58" t="e">
        <f>(#REF!/40)*100</f>
        <v>#REF!</v>
      </c>
      <c r="AE65" s="58"/>
      <c r="AF65" s="313" t="s">
        <v>103</v>
      </c>
    </row>
    <row r="66" spans="1:32" ht="45" customHeight="1" x14ac:dyDescent="0.65">
      <c r="A66" s="59" t="s">
        <v>71</v>
      </c>
      <c r="B66" s="67" t="s">
        <v>2</v>
      </c>
      <c r="C66" s="55">
        <v>44</v>
      </c>
      <c r="D66" s="55">
        <f t="shared" si="12"/>
        <v>88</v>
      </c>
      <c r="E66" s="57" t="s">
        <v>102</v>
      </c>
      <c r="F66" s="57">
        <v>45</v>
      </c>
      <c r="G66" s="57">
        <v>49</v>
      </c>
      <c r="H66" s="56">
        <f t="shared" si="13"/>
        <v>94</v>
      </c>
      <c r="I66" s="57" t="s">
        <v>103</v>
      </c>
      <c r="J66" s="57">
        <v>41</v>
      </c>
      <c r="K66" s="57">
        <v>41</v>
      </c>
      <c r="L66" s="55">
        <f t="shared" si="14"/>
        <v>82</v>
      </c>
      <c r="M66" s="57" t="s">
        <v>102</v>
      </c>
      <c r="N66" s="65">
        <v>31</v>
      </c>
      <c r="O66" s="65" t="e">
        <f>(#REF!/50)*100</f>
        <v>#REF!</v>
      </c>
      <c r="P66" s="65" t="s">
        <v>100</v>
      </c>
      <c r="Q66" s="65">
        <v>32</v>
      </c>
      <c r="R66" s="65">
        <f t="shared" si="15"/>
        <v>64</v>
      </c>
      <c r="S66" s="65" t="s">
        <v>101</v>
      </c>
      <c r="T66" s="65">
        <v>50</v>
      </c>
      <c r="U66" s="65"/>
      <c r="V66" s="65"/>
      <c r="W66" s="65"/>
      <c r="X66" s="65"/>
      <c r="Y66" s="65"/>
      <c r="Z66" s="65"/>
      <c r="AA66" s="65"/>
      <c r="AB66" s="65"/>
      <c r="AC66" s="65"/>
      <c r="AD66" s="58" t="e">
        <f>(#REF!/40)*100</f>
        <v>#REF!</v>
      </c>
      <c r="AE66" s="58"/>
      <c r="AF66" s="313" t="s">
        <v>103</v>
      </c>
    </row>
    <row r="67" spans="1:32" ht="45" customHeight="1" x14ac:dyDescent="0.65">
      <c r="A67" s="61" t="s">
        <v>3</v>
      </c>
      <c r="B67" s="67" t="s">
        <v>2</v>
      </c>
      <c r="C67" s="55">
        <v>44</v>
      </c>
      <c r="D67" s="55">
        <f t="shared" si="12"/>
        <v>88</v>
      </c>
      <c r="E67" s="60" t="s">
        <v>102</v>
      </c>
      <c r="F67" s="57">
        <v>33</v>
      </c>
      <c r="G67" s="57">
        <v>33</v>
      </c>
      <c r="H67" s="56">
        <f t="shared" si="13"/>
        <v>66</v>
      </c>
      <c r="I67" s="60" t="s">
        <v>101</v>
      </c>
      <c r="J67" s="60">
        <v>45</v>
      </c>
      <c r="K67" s="60">
        <v>44</v>
      </c>
      <c r="L67" s="55">
        <f t="shared" si="14"/>
        <v>89</v>
      </c>
      <c r="M67" s="57" t="s">
        <v>102</v>
      </c>
      <c r="N67" s="65">
        <v>39</v>
      </c>
      <c r="O67" s="65" t="e">
        <f>(#REF!/50)*100</f>
        <v>#REF!</v>
      </c>
      <c r="P67" s="65" t="s">
        <v>101</v>
      </c>
      <c r="Q67" s="65">
        <v>45</v>
      </c>
      <c r="R67" s="65">
        <f t="shared" si="15"/>
        <v>90</v>
      </c>
      <c r="S67" s="65" t="s">
        <v>102</v>
      </c>
      <c r="T67" s="65">
        <v>42</v>
      </c>
      <c r="U67" s="65"/>
      <c r="V67" s="65"/>
      <c r="W67" s="65"/>
      <c r="X67" s="65"/>
      <c r="Y67" s="65"/>
      <c r="Z67" s="65"/>
      <c r="AA67" s="65"/>
      <c r="AB67" s="65"/>
      <c r="AC67" s="65"/>
      <c r="AD67" s="58" t="e">
        <f>(#REF!/40)*100</f>
        <v>#REF!</v>
      </c>
      <c r="AE67" s="58"/>
      <c r="AF67" s="313" t="s">
        <v>102</v>
      </c>
    </row>
    <row r="68" spans="1:32" ht="45" customHeight="1" x14ac:dyDescent="0.65">
      <c r="A68" s="59" t="s">
        <v>69</v>
      </c>
      <c r="B68" s="67" t="s">
        <v>2</v>
      </c>
      <c r="C68" s="55">
        <v>42</v>
      </c>
      <c r="D68" s="55">
        <f t="shared" si="12"/>
        <v>84</v>
      </c>
      <c r="E68" s="60" t="s">
        <v>102</v>
      </c>
      <c r="F68" s="57">
        <v>38</v>
      </c>
      <c r="G68" s="57">
        <v>34</v>
      </c>
      <c r="H68" s="56">
        <f t="shared" si="13"/>
        <v>72</v>
      </c>
      <c r="I68" s="60" t="s">
        <v>101</v>
      </c>
      <c r="J68" s="60">
        <v>35</v>
      </c>
      <c r="K68" s="60">
        <v>36</v>
      </c>
      <c r="L68" s="55">
        <f t="shared" si="14"/>
        <v>71</v>
      </c>
      <c r="M68" s="57" t="s">
        <v>101</v>
      </c>
      <c r="N68" s="65">
        <v>43</v>
      </c>
      <c r="O68" s="65" t="e">
        <f>(#REF!/50)*100</f>
        <v>#REF!</v>
      </c>
      <c r="P68" s="65" t="s">
        <v>101</v>
      </c>
      <c r="Q68" s="65">
        <v>39</v>
      </c>
      <c r="R68" s="65">
        <f t="shared" si="15"/>
        <v>78</v>
      </c>
      <c r="S68" s="65" t="s">
        <v>101</v>
      </c>
      <c r="T68" s="65">
        <v>45</v>
      </c>
      <c r="U68" s="65"/>
      <c r="V68" s="65"/>
      <c r="W68" s="65"/>
      <c r="X68" s="65"/>
      <c r="Y68" s="65"/>
      <c r="Z68" s="65"/>
      <c r="AA68" s="65"/>
      <c r="AB68" s="65"/>
      <c r="AC68" s="65"/>
      <c r="AD68" s="58" t="e">
        <f>(#REF!/40)*100</f>
        <v>#REF!</v>
      </c>
      <c r="AE68" s="58"/>
      <c r="AF68" s="313" t="s">
        <v>102</v>
      </c>
    </row>
    <row r="69" spans="1:32" ht="45" customHeight="1" x14ac:dyDescent="0.65">
      <c r="A69" s="59" t="s">
        <v>68</v>
      </c>
      <c r="B69" s="67" t="s">
        <v>2</v>
      </c>
      <c r="C69" s="55">
        <v>30</v>
      </c>
      <c r="D69" s="55">
        <f t="shared" si="12"/>
        <v>60</v>
      </c>
      <c r="E69" s="60" t="s">
        <v>101</v>
      </c>
      <c r="F69" s="57">
        <v>41</v>
      </c>
      <c r="G69" s="57">
        <v>34</v>
      </c>
      <c r="H69" s="56">
        <f t="shared" si="13"/>
        <v>75</v>
      </c>
      <c r="I69" s="60" t="s">
        <v>101</v>
      </c>
      <c r="J69" s="60">
        <v>36</v>
      </c>
      <c r="K69" s="60">
        <v>36</v>
      </c>
      <c r="L69" s="55">
        <f t="shared" si="14"/>
        <v>72</v>
      </c>
      <c r="M69" s="57" t="s">
        <v>101</v>
      </c>
      <c r="N69" s="65">
        <v>32</v>
      </c>
      <c r="O69" s="65" t="e">
        <f>(#REF!/50)*100</f>
        <v>#REF!</v>
      </c>
      <c r="P69" s="65" t="s">
        <v>101</v>
      </c>
      <c r="Q69" s="65">
        <v>36</v>
      </c>
      <c r="R69" s="65">
        <f t="shared" si="15"/>
        <v>72</v>
      </c>
      <c r="S69" s="65" t="s">
        <v>101</v>
      </c>
      <c r="T69" s="65">
        <v>43</v>
      </c>
      <c r="U69" s="65"/>
      <c r="V69" s="65"/>
      <c r="W69" s="65"/>
      <c r="X69" s="65"/>
      <c r="Y69" s="65"/>
      <c r="Z69" s="65"/>
      <c r="AA69" s="65"/>
      <c r="AB69" s="65"/>
      <c r="AC69" s="65"/>
      <c r="AD69" s="58" t="e">
        <f>(#REF!/40)*100</f>
        <v>#REF!</v>
      </c>
      <c r="AE69" s="58"/>
      <c r="AF69" s="313" t="s">
        <v>102</v>
      </c>
    </row>
    <row r="70" spans="1:32" ht="45" customHeight="1" x14ac:dyDescent="0.65">
      <c r="A70" s="59" t="s">
        <v>53</v>
      </c>
      <c r="B70" s="67" t="s">
        <v>2</v>
      </c>
      <c r="C70" s="55">
        <v>38</v>
      </c>
      <c r="D70" s="55">
        <f t="shared" si="12"/>
        <v>76</v>
      </c>
      <c r="E70" s="60" t="s">
        <v>101</v>
      </c>
      <c r="F70" s="57">
        <v>36</v>
      </c>
      <c r="G70" s="57">
        <v>37</v>
      </c>
      <c r="H70" s="56">
        <f t="shared" si="13"/>
        <v>73</v>
      </c>
      <c r="I70" s="60" t="s">
        <v>101</v>
      </c>
      <c r="J70" s="60">
        <v>16</v>
      </c>
      <c r="K70" s="60">
        <v>16</v>
      </c>
      <c r="L70" s="55">
        <f t="shared" si="14"/>
        <v>32</v>
      </c>
      <c r="M70" s="57" t="s">
        <v>100</v>
      </c>
      <c r="N70" s="65">
        <v>40</v>
      </c>
      <c r="O70" s="65" t="e">
        <f>(#REF!/50)*100</f>
        <v>#REF!</v>
      </c>
      <c r="P70" s="65" t="s">
        <v>101</v>
      </c>
      <c r="Q70" s="65">
        <v>43</v>
      </c>
      <c r="R70" s="65">
        <f t="shared" si="15"/>
        <v>86</v>
      </c>
      <c r="S70" s="65" t="s">
        <v>102</v>
      </c>
      <c r="T70" s="65">
        <v>43</v>
      </c>
      <c r="U70" s="65"/>
      <c r="V70" s="65"/>
      <c r="W70" s="65"/>
      <c r="X70" s="65"/>
      <c r="Y70" s="65"/>
      <c r="Z70" s="65"/>
      <c r="AA70" s="65"/>
      <c r="AB70" s="65"/>
      <c r="AC70" s="65"/>
      <c r="AD70" s="58" t="e">
        <f>(#REF!/40)*100</f>
        <v>#REF!</v>
      </c>
      <c r="AE70" s="58"/>
      <c r="AF70" s="313" t="s">
        <v>102</v>
      </c>
    </row>
    <row r="71" spans="1:32" ht="45" customHeight="1" x14ac:dyDescent="0.65">
      <c r="A71" s="61" t="s">
        <v>10</v>
      </c>
      <c r="B71" s="67" t="s">
        <v>2</v>
      </c>
      <c r="C71" s="55">
        <v>31</v>
      </c>
      <c r="D71" s="55">
        <f t="shared" si="12"/>
        <v>62</v>
      </c>
      <c r="E71" s="60" t="s">
        <v>101</v>
      </c>
      <c r="F71" s="57">
        <v>30</v>
      </c>
      <c r="G71" s="57">
        <v>32</v>
      </c>
      <c r="H71" s="56">
        <f t="shared" si="13"/>
        <v>62</v>
      </c>
      <c r="I71" s="60" t="s">
        <v>101</v>
      </c>
      <c r="J71" s="60">
        <v>25</v>
      </c>
      <c r="K71" s="60">
        <v>38</v>
      </c>
      <c r="L71" s="55">
        <f t="shared" si="14"/>
        <v>63</v>
      </c>
      <c r="M71" s="57" t="s">
        <v>100</v>
      </c>
      <c r="N71" s="65">
        <v>35</v>
      </c>
      <c r="O71" s="65" t="e">
        <f>(#REF!/50)*100</f>
        <v>#REF!</v>
      </c>
      <c r="P71" s="65" t="s">
        <v>101</v>
      </c>
      <c r="Q71" s="65">
        <v>44</v>
      </c>
      <c r="R71" s="65">
        <f t="shared" si="15"/>
        <v>88</v>
      </c>
      <c r="S71" s="65" t="s">
        <v>102</v>
      </c>
      <c r="T71" s="65">
        <v>41</v>
      </c>
      <c r="U71" s="65"/>
      <c r="V71" s="65"/>
      <c r="W71" s="65"/>
      <c r="X71" s="65"/>
      <c r="Y71" s="65"/>
      <c r="Z71" s="65"/>
      <c r="AA71" s="65"/>
      <c r="AB71" s="65"/>
      <c r="AC71" s="65"/>
      <c r="AD71" s="58" t="e">
        <f>(#REF!/40)*100</f>
        <v>#REF!</v>
      </c>
      <c r="AE71" s="58"/>
      <c r="AF71" s="313" t="s">
        <v>102</v>
      </c>
    </row>
    <row r="72" spans="1:32" ht="45" customHeight="1" x14ac:dyDescent="0.65">
      <c r="A72" s="59" t="s">
        <v>72</v>
      </c>
      <c r="B72" s="67" t="s">
        <v>2</v>
      </c>
      <c r="C72" s="55">
        <v>36</v>
      </c>
      <c r="D72" s="55">
        <f t="shared" si="12"/>
        <v>72</v>
      </c>
      <c r="E72" s="60" t="s">
        <v>101</v>
      </c>
      <c r="F72" s="57">
        <v>44</v>
      </c>
      <c r="G72" s="57">
        <v>32</v>
      </c>
      <c r="H72" s="56">
        <f t="shared" si="13"/>
        <v>76</v>
      </c>
      <c r="I72" s="60" t="s">
        <v>101</v>
      </c>
      <c r="J72" s="60">
        <v>22</v>
      </c>
      <c r="K72" s="60">
        <v>36</v>
      </c>
      <c r="L72" s="55">
        <f t="shared" si="14"/>
        <v>58</v>
      </c>
      <c r="M72" s="57" t="s">
        <v>100</v>
      </c>
      <c r="N72" s="65">
        <v>42</v>
      </c>
      <c r="O72" s="65" t="e">
        <f>(#REF!/50)*100</f>
        <v>#REF!</v>
      </c>
      <c r="P72" s="65" t="s">
        <v>100</v>
      </c>
      <c r="Q72" s="65">
        <v>32</v>
      </c>
      <c r="R72" s="65">
        <f t="shared" si="15"/>
        <v>64</v>
      </c>
      <c r="S72" s="65" t="s">
        <v>101</v>
      </c>
      <c r="T72" s="65">
        <v>40</v>
      </c>
      <c r="U72" s="65"/>
      <c r="V72" s="65"/>
      <c r="W72" s="65"/>
      <c r="X72" s="65"/>
      <c r="Y72" s="65"/>
      <c r="Z72" s="65"/>
      <c r="AA72" s="65"/>
      <c r="AB72" s="65"/>
      <c r="AC72" s="65"/>
      <c r="AD72" s="58" t="e">
        <f>(#REF!/40)*100</f>
        <v>#REF!</v>
      </c>
      <c r="AE72" s="58"/>
      <c r="AF72" s="313" t="s">
        <v>105</v>
      </c>
    </row>
    <row r="73" spans="1:32" ht="45" customHeight="1" x14ac:dyDescent="0.65">
      <c r="A73" s="59" t="s">
        <v>62</v>
      </c>
      <c r="B73" s="67" t="s">
        <v>2</v>
      </c>
      <c r="C73" s="55">
        <v>37</v>
      </c>
      <c r="D73" s="55">
        <f t="shared" si="12"/>
        <v>74</v>
      </c>
      <c r="E73" s="60" t="s">
        <v>101</v>
      </c>
      <c r="F73" s="57">
        <v>24</v>
      </c>
      <c r="G73" s="57">
        <v>35</v>
      </c>
      <c r="H73" s="56">
        <f t="shared" si="13"/>
        <v>59</v>
      </c>
      <c r="I73" s="60" t="s">
        <v>101</v>
      </c>
      <c r="J73" s="60">
        <v>28</v>
      </c>
      <c r="K73" s="60">
        <v>28</v>
      </c>
      <c r="L73" s="55">
        <f t="shared" si="14"/>
        <v>56</v>
      </c>
      <c r="M73" s="57" t="s">
        <v>100</v>
      </c>
      <c r="N73" s="65">
        <v>24</v>
      </c>
      <c r="O73" s="65" t="e">
        <f>(#REF!/50)*100</f>
        <v>#REF!</v>
      </c>
      <c r="P73" s="65" t="s">
        <v>101</v>
      </c>
      <c r="Q73" s="65">
        <v>30</v>
      </c>
      <c r="R73" s="65">
        <f t="shared" si="15"/>
        <v>60</v>
      </c>
      <c r="S73" s="65" t="s">
        <v>101</v>
      </c>
      <c r="T73" s="65">
        <v>42</v>
      </c>
      <c r="U73" s="65"/>
      <c r="V73" s="65"/>
      <c r="W73" s="65"/>
      <c r="X73" s="65"/>
      <c r="Y73" s="65"/>
      <c r="Z73" s="65"/>
      <c r="AA73" s="65"/>
      <c r="AB73" s="65"/>
      <c r="AC73" s="65"/>
      <c r="AD73" s="58" t="e">
        <f>(#REF!/40)*100</f>
        <v>#REF!</v>
      </c>
      <c r="AE73" s="58"/>
      <c r="AF73" s="313" t="s">
        <v>102</v>
      </c>
    </row>
    <row r="74" spans="1:32" ht="45" customHeight="1" x14ac:dyDescent="0.65">
      <c r="A74" s="63" t="s">
        <v>22</v>
      </c>
      <c r="B74" s="67" t="s">
        <v>2</v>
      </c>
      <c r="C74" s="55">
        <v>33</v>
      </c>
      <c r="D74" s="55">
        <f t="shared" si="12"/>
        <v>66</v>
      </c>
      <c r="E74" s="57" t="s">
        <v>101</v>
      </c>
      <c r="F74" s="57">
        <v>34</v>
      </c>
      <c r="G74" s="57">
        <v>18</v>
      </c>
      <c r="H74" s="56">
        <f t="shared" si="13"/>
        <v>52</v>
      </c>
      <c r="I74" s="57" t="s">
        <v>100</v>
      </c>
      <c r="J74" s="57">
        <v>30</v>
      </c>
      <c r="K74" s="57">
        <v>36</v>
      </c>
      <c r="L74" s="55">
        <f t="shared" si="14"/>
        <v>66</v>
      </c>
      <c r="M74" s="57" t="s">
        <v>101</v>
      </c>
      <c r="N74" s="65">
        <v>37</v>
      </c>
      <c r="O74" s="65" t="e">
        <f>(#REF!/50)*100</f>
        <v>#REF!</v>
      </c>
      <c r="P74" s="65" t="s">
        <v>101</v>
      </c>
      <c r="Q74" s="65">
        <v>32</v>
      </c>
      <c r="R74" s="65">
        <f t="shared" si="15"/>
        <v>64</v>
      </c>
      <c r="S74" s="65" t="s">
        <v>101</v>
      </c>
      <c r="T74" s="65">
        <v>38</v>
      </c>
      <c r="U74" s="65"/>
      <c r="V74" s="65"/>
      <c r="W74" s="65"/>
      <c r="X74" s="65"/>
      <c r="Y74" s="65"/>
      <c r="Z74" s="65"/>
      <c r="AA74" s="65"/>
      <c r="AB74" s="65"/>
      <c r="AC74" s="65"/>
      <c r="AD74" s="58" t="e">
        <f>(#REF!/40)*100</f>
        <v>#REF!</v>
      </c>
      <c r="AE74" s="58"/>
      <c r="AF74" s="313" t="s">
        <v>102</v>
      </c>
    </row>
    <row r="75" spans="1:32" ht="45" customHeight="1" x14ac:dyDescent="0.65">
      <c r="A75" s="63" t="s">
        <v>38</v>
      </c>
      <c r="B75" s="67" t="s">
        <v>2</v>
      </c>
      <c r="C75" s="55">
        <v>26</v>
      </c>
      <c r="D75" s="55">
        <f t="shared" si="12"/>
        <v>52</v>
      </c>
      <c r="E75" s="60" t="s">
        <v>100</v>
      </c>
      <c r="F75" s="57">
        <v>37</v>
      </c>
      <c r="G75" s="57">
        <v>26</v>
      </c>
      <c r="H75" s="56">
        <f t="shared" si="13"/>
        <v>63</v>
      </c>
      <c r="I75" s="60" t="s">
        <v>100</v>
      </c>
      <c r="J75" s="60">
        <v>27</v>
      </c>
      <c r="K75" s="60">
        <v>34</v>
      </c>
      <c r="L75" s="55">
        <f t="shared" si="14"/>
        <v>61</v>
      </c>
      <c r="M75" s="57" t="s">
        <v>100</v>
      </c>
      <c r="N75" s="65">
        <v>22</v>
      </c>
      <c r="O75" s="65" t="e">
        <f>(#REF!/50)*100</f>
        <v>#REF!</v>
      </c>
      <c r="P75" s="65" t="s">
        <v>100</v>
      </c>
      <c r="Q75" s="65">
        <v>33</v>
      </c>
      <c r="R75" s="65">
        <f t="shared" si="15"/>
        <v>66</v>
      </c>
      <c r="S75" s="65" t="s">
        <v>101</v>
      </c>
      <c r="T75" s="65">
        <v>28</v>
      </c>
      <c r="U75" s="65"/>
      <c r="V75" s="65"/>
      <c r="W75" s="65"/>
      <c r="X75" s="65"/>
      <c r="Y75" s="65"/>
      <c r="Z75" s="65"/>
      <c r="AA75" s="65"/>
      <c r="AB75" s="65"/>
      <c r="AC75" s="65"/>
      <c r="AD75" s="58" t="e">
        <f>(#REF!/40)*100</f>
        <v>#REF!</v>
      </c>
      <c r="AE75" s="58"/>
      <c r="AF75" s="313" t="s">
        <v>101</v>
      </c>
    </row>
    <row r="76" spans="1:32" ht="45" customHeight="1" x14ac:dyDescent="0.65">
      <c r="A76" s="63" t="s">
        <v>35</v>
      </c>
      <c r="B76" s="67" t="s">
        <v>2</v>
      </c>
      <c r="C76" s="60">
        <v>30</v>
      </c>
      <c r="D76" s="60">
        <f t="shared" si="12"/>
        <v>60</v>
      </c>
      <c r="E76" s="60" t="s">
        <v>101</v>
      </c>
      <c r="F76" s="57">
        <v>26</v>
      </c>
      <c r="G76" s="57">
        <v>28</v>
      </c>
      <c r="H76" s="57">
        <f t="shared" si="13"/>
        <v>54</v>
      </c>
      <c r="I76" s="60" t="s">
        <v>100</v>
      </c>
      <c r="J76" s="60">
        <v>26</v>
      </c>
      <c r="K76" s="60">
        <v>36</v>
      </c>
      <c r="L76" s="60">
        <f t="shared" si="14"/>
        <v>62</v>
      </c>
      <c r="M76" s="57" t="s">
        <v>100</v>
      </c>
      <c r="N76" s="65">
        <v>25</v>
      </c>
      <c r="O76" s="65" t="e">
        <f>(#REF!/50)*100</f>
        <v>#REF!</v>
      </c>
      <c r="P76" s="65" t="s">
        <v>100</v>
      </c>
      <c r="Q76" s="65">
        <v>27</v>
      </c>
      <c r="R76" s="65">
        <f t="shared" si="15"/>
        <v>54</v>
      </c>
      <c r="S76" s="65" t="s">
        <v>100</v>
      </c>
      <c r="T76" s="65">
        <v>39</v>
      </c>
      <c r="U76" s="65"/>
      <c r="V76" s="65"/>
      <c r="W76" s="65"/>
      <c r="X76" s="65"/>
      <c r="Y76" s="65"/>
      <c r="Z76" s="65"/>
      <c r="AA76" s="65"/>
      <c r="AB76" s="65"/>
      <c r="AC76" s="65"/>
      <c r="AD76" s="58" t="e">
        <f>(#REF!/40)*100</f>
        <v>#REF!</v>
      </c>
      <c r="AE76" s="58"/>
      <c r="AF76" s="313" t="s">
        <v>100</v>
      </c>
    </row>
    <row r="77" spans="1:32" ht="45" customHeight="1" x14ac:dyDescent="0.65">
      <c r="A77" s="63" t="s">
        <v>63</v>
      </c>
      <c r="B77" s="67" t="s">
        <v>2</v>
      </c>
      <c r="C77" s="60">
        <v>32</v>
      </c>
      <c r="D77" s="60">
        <f t="shared" si="12"/>
        <v>64</v>
      </c>
      <c r="E77" s="60" t="s">
        <v>101</v>
      </c>
      <c r="F77" s="57">
        <v>21</v>
      </c>
      <c r="G77" s="57">
        <v>15</v>
      </c>
      <c r="H77" s="57">
        <f t="shared" si="13"/>
        <v>36</v>
      </c>
      <c r="I77" s="60" t="s">
        <v>100</v>
      </c>
      <c r="J77" s="60">
        <v>23</v>
      </c>
      <c r="K77" s="60">
        <v>38</v>
      </c>
      <c r="L77" s="60">
        <f t="shared" si="14"/>
        <v>61</v>
      </c>
      <c r="M77" s="57" t="s">
        <v>100</v>
      </c>
      <c r="N77" s="65">
        <v>25</v>
      </c>
      <c r="O77" s="65" t="e">
        <f>(#REF!/50)*100</f>
        <v>#REF!</v>
      </c>
      <c r="P77" s="65" t="s">
        <v>100</v>
      </c>
      <c r="Q77" s="65">
        <v>29</v>
      </c>
      <c r="R77" s="65">
        <f t="shared" si="15"/>
        <v>57.999999999999993</v>
      </c>
      <c r="S77" s="65" t="s">
        <v>100</v>
      </c>
      <c r="T77" s="65">
        <v>27</v>
      </c>
      <c r="U77" s="65"/>
      <c r="V77" s="65"/>
      <c r="W77" s="65"/>
      <c r="X77" s="65"/>
      <c r="Y77" s="65"/>
      <c r="Z77" s="65"/>
      <c r="AA77" s="65"/>
      <c r="AB77" s="65"/>
      <c r="AC77" s="65"/>
      <c r="AD77" s="58" t="e">
        <f>(#REF!/40)*100</f>
        <v>#REF!</v>
      </c>
      <c r="AE77" s="58"/>
      <c r="AF77" s="313" t="s">
        <v>101</v>
      </c>
    </row>
    <row r="78" spans="1:32" ht="45" customHeight="1" x14ac:dyDescent="0.65">
      <c r="A78" s="62" t="s">
        <v>75</v>
      </c>
      <c r="B78" s="67"/>
      <c r="C78" s="125">
        <f t="shared" ref="C78:AF78" si="16">SUM(C65:C77)</f>
        <v>468</v>
      </c>
      <c r="D78" s="125">
        <f t="shared" si="16"/>
        <v>936</v>
      </c>
      <c r="E78" s="125">
        <f t="shared" si="16"/>
        <v>0</v>
      </c>
      <c r="F78" s="125">
        <f t="shared" si="16"/>
        <v>456</v>
      </c>
      <c r="G78" s="125">
        <f t="shared" si="16"/>
        <v>417</v>
      </c>
      <c r="H78" s="125">
        <f t="shared" si="16"/>
        <v>873</v>
      </c>
      <c r="I78" s="125">
        <f t="shared" si="16"/>
        <v>0</v>
      </c>
      <c r="J78" s="125">
        <f t="shared" si="16"/>
        <v>399</v>
      </c>
      <c r="K78" s="125">
        <f t="shared" si="16"/>
        <v>461</v>
      </c>
      <c r="L78" s="125">
        <f t="shared" si="16"/>
        <v>860</v>
      </c>
      <c r="M78" s="125">
        <f t="shared" si="16"/>
        <v>0</v>
      </c>
      <c r="N78" s="125">
        <f t="shared" si="16"/>
        <v>430</v>
      </c>
      <c r="O78" s="125" t="e">
        <f t="shared" si="16"/>
        <v>#REF!</v>
      </c>
      <c r="P78" s="125">
        <f t="shared" si="16"/>
        <v>0</v>
      </c>
      <c r="Q78" s="125">
        <f t="shared" si="16"/>
        <v>472</v>
      </c>
      <c r="R78" s="125">
        <f t="shared" si="16"/>
        <v>944</v>
      </c>
      <c r="S78" s="125">
        <f t="shared" si="16"/>
        <v>0</v>
      </c>
      <c r="T78" s="125">
        <f t="shared" si="16"/>
        <v>532</v>
      </c>
      <c r="U78" s="125"/>
      <c r="V78" s="125"/>
      <c r="W78" s="125"/>
      <c r="X78" s="125"/>
      <c r="Y78" s="125"/>
      <c r="Z78" s="125"/>
      <c r="AA78" s="125"/>
      <c r="AB78" s="125"/>
      <c r="AC78" s="125"/>
      <c r="AD78" s="125" t="e">
        <f t="shared" si="16"/>
        <v>#REF!</v>
      </c>
      <c r="AE78" s="125"/>
      <c r="AF78" s="314">
        <f t="shared" si="16"/>
        <v>0</v>
      </c>
    </row>
    <row r="79" spans="1:32" ht="33.6" x14ac:dyDescent="0.65">
      <c r="A79" s="62" t="s">
        <v>97</v>
      </c>
      <c r="B79" s="63"/>
      <c r="C79" s="64">
        <f>AVERAGE(C65:C77)</f>
        <v>36</v>
      </c>
      <c r="D79" s="64">
        <f t="shared" ref="D79:AF79" si="17">AVERAGE(D65:D77)</f>
        <v>72</v>
      </c>
      <c r="E79" s="64" t="e">
        <f t="shared" si="17"/>
        <v>#DIV/0!</v>
      </c>
      <c r="F79" s="64">
        <f t="shared" si="17"/>
        <v>35.07692307692308</v>
      </c>
      <c r="G79" s="64">
        <f t="shared" si="17"/>
        <v>32.07692307692308</v>
      </c>
      <c r="H79" s="64">
        <f t="shared" si="17"/>
        <v>67.15384615384616</v>
      </c>
      <c r="I79" s="64" t="e">
        <f t="shared" si="17"/>
        <v>#DIV/0!</v>
      </c>
      <c r="J79" s="64">
        <f t="shared" si="17"/>
        <v>30.692307692307693</v>
      </c>
      <c r="K79" s="64">
        <f t="shared" si="17"/>
        <v>35.46153846153846</v>
      </c>
      <c r="L79" s="64">
        <f t="shared" si="17"/>
        <v>66.15384615384616</v>
      </c>
      <c r="M79" s="64" t="e">
        <f t="shared" si="17"/>
        <v>#DIV/0!</v>
      </c>
      <c r="N79" s="64">
        <f t="shared" si="17"/>
        <v>33.07692307692308</v>
      </c>
      <c r="O79" s="64" t="e">
        <f t="shared" si="17"/>
        <v>#REF!</v>
      </c>
      <c r="P79" s="64" t="e">
        <f t="shared" si="17"/>
        <v>#DIV/0!</v>
      </c>
      <c r="Q79" s="64">
        <f t="shared" si="17"/>
        <v>36.307692307692307</v>
      </c>
      <c r="R79" s="64">
        <f t="shared" si="17"/>
        <v>72.615384615384613</v>
      </c>
      <c r="S79" s="64" t="e">
        <f t="shared" si="17"/>
        <v>#DIV/0!</v>
      </c>
      <c r="T79" s="64">
        <f t="shared" si="17"/>
        <v>40.92307692307692</v>
      </c>
      <c r="U79" s="64"/>
      <c r="V79" s="64"/>
      <c r="W79" s="64"/>
      <c r="X79" s="64"/>
      <c r="Y79" s="64"/>
      <c r="Z79" s="64"/>
      <c r="AA79" s="64"/>
      <c r="AB79" s="64"/>
      <c r="AC79" s="64"/>
      <c r="AD79" s="64" t="e">
        <f t="shared" si="17"/>
        <v>#REF!</v>
      </c>
      <c r="AE79" s="64"/>
      <c r="AF79" s="315" t="e">
        <f t="shared" si="17"/>
        <v>#DIV/0!</v>
      </c>
    </row>
    <row r="80" spans="1:32" ht="45" customHeight="1" x14ac:dyDescent="0.55000000000000004">
      <c r="A80" s="31" t="s">
        <v>98</v>
      </c>
      <c r="B80" s="2"/>
      <c r="C80" s="1"/>
      <c r="D80" s="1"/>
      <c r="E80" s="1"/>
      <c r="F80" s="3"/>
      <c r="G80" s="3"/>
      <c r="H80" s="1"/>
      <c r="I80" s="1"/>
      <c r="J80" s="1"/>
      <c r="K80" s="1"/>
      <c r="L80" s="1"/>
      <c r="M80" s="3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316"/>
    </row>
    <row r="81" spans="1:32" ht="45" customHeight="1" x14ac:dyDescent="0.55000000000000004">
      <c r="A81" s="2" t="s">
        <v>73</v>
      </c>
      <c r="B81" s="9" t="s">
        <v>2</v>
      </c>
      <c r="C81" s="13"/>
      <c r="D81" s="13">
        <f>(C81/50)*100</f>
        <v>0</v>
      </c>
      <c r="E81" s="30"/>
      <c r="F81" s="15"/>
      <c r="G81" s="15"/>
      <c r="H81" s="14">
        <f>(F81+G81)</f>
        <v>0</v>
      </c>
      <c r="I81" s="30"/>
      <c r="J81" s="30"/>
      <c r="K81" s="30">
        <v>42</v>
      </c>
      <c r="L81" s="13">
        <f>(J81+K81)</f>
        <v>42</v>
      </c>
      <c r="M81" s="15"/>
      <c r="N81" s="17"/>
      <c r="O81" s="16" t="e">
        <f>(#REF!/50)*100</f>
        <v>#REF!</v>
      </c>
      <c r="P81" s="17" t="s">
        <v>102</v>
      </c>
      <c r="Q81" s="16">
        <v>43</v>
      </c>
      <c r="R81" s="16">
        <f>(Q81/50)*100</f>
        <v>86</v>
      </c>
      <c r="S81" s="17" t="s">
        <v>102</v>
      </c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 t="e">
        <f>(#REF!/40)*100</f>
        <v>#REF!</v>
      </c>
      <c r="AE81" s="16"/>
      <c r="AF81" s="317"/>
    </row>
    <row r="82" spans="1:32" ht="45" customHeight="1" x14ac:dyDescent="0.55000000000000004">
      <c r="A82" s="4" t="s">
        <v>59</v>
      </c>
      <c r="B82" s="9" t="s">
        <v>2</v>
      </c>
      <c r="C82" s="13"/>
      <c r="D82" s="13">
        <f>(C82/50)*100</f>
        <v>0</v>
      </c>
      <c r="E82" s="30"/>
      <c r="F82" s="15"/>
      <c r="G82" s="15"/>
      <c r="H82" s="14">
        <f>(F82+G82)</f>
        <v>0</v>
      </c>
      <c r="I82" s="30"/>
      <c r="J82" s="30"/>
      <c r="K82" s="30">
        <v>39</v>
      </c>
      <c r="L82" s="13">
        <f>(J82+K82)</f>
        <v>39</v>
      </c>
      <c r="M82" s="15"/>
      <c r="N82" s="17"/>
      <c r="O82" s="16" t="e">
        <f>(#REF!/50)*100</f>
        <v>#REF!</v>
      </c>
      <c r="P82" s="17"/>
      <c r="Q82" s="16">
        <v>31</v>
      </c>
      <c r="R82" s="16">
        <f>(Q82/50)*100</f>
        <v>62</v>
      </c>
      <c r="S82" s="17" t="s">
        <v>101</v>
      </c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 t="e">
        <f>(#REF!/40)*100</f>
        <v>#REF!</v>
      </c>
      <c r="AE82" s="16"/>
      <c r="AF82" s="317"/>
    </row>
    <row r="83" spans="1:32" ht="45" customHeight="1" x14ac:dyDescent="0.55000000000000004">
      <c r="A83" s="4" t="s">
        <v>4</v>
      </c>
      <c r="B83" s="9" t="s">
        <v>2</v>
      </c>
      <c r="C83" s="13"/>
      <c r="D83" s="13">
        <f>(C83/50)*100</f>
        <v>0</v>
      </c>
      <c r="E83" s="30"/>
      <c r="F83" s="15"/>
      <c r="G83" s="15"/>
      <c r="H83" s="14">
        <f>(F83+G83)</f>
        <v>0</v>
      </c>
      <c r="I83" s="30"/>
      <c r="J83" s="30"/>
      <c r="K83" s="30"/>
      <c r="L83" s="13">
        <f>(J83+K83)</f>
        <v>0</v>
      </c>
      <c r="M83" s="15"/>
      <c r="N83" s="17"/>
      <c r="O83" s="16" t="e">
        <f>(#REF!/50)*100</f>
        <v>#REF!</v>
      </c>
      <c r="P83" s="17"/>
      <c r="Q83" s="16"/>
      <c r="R83" s="16">
        <f>(Q83/50)*100</f>
        <v>0</v>
      </c>
      <c r="S83" s="17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 t="e">
        <f>(#REF!/40)*100</f>
        <v>#REF!</v>
      </c>
      <c r="AE83" s="16"/>
      <c r="AF83" s="317"/>
    </row>
    <row r="84" spans="1:32" ht="45" customHeight="1" x14ac:dyDescent="0.55000000000000004">
      <c r="A84" s="5" t="s">
        <v>1</v>
      </c>
      <c r="B84" s="9" t="s">
        <v>2</v>
      </c>
      <c r="C84" s="13">
        <v>36</v>
      </c>
      <c r="D84" s="13">
        <f>(C84/50)*100</f>
        <v>72</v>
      </c>
      <c r="E84" s="13" t="s">
        <v>101</v>
      </c>
      <c r="F84" s="14">
        <v>39</v>
      </c>
      <c r="G84" s="14">
        <v>31</v>
      </c>
      <c r="H84" s="14">
        <f>(F84+G84)</f>
        <v>70</v>
      </c>
      <c r="I84" s="13" t="s">
        <v>101</v>
      </c>
      <c r="J84" s="13"/>
      <c r="K84" s="13"/>
      <c r="L84" s="13">
        <f>(J84+K84)</f>
        <v>0</v>
      </c>
      <c r="M84" s="15"/>
      <c r="N84" s="17"/>
      <c r="O84" s="16" t="e">
        <f>(#REF!/50)*100</f>
        <v>#REF!</v>
      </c>
      <c r="P84" s="16" t="s">
        <v>100</v>
      </c>
      <c r="Q84" s="16"/>
      <c r="R84" s="16">
        <f>(Q84/50)*100</f>
        <v>0</v>
      </c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 t="e">
        <f>(#REF!/40)*100</f>
        <v>#REF!</v>
      </c>
      <c r="AE84" s="16"/>
      <c r="AF84" s="318"/>
    </row>
    <row r="85" spans="1:32" ht="45" customHeight="1" x14ac:dyDescent="0.55000000000000004">
      <c r="A85" s="2" t="s">
        <v>70</v>
      </c>
      <c r="B85" s="9" t="s">
        <v>2</v>
      </c>
      <c r="C85" s="13">
        <v>35</v>
      </c>
      <c r="D85" s="13">
        <f>(C85/50)*100</f>
        <v>70</v>
      </c>
      <c r="E85" s="30" t="s">
        <v>101</v>
      </c>
      <c r="F85" s="15">
        <v>31</v>
      </c>
      <c r="G85" s="15">
        <v>27</v>
      </c>
      <c r="H85" s="14">
        <f>(F85+G85)</f>
        <v>58</v>
      </c>
      <c r="I85" s="30" t="s">
        <v>100</v>
      </c>
      <c r="J85" s="30">
        <v>26</v>
      </c>
      <c r="K85" s="30">
        <v>42</v>
      </c>
      <c r="L85" s="13">
        <f>(J85+K85)</f>
        <v>68</v>
      </c>
      <c r="M85" s="15" t="s">
        <v>100</v>
      </c>
      <c r="N85" s="17">
        <v>24</v>
      </c>
      <c r="O85" s="16" t="e">
        <f>(#REF!/50)*100</f>
        <v>#REF!</v>
      </c>
      <c r="P85" s="17"/>
      <c r="Q85" s="16"/>
      <c r="R85" s="16">
        <f>(Q85/50)*100</f>
        <v>0</v>
      </c>
      <c r="S85" s="17"/>
      <c r="T85" s="16">
        <v>43</v>
      </c>
      <c r="U85" s="16"/>
      <c r="V85" s="16"/>
      <c r="W85" s="16"/>
      <c r="X85" s="16"/>
      <c r="Y85" s="16"/>
      <c r="Z85" s="16"/>
      <c r="AA85" s="16"/>
      <c r="AB85" s="16"/>
      <c r="AC85" s="16"/>
      <c r="AD85" s="16" t="e">
        <f>(#REF!/40)*100</f>
        <v>#REF!</v>
      </c>
      <c r="AE85" s="16"/>
      <c r="AF85" s="317" t="s">
        <v>102</v>
      </c>
    </row>
    <row r="86" spans="1:32" ht="45" customHeight="1" x14ac:dyDescent="0.55000000000000004">
      <c r="A86" s="31"/>
      <c r="B86" s="9"/>
      <c r="C86" s="13"/>
      <c r="D86" s="13"/>
      <c r="E86" s="1"/>
      <c r="F86" s="3"/>
      <c r="G86" s="3"/>
      <c r="H86" s="14"/>
      <c r="I86" s="1"/>
      <c r="J86" s="1"/>
      <c r="K86" s="1"/>
      <c r="L86" s="13"/>
      <c r="M86" s="3"/>
      <c r="N86" s="17"/>
      <c r="O86" s="16"/>
      <c r="P86" s="10"/>
      <c r="Q86" s="16"/>
      <c r="R86" s="16"/>
      <c r="S86" s="10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316"/>
    </row>
    <row r="87" spans="1:32" ht="28.8" x14ac:dyDescent="0.55000000000000004">
      <c r="A87" s="31"/>
      <c r="B87" s="2"/>
      <c r="C87" s="1"/>
      <c r="D87" s="1"/>
      <c r="E87" s="1"/>
      <c r="F87" s="3"/>
      <c r="G87" s="3"/>
      <c r="H87" s="1"/>
      <c r="I87" s="1"/>
      <c r="J87" s="1"/>
      <c r="K87" s="1"/>
      <c r="L87" s="1"/>
      <c r="M87" s="3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316"/>
    </row>
    <row r="88" spans="1:32" ht="45" customHeight="1" x14ac:dyDescent="0.55000000000000004">
      <c r="A88" s="31"/>
      <c r="B88" s="2"/>
      <c r="C88" s="1"/>
      <c r="D88" s="1"/>
      <c r="E88" s="1"/>
      <c r="F88" s="3"/>
      <c r="G88" s="3"/>
      <c r="H88" s="1"/>
      <c r="I88" s="1"/>
      <c r="J88" s="1"/>
      <c r="K88" s="1"/>
      <c r="L88" s="1"/>
      <c r="M88" s="3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316"/>
    </row>
    <row r="89" spans="1:32" ht="45" customHeight="1" x14ac:dyDescent="0.55000000000000004">
      <c r="A89" s="33"/>
      <c r="B89" s="33"/>
      <c r="C89" s="24"/>
      <c r="D89" s="24"/>
      <c r="E89" s="24"/>
      <c r="F89" s="26"/>
      <c r="G89" s="26"/>
      <c r="H89" s="26"/>
      <c r="I89" s="24"/>
      <c r="J89" s="24"/>
      <c r="K89" s="24"/>
      <c r="L89" s="24"/>
      <c r="M89" s="26"/>
      <c r="N89" s="20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319"/>
    </row>
    <row r="90" spans="1:32" ht="45" customHeight="1" x14ac:dyDescent="0.55000000000000004">
      <c r="A90" s="11"/>
      <c r="B90" s="11"/>
      <c r="C90" s="28"/>
      <c r="D90" s="28"/>
      <c r="E90" s="28"/>
      <c r="F90" s="25"/>
      <c r="G90" s="25"/>
      <c r="H90" s="28"/>
      <c r="I90" s="28"/>
      <c r="J90" s="28"/>
      <c r="K90" s="28"/>
      <c r="L90" s="28"/>
      <c r="M90" s="25"/>
    </row>
    <row r="91" spans="1:32" ht="36.6" x14ac:dyDescent="0.7">
      <c r="A91" s="119"/>
      <c r="B91" s="91"/>
      <c r="C91" s="120" t="s">
        <v>99</v>
      </c>
      <c r="D91" s="120"/>
      <c r="E91" s="121"/>
      <c r="F91" s="27"/>
      <c r="G91" s="27"/>
      <c r="H91" s="27"/>
      <c r="I91" s="27"/>
      <c r="J91" s="27"/>
      <c r="K91" s="27"/>
      <c r="L91" s="27"/>
      <c r="M91" s="27"/>
    </row>
    <row r="92" spans="1:32" ht="36.6" x14ac:dyDescent="0.7">
      <c r="A92" s="73" t="s">
        <v>89</v>
      </c>
      <c r="B92" s="101"/>
      <c r="C92" s="121"/>
      <c r="D92" s="121"/>
      <c r="E92" s="121"/>
      <c r="F92" s="27"/>
      <c r="G92" s="27"/>
      <c r="H92" s="27"/>
      <c r="I92" s="27"/>
      <c r="J92" s="27"/>
      <c r="K92" s="27"/>
      <c r="L92" s="27"/>
      <c r="M92" s="27"/>
    </row>
    <row r="93" spans="1:32" ht="36.6" x14ac:dyDescent="0.7">
      <c r="A93" s="73" t="s">
        <v>94</v>
      </c>
      <c r="B93" s="101"/>
      <c r="C93" s="121"/>
      <c r="D93" s="121"/>
      <c r="E93" s="121"/>
      <c r="F93" s="27"/>
      <c r="G93" s="27"/>
      <c r="H93" s="27"/>
      <c r="I93" s="27"/>
      <c r="J93" s="27"/>
      <c r="K93" s="27"/>
      <c r="L93" s="27"/>
      <c r="M93" s="27"/>
    </row>
    <row r="94" spans="1:32" ht="36.6" x14ac:dyDescent="0.7">
      <c r="A94" s="73" t="s">
        <v>91</v>
      </c>
      <c r="B94" s="101"/>
      <c r="C94" s="121"/>
      <c r="D94" s="121"/>
      <c r="E94" s="121"/>
      <c r="F94" s="27"/>
      <c r="G94" s="27"/>
      <c r="H94" s="27"/>
      <c r="I94" s="27"/>
      <c r="J94" s="27"/>
      <c r="K94" s="27"/>
      <c r="L94" s="27"/>
      <c r="M94" s="27"/>
    </row>
    <row r="95" spans="1:32" ht="18.75" customHeight="1" x14ac:dyDescent="0.55000000000000004">
      <c r="A95" s="23"/>
      <c r="B95" s="11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</row>
    <row r="96" spans="1:32" s="69" customFormat="1" ht="111.75" customHeight="1" x14ac:dyDescent="0.7">
      <c r="A96" s="29" t="s">
        <v>0</v>
      </c>
      <c r="B96" s="76" t="s">
        <v>92</v>
      </c>
      <c r="C96" s="77" t="s">
        <v>77</v>
      </c>
      <c r="D96" s="77" t="s">
        <v>75</v>
      </c>
      <c r="E96" s="77" t="s">
        <v>78</v>
      </c>
      <c r="F96" s="77" t="s">
        <v>79</v>
      </c>
      <c r="G96" s="77" t="s">
        <v>88</v>
      </c>
      <c r="H96" s="77" t="s">
        <v>75</v>
      </c>
      <c r="I96" s="77" t="s">
        <v>82</v>
      </c>
      <c r="J96" s="77" t="s">
        <v>80</v>
      </c>
      <c r="K96" s="77" t="s">
        <v>81</v>
      </c>
      <c r="L96" s="77" t="s">
        <v>75</v>
      </c>
      <c r="M96" s="77" t="s">
        <v>78</v>
      </c>
      <c r="N96" s="76" t="s">
        <v>83</v>
      </c>
      <c r="O96" s="76" t="s">
        <v>75</v>
      </c>
      <c r="P96" s="76" t="s">
        <v>82</v>
      </c>
      <c r="Q96" s="76" t="s">
        <v>84</v>
      </c>
      <c r="R96" s="76" t="s">
        <v>75</v>
      </c>
      <c r="S96" s="78" t="s">
        <v>82</v>
      </c>
      <c r="T96" s="78" t="s">
        <v>85</v>
      </c>
      <c r="U96" s="78"/>
      <c r="V96" s="78"/>
      <c r="W96" s="78"/>
      <c r="X96" s="78"/>
      <c r="Y96" s="78"/>
      <c r="Z96" s="78"/>
      <c r="AA96" s="78"/>
      <c r="AB96" s="78"/>
      <c r="AC96" s="78"/>
      <c r="AD96" s="78" t="s">
        <v>75</v>
      </c>
      <c r="AE96" s="78"/>
      <c r="AF96" s="302" t="s">
        <v>82</v>
      </c>
    </row>
    <row r="97" spans="1:32" ht="42" customHeight="1" x14ac:dyDescent="0.6">
      <c r="A97" s="4" t="s">
        <v>6</v>
      </c>
      <c r="B97" s="9" t="s">
        <v>12</v>
      </c>
      <c r="C97" s="45">
        <v>35</v>
      </c>
      <c r="D97" s="45">
        <f t="shared" ref="D97:D115" si="18">(C97/50)*100</f>
        <v>70</v>
      </c>
      <c r="E97" s="45" t="s">
        <v>101</v>
      </c>
      <c r="F97" s="46">
        <v>31</v>
      </c>
      <c r="G97" s="46">
        <v>40</v>
      </c>
      <c r="H97" s="46">
        <f t="shared" ref="H97:H115" si="19">(F97+G97)</f>
        <v>71</v>
      </c>
      <c r="I97" s="45" t="s">
        <v>102</v>
      </c>
      <c r="J97" s="45">
        <v>46</v>
      </c>
      <c r="K97" s="45">
        <v>41</v>
      </c>
      <c r="L97" s="45">
        <f t="shared" ref="L97:L115" si="20">(J97+K97)</f>
        <v>87</v>
      </c>
      <c r="M97" s="47" t="s">
        <v>102</v>
      </c>
      <c r="N97" s="38">
        <v>43</v>
      </c>
      <c r="O97" s="38" t="e">
        <f>(#REF!/50)*100</f>
        <v>#REF!</v>
      </c>
      <c r="P97" s="38" t="s">
        <v>100</v>
      </c>
      <c r="Q97" s="38">
        <v>39</v>
      </c>
      <c r="R97" s="38">
        <f t="shared" ref="R97:R115" si="21">(Q97/50)*100</f>
        <v>78</v>
      </c>
      <c r="S97" s="38" t="s">
        <v>101</v>
      </c>
      <c r="T97" s="38">
        <v>33</v>
      </c>
      <c r="U97" s="38"/>
      <c r="V97" s="38"/>
      <c r="W97" s="38"/>
      <c r="X97" s="38"/>
      <c r="Y97" s="38"/>
      <c r="Z97" s="38"/>
      <c r="AA97" s="38"/>
      <c r="AB97" s="38"/>
      <c r="AC97" s="38"/>
      <c r="AD97" s="48" t="e">
        <f>(#REF!/40)*100</f>
        <v>#REF!</v>
      </c>
      <c r="AE97" s="48"/>
      <c r="AF97" s="320" t="s">
        <v>102</v>
      </c>
    </row>
    <row r="98" spans="1:32" ht="45" customHeight="1" x14ac:dyDescent="0.6">
      <c r="A98" s="4" t="s">
        <v>7</v>
      </c>
      <c r="B98" s="9" t="s">
        <v>12</v>
      </c>
      <c r="C98" s="45">
        <v>50</v>
      </c>
      <c r="D98" s="45">
        <f t="shared" si="18"/>
        <v>100</v>
      </c>
      <c r="E98" s="49" t="s">
        <v>103</v>
      </c>
      <c r="F98" s="47">
        <v>41</v>
      </c>
      <c r="G98" s="47">
        <v>36</v>
      </c>
      <c r="H98" s="46">
        <f t="shared" si="19"/>
        <v>77</v>
      </c>
      <c r="I98" s="49" t="s">
        <v>101</v>
      </c>
      <c r="J98" s="49">
        <v>43</v>
      </c>
      <c r="K98" s="49">
        <v>47</v>
      </c>
      <c r="L98" s="45">
        <f t="shared" si="20"/>
        <v>90</v>
      </c>
      <c r="M98" s="47" t="s">
        <v>103</v>
      </c>
      <c r="N98" s="38">
        <v>50</v>
      </c>
      <c r="O98" s="38" t="e">
        <f>(#REF!/50)*100</f>
        <v>#REF!</v>
      </c>
      <c r="P98" s="38" t="s">
        <v>101</v>
      </c>
      <c r="Q98" s="38">
        <v>41</v>
      </c>
      <c r="R98" s="38">
        <f t="shared" si="21"/>
        <v>82</v>
      </c>
      <c r="S98" s="38" t="s">
        <v>102</v>
      </c>
      <c r="T98" s="38">
        <v>48</v>
      </c>
      <c r="U98" s="38"/>
      <c r="V98" s="38"/>
      <c r="W98" s="38"/>
      <c r="X98" s="38"/>
      <c r="Y98" s="38"/>
      <c r="Z98" s="38"/>
      <c r="AA98" s="38"/>
      <c r="AB98" s="38"/>
      <c r="AC98" s="38"/>
      <c r="AD98" s="48" t="e">
        <f>(#REF!/40)*100</f>
        <v>#REF!</v>
      </c>
      <c r="AE98" s="48"/>
      <c r="AF98" s="320" t="s">
        <v>103</v>
      </c>
    </row>
    <row r="99" spans="1:32" ht="45" customHeight="1" x14ac:dyDescent="0.6">
      <c r="A99" s="4" t="s">
        <v>43</v>
      </c>
      <c r="B99" s="9" t="s">
        <v>12</v>
      </c>
      <c r="C99" s="45">
        <v>36</v>
      </c>
      <c r="D99" s="45">
        <f t="shared" si="18"/>
        <v>72</v>
      </c>
      <c r="E99" s="49" t="s">
        <v>101</v>
      </c>
      <c r="F99" s="47">
        <v>40</v>
      </c>
      <c r="G99" s="47">
        <v>43</v>
      </c>
      <c r="H99" s="46">
        <f t="shared" si="19"/>
        <v>83</v>
      </c>
      <c r="I99" s="49" t="s">
        <v>102</v>
      </c>
      <c r="J99" s="49">
        <v>43</v>
      </c>
      <c r="K99" s="49">
        <v>44</v>
      </c>
      <c r="L99" s="45">
        <f t="shared" si="20"/>
        <v>87</v>
      </c>
      <c r="M99" s="47" t="s">
        <v>102</v>
      </c>
      <c r="N99" s="38">
        <v>38</v>
      </c>
      <c r="O99" s="38" t="e">
        <f>(#REF!/50)*100</f>
        <v>#REF!</v>
      </c>
      <c r="P99" s="38" t="s">
        <v>101</v>
      </c>
      <c r="Q99" s="38">
        <v>45</v>
      </c>
      <c r="R99" s="38">
        <f t="shared" si="21"/>
        <v>90</v>
      </c>
      <c r="S99" s="38" t="s">
        <v>102</v>
      </c>
      <c r="T99" s="38">
        <v>42</v>
      </c>
      <c r="U99" s="38"/>
      <c r="V99" s="38"/>
      <c r="W99" s="38"/>
      <c r="X99" s="38"/>
      <c r="Y99" s="38"/>
      <c r="Z99" s="38"/>
      <c r="AA99" s="38"/>
      <c r="AB99" s="38"/>
      <c r="AC99" s="38"/>
      <c r="AD99" s="48" t="e">
        <f>(#REF!/40)*100</f>
        <v>#REF!</v>
      </c>
      <c r="AE99" s="48"/>
      <c r="AF99" s="320" t="s">
        <v>102</v>
      </c>
    </row>
    <row r="100" spans="1:32" ht="45" customHeight="1" x14ac:dyDescent="0.6">
      <c r="A100" s="4" t="s">
        <v>26</v>
      </c>
      <c r="B100" s="9" t="s">
        <v>12</v>
      </c>
      <c r="C100" s="45">
        <v>39</v>
      </c>
      <c r="D100" s="45">
        <f t="shared" si="18"/>
        <v>78</v>
      </c>
      <c r="E100" s="49" t="s">
        <v>101</v>
      </c>
      <c r="F100" s="47">
        <v>34</v>
      </c>
      <c r="G100" s="47">
        <v>36</v>
      </c>
      <c r="H100" s="46">
        <f t="shared" si="19"/>
        <v>70</v>
      </c>
      <c r="I100" s="49" t="s">
        <v>101</v>
      </c>
      <c r="J100" s="49">
        <v>40</v>
      </c>
      <c r="K100" s="49">
        <v>39</v>
      </c>
      <c r="L100" s="45">
        <f t="shared" si="20"/>
        <v>79</v>
      </c>
      <c r="M100" s="47" t="s">
        <v>101</v>
      </c>
      <c r="N100" s="38">
        <v>40</v>
      </c>
      <c r="O100" s="38" t="e">
        <f>(#REF!/50)*100</f>
        <v>#REF!</v>
      </c>
      <c r="P100" s="38" t="s">
        <v>100</v>
      </c>
      <c r="Q100" s="38">
        <v>39</v>
      </c>
      <c r="R100" s="38">
        <f t="shared" si="21"/>
        <v>78</v>
      </c>
      <c r="S100" s="38" t="s">
        <v>101</v>
      </c>
      <c r="T100" s="38">
        <v>34</v>
      </c>
      <c r="U100" s="38"/>
      <c r="V100" s="38"/>
      <c r="W100" s="38"/>
      <c r="X100" s="38"/>
      <c r="Y100" s="38"/>
      <c r="Z100" s="38"/>
      <c r="AA100" s="38"/>
      <c r="AB100" s="38"/>
      <c r="AC100" s="38"/>
      <c r="AD100" s="48" t="e">
        <f>(#REF!/40)*100</f>
        <v>#REF!</v>
      </c>
      <c r="AE100" s="48"/>
      <c r="AF100" s="320" t="s">
        <v>103</v>
      </c>
    </row>
    <row r="101" spans="1:32" ht="45" customHeight="1" x14ac:dyDescent="0.6">
      <c r="A101" s="4" t="s">
        <v>28</v>
      </c>
      <c r="B101" s="9" t="s">
        <v>12</v>
      </c>
      <c r="C101" s="45">
        <v>38</v>
      </c>
      <c r="D101" s="45">
        <f t="shared" si="18"/>
        <v>76</v>
      </c>
      <c r="E101" s="49" t="s">
        <v>101</v>
      </c>
      <c r="F101" s="47">
        <v>42</v>
      </c>
      <c r="G101" s="47">
        <v>36</v>
      </c>
      <c r="H101" s="46">
        <f t="shared" si="19"/>
        <v>78</v>
      </c>
      <c r="I101" s="49" t="s">
        <v>101</v>
      </c>
      <c r="J101" s="49">
        <v>40</v>
      </c>
      <c r="K101" s="49">
        <v>25</v>
      </c>
      <c r="L101" s="45">
        <f t="shared" si="20"/>
        <v>65</v>
      </c>
      <c r="M101" s="47" t="s">
        <v>100</v>
      </c>
      <c r="N101" s="38">
        <v>47</v>
      </c>
      <c r="O101" s="38" t="e">
        <f>(#REF!/50)*100</f>
        <v>#REF!</v>
      </c>
      <c r="P101" s="38" t="s">
        <v>100</v>
      </c>
      <c r="Q101" s="38">
        <v>43</v>
      </c>
      <c r="R101" s="38">
        <f t="shared" si="21"/>
        <v>86</v>
      </c>
      <c r="S101" s="38" t="s">
        <v>102</v>
      </c>
      <c r="T101" s="38">
        <v>44</v>
      </c>
      <c r="U101" s="38"/>
      <c r="V101" s="38"/>
      <c r="W101" s="38"/>
      <c r="X101" s="38"/>
      <c r="Y101" s="38"/>
      <c r="Z101" s="38"/>
      <c r="AA101" s="38"/>
      <c r="AB101" s="38"/>
      <c r="AC101" s="38"/>
      <c r="AD101" s="48" t="e">
        <f>(#REF!/40)*100</f>
        <v>#REF!</v>
      </c>
      <c r="AE101" s="48"/>
      <c r="AF101" s="320" t="s">
        <v>102</v>
      </c>
    </row>
    <row r="102" spans="1:32" ht="40.5" customHeight="1" x14ac:dyDescent="0.6">
      <c r="A102" s="4" t="s">
        <v>34</v>
      </c>
      <c r="B102" s="9" t="s">
        <v>12</v>
      </c>
      <c r="C102" s="45">
        <v>33</v>
      </c>
      <c r="D102" s="45">
        <f t="shared" si="18"/>
        <v>66</v>
      </c>
      <c r="E102" s="49" t="s">
        <v>101</v>
      </c>
      <c r="F102" s="47">
        <v>35</v>
      </c>
      <c r="G102" s="47">
        <v>39</v>
      </c>
      <c r="H102" s="46">
        <f t="shared" si="19"/>
        <v>74</v>
      </c>
      <c r="I102" s="49" t="s">
        <v>101</v>
      </c>
      <c r="J102" s="49">
        <v>43</v>
      </c>
      <c r="K102" s="49">
        <v>41</v>
      </c>
      <c r="L102" s="45">
        <f t="shared" si="20"/>
        <v>84</v>
      </c>
      <c r="M102" s="47" t="s">
        <v>102</v>
      </c>
      <c r="N102" s="38">
        <v>42</v>
      </c>
      <c r="O102" s="38" t="e">
        <f>(#REF!/50)*100</f>
        <v>#REF!</v>
      </c>
      <c r="P102" s="38" t="s">
        <v>100</v>
      </c>
      <c r="Q102" s="38">
        <v>32</v>
      </c>
      <c r="R102" s="38">
        <f t="shared" si="21"/>
        <v>64</v>
      </c>
      <c r="S102" s="38" t="s">
        <v>101</v>
      </c>
      <c r="T102" s="38">
        <v>41</v>
      </c>
      <c r="U102" s="38"/>
      <c r="V102" s="38"/>
      <c r="W102" s="38"/>
      <c r="X102" s="38"/>
      <c r="Y102" s="38"/>
      <c r="Z102" s="38"/>
      <c r="AA102" s="38"/>
      <c r="AB102" s="38"/>
      <c r="AC102" s="38"/>
      <c r="AD102" s="48" t="e">
        <f>(#REF!/40)*100</f>
        <v>#REF!</v>
      </c>
      <c r="AE102" s="48"/>
      <c r="AF102" s="320" t="s">
        <v>102</v>
      </c>
    </row>
    <row r="103" spans="1:32" ht="45" customHeight="1" x14ac:dyDescent="0.6">
      <c r="A103" s="4" t="s">
        <v>58</v>
      </c>
      <c r="B103" s="9" t="s">
        <v>12</v>
      </c>
      <c r="C103" s="45">
        <v>27</v>
      </c>
      <c r="D103" s="45">
        <f t="shared" si="18"/>
        <v>54</v>
      </c>
      <c r="E103" s="49" t="s">
        <v>100</v>
      </c>
      <c r="F103" s="47">
        <v>36</v>
      </c>
      <c r="G103" s="47">
        <v>27</v>
      </c>
      <c r="H103" s="46">
        <f t="shared" si="19"/>
        <v>63</v>
      </c>
      <c r="I103" s="49" t="s">
        <v>101</v>
      </c>
      <c r="J103" s="49">
        <v>43</v>
      </c>
      <c r="K103" s="49">
        <v>40</v>
      </c>
      <c r="L103" s="45">
        <f t="shared" si="20"/>
        <v>83</v>
      </c>
      <c r="M103" s="47" t="s">
        <v>102</v>
      </c>
      <c r="N103" s="38">
        <v>47</v>
      </c>
      <c r="O103" s="38" t="e">
        <f>(#REF!/50)*100</f>
        <v>#REF!</v>
      </c>
      <c r="P103" s="38" t="s">
        <v>100</v>
      </c>
      <c r="Q103" s="38">
        <v>38</v>
      </c>
      <c r="R103" s="38">
        <f t="shared" si="21"/>
        <v>76</v>
      </c>
      <c r="S103" s="38" t="s">
        <v>101</v>
      </c>
      <c r="T103" s="38">
        <v>37</v>
      </c>
      <c r="U103" s="38"/>
      <c r="V103" s="38"/>
      <c r="W103" s="38"/>
      <c r="X103" s="38"/>
      <c r="Y103" s="38"/>
      <c r="Z103" s="38"/>
      <c r="AA103" s="38"/>
      <c r="AB103" s="38"/>
      <c r="AC103" s="38"/>
      <c r="AD103" s="48" t="e">
        <f>(#REF!/40)*100</f>
        <v>#REF!</v>
      </c>
      <c r="AE103" s="48"/>
      <c r="AF103" s="320" t="s">
        <v>103</v>
      </c>
    </row>
    <row r="104" spans="1:32" ht="45" customHeight="1" x14ac:dyDescent="0.6">
      <c r="A104" s="4" t="s">
        <v>8</v>
      </c>
      <c r="B104" s="9" t="s">
        <v>12</v>
      </c>
      <c r="C104" s="45">
        <v>35</v>
      </c>
      <c r="D104" s="45">
        <f t="shared" si="18"/>
        <v>70</v>
      </c>
      <c r="E104" s="49" t="s">
        <v>101</v>
      </c>
      <c r="F104" s="47">
        <v>37</v>
      </c>
      <c r="G104" s="47">
        <v>26</v>
      </c>
      <c r="H104" s="46">
        <f t="shared" si="19"/>
        <v>63</v>
      </c>
      <c r="I104" s="49" t="s">
        <v>100</v>
      </c>
      <c r="J104" s="49">
        <v>45</v>
      </c>
      <c r="K104" s="49">
        <v>22</v>
      </c>
      <c r="L104" s="45">
        <f t="shared" si="20"/>
        <v>67</v>
      </c>
      <c r="M104" s="47" t="s">
        <v>100</v>
      </c>
      <c r="N104" s="38">
        <v>46</v>
      </c>
      <c r="O104" s="38" t="e">
        <f>(#REF!/50)*100</f>
        <v>#REF!</v>
      </c>
      <c r="P104" s="38" t="s">
        <v>100</v>
      </c>
      <c r="Q104" s="38">
        <v>41</v>
      </c>
      <c r="R104" s="38">
        <f t="shared" si="21"/>
        <v>82</v>
      </c>
      <c r="S104" s="38" t="s">
        <v>102</v>
      </c>
      <c r="T104" s="38">
        <v>42</v>
      </c>
      <c r="U104" s="38"/>
      <c r="V104" s="38"/>
      <c r="W104" s="38"/>
      <c r="X104" s="38"/>
      <c r="Y104" s="38"/>
      <c r="Z104" s="38"/>
      <c r="AA104" s="38"/>
      <c r="AB104" s="38"/>
      <c r="AC104" s="38"/>
      <c r="AD104" s="48" t="e">
        <f>(#REF!/40)*100</f>
        <v>#REF!</v>
      </c>
      <c r="AE104" s="48"/>
      <c r="AF104" s="320" t="s">
        <v>102</v>
      </c>
    </row>
    <row r="105" spans="1:32" ht="45" customHeight="1" x14ac:dyDescent="0.6">
      <c r="A105" s="4" t="s">
        <v>39</v>
      </c>
      <c r="B105" s="9" t="s">
        <v>12</v>
      </c>
      <c r="C105" s="45">
        <v>42</v>
      </c>
      <c r="D105" s="45">
        <f t="shared" si="18"/>
        <v>84</v>
      </c>
      <c r="E105" s="49" t="s">
        <v>102</v>
      </c>
      <c r="F105" s="47">
        <v>38</v>
      </c>
      <c r="G105" s="47">
        <v>29</v>
      </c>
      <c r="H105" s="46">
        <f t="shared" si="19"/>
        <v>67</v>
      </c>
      <c r="I105" s="49" t="s">
        <v>100</v>
      </c>
      <c r="J105" s="49">
        <v>42</v>
      </c>
      <c r="K105" s="49">
        <v>23</v>
      </c>
      <c r="L105" s="45">
        <f t="shared" si="20"/>
        <v>65</v>
      </c>
      <c r="M105" s="47" t="s">
        <v>100</v>
      </c>
      <c r="N105" s="38">
        <v>41</v>
      </c>
      <c r="O105" s="38" t="e">
        <f>(#REF!/50)*100</f>
        <v>#REF!</v>
      </c>
      <c r="P105" s="38" t="s">
        <v>101</v>
      </c>
      <c r="Q105" s="38">
        <v>40</v>
      </c>
      <c r="R105" s="38">
        <f t="shared" si="21"/>
        <v>80</v>
      </c>
      <c r="S105" s="38" t="s">
        <v>101</v>
      </c>
      <c r="T105" s="38">
        <v>37</v>
      </c>
      <c r="U105" s="38"/>
      <c r="V105" s="38"/>
      <c r="W105" s="38"/>
      <c r="X105" s="38"/>
      <c r="Y105" s="38"/>
      <c r="Z105" s="38"/>
      <c r="AA105" s="38"/>
      <c r="AB105" s="38"/>
      <c r="AC105" s="38"/>
      <c r="AD105" s="48" t="e">
        <f>(#REF!/40)*100</f>
        <v>#REF!</v>
      </c>
      <c r="AE105" s="48"/>
      <c r="AF105" s="320" t="s">
        <v>103</v>
      </c>
    </row>
    <row r="106" spans="1:32" ht="45" customHeight="1" x14ac:dyDescent="0.6">
      <c r="A106" s="4" t="s">
        <v>56</v>
      </c>
      <c r="B106" s="9" t="s">
        <v>12</v>
      </c>
      <c r="C106" s="45">
        <v>21</v>
      </c>
      <c r="D106" s="45">
        <f t="shared" si="18"/>
        <v>42</v>
      </c>
      <c r="E106" s="49" t="s">
        <v>100</v>
      </c>
      <c r="F106" s="47">
        <v>32</v>
      </c>
      <c r="G106" s="47">
        <v>29</v>
      </c>
      <c r="H106" s="46">
        <f t="shared" si="19"/>
        <v>61</v>
      </c>
      <c r="I106" s="49" t="s">
        <v>100</v>
      </c>
      <c r="J106" s="49">
        <v>36</v>
      </c>
      <c r="K106" s="49">
        <v>36</v>
      </c>
      <c r="L106" s="45">
        <f t="shared" si="20"/>
        <v>72</v>
      </c>
      <c r="M106" s="47" t="s">
        <v>101</v>
      </c>
      <c r="N106" s="38">
        <v>35</v>
      </c>
      <c r="O106" s="38" t="e">
        <f>(#REF!/50)*100</f>
        <v>#REF!</v>
      </c>
      <c r="P106" s="38" t="s">
        <v>100</v>
      </c>
      <c r="Q106" s="38">
        <v>37</v>
      </c>
      <c r="R106" s="38">
        <f t="shared" si="21"/>
        <v>74</v>
      </c>
      <c r="S106" s="38" t="s">
        <v>101</v>
      </c>
      <c r="T106" s="38">
        <v>31</v>
      </c>
      <c r="U106" s="38"/>
      <c r="V106" s="38"/>
      <c r="W106" s="38"/>
      <c r="X106" s="38"/>
      <c r="Y106" s="38"/>
      <c r="Z106" s="38"/>
      <c r="AA106" s="38"/>
      <c r="AB106" s="38"/>
      <c r="AC106" s="38"/>
      <c r="AD106" s="48" t="e">
        <f>(#REF!/40)*100</f>
        <v>#REF!</v>
      </c>
      <c r="AE106" s="48"/>
      <c r="AF106" s="320" t="s">
        <v>102</v>
      </c>
    </row>
    <row r="107" spans="1:32" ht="45" customHeight="1" x14ac:dyDescent="0.6">
      <c r="A107" s="4" t="s">
        <v>42</v>
      </c>
      <c r="B107" s="9" t="s">
        <v>12</v>
      </c>
      <c r="C107" s="45">
        <v>25</v>
      </c>
      <c r="D107" s="45">
        <f t="shared" si="18"/>
        <v>50</v>
      </c>
      <c r="E107" s="49" t="s">
        <v>104</v>
      </c>
      <c r="F107" s="47">
        <v>30</v>
      </c>
      <c r="G107" s="47">
        <v>31</v>
      </c>
      <c r="H107" s="46">
        <f t="shared" si="19"/>
        <v>61</v>
      </c>
      <c r="I107" s="49" t="s">
        <v>102</v>
      </c>
      <c r="J107" s="49">
        <v>33</v>
      </c>
      <c r="K107" s="49">
        <v>39</v>
      </c>
      <c r="L107" s="45">
        <f t="shared" si="20"/>
        <v>72</v>
      </c>
      <c r="M107" s="47" t="s">
        <v>101</v>
      </c>
      <c r="N107" s="38">
        <v>41</v>
      </c>
      <c r="O107" s="38" t="e">
        <f>(#REF!/50)*100</f>
        <v>#REF!</v>
      </c>
      <c r="P107" s="38" t="s">
        <v>100</v>
      </c>
      <c r="Q107" s="38">
        <v>31</v>
      </c>
      <c r="R107" s="38">
        <f t="shared" si="21"/>
        <v>62</v>
      </c>
      <c r="S107" s="38" t="s">
        <v>101</v>
      </c>
      <c r="T107" s="38">
        <v>41</v>
      </c>
      <c r="U107" s="38"/>
      <c r="V107" s="38"/>
      <c r="W107" s="38"/>
      <c r="X107" s="38"/>
      <c r="Y107" s="38"/>
      <c r="Z107" s="38"/>
      <c r="AA107" s="38"/>
      <c r="AB107" s="38"/>
      <c r="AC107" s="38"/>
      <c r="AD107" s="48" t="e">
        <f>(#REF!/40)*100</f>
        <v>#REF!</v>
      </c>
      <c r="AE107" s="48"/>
      <c r="AF107" s="320" t="s">
        <v>102</v>
      </c>
    </row>
    <row r="108" spans="1:32" ht="45" customHeight="1" x14ac:dyDescent="0.6">
      <c r="A108" s="5" t="s">
        <v>18</v>
      </c>
      <c r="B108" s="9" t="s">
        <v>12</v>
      </c>
      <c r="C108" s="45">
        <v>29</v>
      </c>
      <c r="D108" s="45">
        <f t="shared" si="18"/>
        <v>57.999999999999993</v>
      </c>
      <c r="E108" s="49" t="s">
        <v>100</v>
      </c>
      <c r="F108" s="47">
        <v>36</v>
      </c>
      <c r="G108" s="47">
        <v>25</v>
      </c>
      <c r="H108" s="46">
        <f t="shared" si="19"/>
        <v>61</v>
      </c>
      <c r="I108" s="49" t="s">
        <v>100</v>
      </c>
      <c r="J108" s="49">
        <v>42</v>
      </c>
      <c r="K108" s="49">
        <v>20</v>
      </c>
      <c r="L108" s="45">
        <f t="shared" si="20"/>
        <v>62</v>
      </c>
      <c r="M108" s="47" t="s">
        <v>100</v>
      </c>
      <c r="N108" s="38">
        <v>47</v>
      </c>
      <c r="O108" s="38" t="e">
        <f>(#REF!/50)*100</f>
        <v>#REF!</v>
      </c>
      <c r="P108" s="38" t="s">
        <v>100</v>
      </c>
      <c r="Q108" s="38">
        <v>32</v>
      </c>
      <c r="R108" s="38">
        <f t="shared" si="21"/>
        <v>64</v>
      </c>
      <c r="S108" s="38" t="s">
        <v>101</v>
      </c>
      <c r="T108" s="38">
        <v>24</v>
      </c>
      <c r="U108" s="38"/>
      <c r="V108" s="38"/>
      <c r="W108" s="38"/>
      <c r="X108" s="38"/>
      <c r="Y108" s="38"/>
      <c r="Z108" s="38"/>
      <c r="AA108" s="38"/>
      <c r="AB108" s="38"/>
      <c r="AC108" s="38"/>
      <c r="AD108" s="48" t="e">
        <f>(#REF!/40)*100</f>
        <v>#REF!</v>
      </c>
      <c r="AE108" s="48"/>
      <c r="AF108" s="320" t="s">
        <v>102</v>
      </c>
    </row>
    <row r="109" spans="1:32" ht="45" customHeight="1" x14ac:dyDescent="0.6">
      <c r="A109" s="5" t="s">
        <v>16</v>
      </c>
      <c r="B109" s="9" t="s">
        <v>12</v>
      </c>
      <c r="C109" s="45">
        <v>25</v>
      </c>
      <c r="D109" s="45">
        <f t="shared" si="18"/>
        <v>50</v>
      </c>
      <c r="E109" s="49" t="s">
        <v>100</v>
      </c>
      <c r="F109" s="47">
        <v>30</v>
      </c>
      <c r="G109" s="47">
        <v>20</v>
      </c>
      <c r="H109" s="46">
        <f t="shared" si="19"/>
        <v>50</v>
      </c>
      <c r="I109" s="49" t="s">
        <v>101</v>
      </c>
      <c r="J109" s="49">
        <v>41</v>
      </c>
      <c r="K109" s="49">
        <v>15</v>
      </c>
      <c r="L109" s="45">
        <f t="shared" si="20"/>
        <v>56</v>
      </c>
      <c r="M109" s="47" t="s">
        <v>100</v>
      </c>
      <c r="N109" s="38">
        <v>29</v>
      </c>
      <c r="O109" s="38" t="e">
        <f>(#REF!/50)*100</f>
        <v>#REF!</v>
      </c>
      <c r="P109" s="38" t="s">
        <v>100</v>
      </c>
      <c r="Q109" s="38">
        <v>37</v>
      </c>
      <c r="R109" s="38">
        <f t="shared" si="21"/>
        <v>74</v>
      </c>
      <c r="S109" s="38" t="s">
        <v>101</v>
      </c>
      <c r="T109" s="38">
        <v>37</v>
      </c>
      <c r="U109" s="38"/>
      <c r="V109" s="38"/>
      <c r="W109" s="38"/>
      <c r="X109" s="38"/>
      <c r="Y109" s="38"/>
      <c r="Z109" s="38"/>
      <c r="AA109" s="38"/>
      <c r="AB109" s="38"/>
      <c r="AC109" s="38"/>
      <c r="AD109" s="48" t="e">
        <f>(#REF!/40)*100</f>
        <v>#REF!</v>
      </c>
      <c r="AE109" s="48"/>
      <c r="AF109" s="320" t="s">
        <v>102</v>
      </c>
    </row>
    <row r="110" spans="1:32" ht="45" customHeight="1" x14ac:dyDescent="0.6">
      <c r="A110" s="4" t="s">
        <v>36</v>
      </c>
      <c r="B110" s="9" t="s">
        <v>12</v>
      </c>
      <c r="C110" s="45">
        <v>27</v>
      </c>
      <c r="D110" s="45">
        <f t="shared" si="18"/>
        <v>54</v>
      </c>
      <c r="E110" s="49" t="s">
        <v>100</v>
      </c>
      <c r="F110" s="47">
        <v>30</v>
      </c>
      <c r="G110" s="47">
        <v>24</v>
      </c>
      <c r="H110" s="46">
        <f t="shared" si="19"/>
        <v>54</v>
      </c>
      <c r="I110" s="49" t="s">
        <v>100</v>
      </c>
      <c r="J110" s="49">
        <v>38</v>
      </c>
      <c r="K110" s="49">
        <v>22</v>
      </c>
      <c r="L110" s="45">
        <f t="shared" si="20"/>
        <v>60</v>
      </c>
      <c r="M110" s="47" t="s">
        <v>100</v>
      </c>
      <c r="N110" s="38">
        <v>27</v>
      </c>
      <c r="O110" s="38" t="e">
        <f>(#REF!/50)*100</f>
        <v>#REF!</v>
      </c>
      <c r="P110" s="38" t="s">
        <v>100</v>
      </c>
      <c r="Q110" s="38">
        <v>34</v>
      </c>
      <c r="R110" s="38">
        <f t="shared" si="21"/>
        <v>68</v>
      </c>
      <c r="S110" s="38" t="s">
        <v>101</v>
      </c>
      <c r="T110" s="38">
        <v>29</v>
      </c>
      <c r="U110" s="38"/>
      <c r="V110" s="38"/>
      <c r="W110" s="38"/>
      <c r="X110" s="38"/>
      <c r="Y110" s="38"/>
      <c r="Z110" s="38"/>
      <c r="AA110" s="38"/>
      <c r="AB110" s="38"/>
      <c r="AC110" s="38"/>
      <c r="AD110" s="48" t="e">
        <f>(#REF!/40)*100</f>
        <v>#REF!</v>
      </c>
      <c r="AE110" s="48"/>
      <c r="AF110" s="320" t="s">
        <v>102</v>
      </c>
    </row>
    <row r="111" spans="1:32" ht="45" customHeight="1" x14ac:dyDescent="0.6">
      <c r="A111" s="5" t="s">
        <v>67</v>
      </c>
      <c r="B111" s="9" t="s">
        <v>12</v>
      </c>
      <c r="C111" s="45">
        <v>34</v>
      </c>
      <c r="D111" s="45">
        <f t="shared" si="18"/>
        <v>68</v>
      </c>
      <c r="E111" s="49" t="s">
        <v>101</v>
      </c>
      <c r="F111" s="47">
        <v>28</v>
      </c>
      <c r="G111" s="47">
        <v>17</v>
      </c>
      <c r="H111" s="46">
        <f t="shared" si="19"/>
        <v>45</v>
      </c>
      <c r="I111" s="49" t="s">
        <v>100</v>
      </c>
      <c r="J111" s="49">
        <v>39</v>
      </c>
      <c r="K111" s="49">
        <v>22</v>
      </c>
      <c r="L111" s="45">
        <f t="shared" si="20"/>
        <v>61</v>
      </c>
      <c r="M111" s="47" t="s">
        <v>100</v>
      </c>
      <c r="N111" s="38">
        <v>30</v>
      </c>
      <c r="O111" s="38" t="e">
        <f>(#REF!/50)*100</f>
        <v>#REF!</v>
      </c>
      <c r="P111" s="38" t="s">
        <v>100</v>
      </c>
      <c r="Q111" s="38">
        <v>30</v>
      </c>
      <c r="R111" s="38">
        <f t="shared" si="21"/>
        <v>60</v>
      </c>
      <c r="S111" s="38" t="s">
        <v>101</v>
      </c>
      <c r="T111" s="38">
        <v>34</v>
      </c>
      <c r="U111" s="38"/>
      <c r="V111" s="38"/>
      <c r="W111" s="38"/>
      <c r="X111" s="38"/>
      <c r="Y111" s="38"/>
      <c r="Z111" s="38"/>
      <c r="AA111" s="38"/>
      <c r="AB111" s="38"/>
      <c r="AC111" s="38"/>
      <c r="AD111" s="48" t="e">
        <f>(#REF!/40)*100</f>
        <v>#REF!</v>
      </c>
      <c r="AE111" s="48"/>
      <c r="AF111" s="320" t="s">
        <v>102</v>
      </c>
    </row>
    <row r="112" spans="1:32" ht="45" customHeight="1" x14ac:dyDescent="0.6">
      <c r="A112" s="4" t="s">
        <v>50</v>
      </c>
      <c r="B112" s="9" t="s">
        <v>12</v>
      </c>
      <c r="C112" s="45">
        <v>22</v>
      </c>
      <c r="D112" s="45">
        <f t="shared" si="18"/>
        <v>44</v>
      </c>
      <c r="E112" s="47" t="s">
        <v>100</v>
      </c>
      <c r="F112" s="47">
        <v>22</v>
      </c>
      <c r="G112" s="47">
        <v>13</v>
      </c>
      <c r="H112" s="46">
        <f t="shared" si="19"/>
        <v>35</v>
      </c>
      <c r="I112" s="47" t="s">
        <v>100</v>
      </c>
      <c r="J112" s="47">
        <v>41</v>
      </c>
      <c r="K112" s="47">
        <v>18</v>
      </c>
      <c r="L112" s="45">
        <f t="shared" si="20"/>
        <v>59</v>
      </c>
      <c r="M112" s="47" t="s">
        <v>100</v>
      </c>
      <c r="N112" s="38">
        <v>43</v>
      </c>
      <c r="O112" s="38" t="e">
        <f>(#REF!/50)*100</f>
        <v>#REF!</v>
      </c>
      <c r="P112" s="38" t="s">
        <v>107</v>
      </c>
      <c r="Q112" s="38">
        <v>40</v>
      </c>
      <c r="R112" s="38">
        <f t="shared" si="21"/>
        <v>80</v>
      </c>
      <c r="S112" s="38" t="s">
        <v>102</v>
      </c>
      <c r="T112" s="38">
        <v>35</v>
      </c>
      <c r="U112" s="38"/>
      <c r="V112" s="38"/>
      <c r="W112" s="38"/>
      <c r="X112" s="38"/>
      <c r="Y112" s="38"/>
      <c r="Z112" s="38"/>
      <c r="AA112" s="38"/>
      <c r="AB112" s="38"/>
      <c r="AC112" s="38"/>
      <c r="AD112" s="48" t="e">
        <f>(#REF!/40)*100</f>
        <v>#REF!</v>
      </c>
      <c r="AE112" s="48"/>
      <c r="AF112" s="320" t="s">
        <v>102</v>
      </c>
    </row>
    <row r="113" spans="1:32" ht="45" customHeight="1" x14ac:dyDescent="0.6">
      <c r="A113" s="4" t="s">
        <v>41</v>
      </c>
      <c r="B113" s="9" t="s">
        <v>12</v>
      </c>
      <c r="C113" s="45">
        <v>26</v>
      </c>
      <c r="D113" s="45">
        <f t="shared" si="18"/>
        <v>52</v>
      </c>
      <c r="E113" s="49" t="s">
        <v>100</v>
      </c>
      <c r="F113" s="47">
        <v>29</v>
      </c>
      <c r="G113" s="47">
        <v>18</v>
      </c>
      <c r="H113" s="46">
        <f t="shared" si="19"/>
        <v>47</v>
      </c>
      <c r="I113" s="49" t="s">
        <v>100</v>
      </c>
      <c r="J113" s="49">
        <v>32</v>
      </c>
      <c r="K113" s="49">
        <v>14</v>
      </c>
      <c r="L113" s="45">
        <f t="shared" si="20"/>
        <v>46</v>
      </c>
      <c r="M113" s="47" t="s">
        <v>100</v>
      </c>
      <c r="N113" s="38">
        <v>27</v>
      </c>
      <c r="O113" s="38" t="e">
        <f>(#REF!/50)*100</f>
        <v>#REF!</v>
      </c>
      <c r="P113" s="38" t="s">
        <v>100</v>
      </c>
      <c r="Q113" s="38">
        <v>33</v>
      </c>
      <c r="R113" s="38">
        <f t="shared" si="21"/>
        <v>66</v>
      </c>
      <c r="S113" s="38" t="s">
        <v>101</v>
      </c>
      <c r="T113" s="38">
        <v>31</v>
      </c>
      <c r="U113" s="38"/>
      <c r="V113" s="38"/>
      <c r="W113" s="38"/>
      <c r="X113" s="38"/>
      <c r="Y113" s="38"/>
      <c r="Z113" s="38"/>
      <c r="AA113" s="38"/>
      <c r="AB113" s="38"/>
      <c r="AC113" s="38"/>
      <c r="AD113" s="48" t="e">
        <f>(#REF!/40)*100</f>
        <v>#REF!</v>
      </c>
      <c r="AE113" s="48"/>
      <c r="AF113" s="320" t="s">
        <v>102</v>
      </c>
    </row>
    <row r="114" spans="1:32" ht="45" customHeight="1" x14ac:dyDescent="0.6">
      <c r="A114" s="36" t="s">
        <v>15</v>
      </c>
      <c r="B114" s="9" t="s">
        <v>12</v>
      </c>
      <c r="C114" s="49">
        <v>18</v>
      </c>
      <c r="D114" s="49">
        <f t="shared" si="18"/>
        <v>36</v>
      </c>
      <c r="E114" s="47" t="s">
        <v>100</v>
      </c>
      <c r="F114" s="47">
        <v>21</v>
      </c>
      <c r="G114" s="47">
        <v>17</v>
      </c>
      <c r="H114" s="47">
        <f t="shared" si="19"/>
        <v>38</v>
      </c>
      <c r="I114" s="47" t="s">
        <v>100</v>
      </c>
      <c r="J114" s="47">
        <v>38</v>
      </c>
      <c r="K114" s="47">
        <v>18</v>
      </c>
      <c r="L114" s="49">
        <f t="shared" si="20"/>
        <v>56</v>
      </c>
      <c r="M114" s="47" t="s">
        <v>100</v>
      </c>
      <c r="N114" s="38">
        <v>28</v>
      </c>
      <c r="O114" s="38" t="e">
        <f>(#REF!/50)*100</f>
        <v>#REF!</v>
      </c>
      <c r="P114" s="38" t="s">
        <v>100</v>
      </c>
      <c r="Q114" s="38">
        <v>36</v>
      </c>
      <c r="R114" s="38">
        <f t="shared" si="21"/>
        <v>72</v>
      </c>
      <c r="S114" s="38" t="s">
        <v>101</v>
      </c>
      <c r="T114" s="38">
        <v>40</v>
      </c>
      <c r="U114" s="38"/>
      <c r="V114" s="38"/>
      <c r="W114" s="38"/>
      <c r="X114" s="38"/>
      <c r="Y114" s="38"/>
      <c r="Z114" s="38"/>
      <c r="AA114" s="38"/>
      <c r="AB114" s="38"/>
      <c r="AC114" s="38"/>
      <c r="AD114" s="48" t="e">
        <f>(#REF!/40)*100</f>
        <v>#REF!</v>
      </c>
      <c r="AE114" s="48"/>
      <c r="AF114" s="320" t="s">
        <v>102</v>
      </c>
    </row>
    <row r="115" spans="1:32" ht="45" customHeight="1" x14ac:dyDescent="0.6">
      <c r="A115" s="2" t="s">
        <v>106</v>
      </c>
      <c r="B115" s="9" t="s">
        <v>12</v>
      </c>
      <c r="C115" s="49">
        <v>28</v>
      </c>
      <c r="D115" s="49">
        <f t="shared" si="18"/>
        <v>56.000000000000007</v>
      </c>
      <c r="E115" s="49" t="s">
        <v>100</v>
      </c>
      <c r="F115" s="47">
        <v>24</v>
      </c>
      <c r="G115" s="47">
        <v>20</v>
      </c>
      <c r="H115" s="47">
        <f t="shared" si="19"/>
        <v>44</v>
      </c>
      <c r="I115" s="49" t="s">
        <v>101</v>
      </c>
      <c r="J115" s="49">
        <v>37</v>
      </c>
      <c r="K115" s="49">
        <v>8</v>
      </c>
      <c r="L115" s="49">
        <f t="shared" si="20"/>
        <v>45</v>
      </c>
      <c r="M115" s="47" t="s">
        <v>100</v>
      </c>
      <c r="N115" s="38">
        <v>35</v>
      </c>
      <c r="O115" s="38" t="e">
        <f>(#REF!/50)*100</f>
        <v>#REF!</v>
      </c>
      <c r="P115" s="38" t="s">
        <v>100</v>
      </c>
      <c r="Q115" s="38">
        <v>32</v>
      </c>
      <c r="R115" s="38">
        <f t="shared" si="21"/>
        <v>64</v>
      </c>
      <c r="S115" s="38" t="s">
        <v>101</v>
      </c>
      <c r="T115" s="38">
        <v>32</v>
      </c>
      <c r="U115" s="38"/>
      <c r="V115" s="38"/>
      <c r="W115" s="38"/>
      <c r="X115" s="38"/>
      <c r="Y115" s="38"/>
      <c r="Z115" s="38"/>
      <c r="AA115" s="38"/>
      <c r="AB115" s="38"/>
      <c r="AC115" s="38"/>
      <c r="AD115" s="48" t="e">
        <f>(#REF!/40)*100</f>
        <v>#REF!</v>
      </c>
      <c r="AE115" s="48"/>
      <c r="AF115" s="320" t="s">
        <v>102</v>
      </c>
    </row>
    <row r="116" spans="1:32" ht="45" customHeight="1" x14ac:dyDescent="0.55000000000000004">
      <c r="A116" s="31" t="s">
        <v>75</v>
      </c>
      <c r="B116" s="2"/>
      <c r="C116" s="39">
        <f>SUM(C97:C115)</f>
        <v>590</v>
      </c>
      <c r="D116" s="39">
        <f t="shared" ref="D116:AF116" si="22">SUM(D97:D115)</f>
        <v>1180</v>
      </c>
      <c r="E116" s="39">
        <f t="shared" si="22"/>
        <v>0</v>
      </c>
      <c r="F116" s="39">
        <f t="shared" si="22"/>
        <v>616</v>
      </c>
      <c r="G116" s="39">
        <f t="shared" si="22"/>
        <v>526</v>
      </c>
      <c r="H116" s="39">
        <f t="shared" si="22"/>
        <v>1142</v>
      </c>
      <c r="I116" s="39">
        <f t="shared" si="22"/>
        <v>0</v>
      </c>
      <c r="J116" s="39">
        <f t="shared" si="22"/>
        <v>762</v>
      </c>
      <c r="K116" s="39">
        <f t="shared" si="22"/>
        <v>534</v>
      </c>
      <c r="L116" s="39">
        <f t="shared" si="22"/>
        <v>1296</v>
      </c>
      <c r="M116" s="39">
        <f t="shared" si="22"/>
        <v>0</v>
      </c>
      <c r="N116" s="39">
        <f t="shared" si="22"/>
        <v>736</v>
      </c>
      <c r="O116" s="39" t="e">
        <f t="shared" si="22"/>
        <v>#REF!</v>
      </c>
      <c r="P116" s="39">
        <f t="shared" si="22"/>
        <v>0</v>
      </c>
      <c r="Q116" s="39">
        <f t="shared" si="22"/>
        <v>700</v>
      </c>
      <c r="R116" s="39">
        <f t="shared" si="22"/>
        <v>1400</v>
      </c>
      <c r="S116" s="39">
        <f t="shared" si="22"/>
        <v>0</v>
      </c>
      <c r="T116" s="39">
        <f t="shared" si="22"/>
        <v>692</v>
      </c>
      <c r="U116" s="39"/>
      <c r="V116" s="39"/>
      <c r="W116" s="39"/>
      <c r="X116" s="39"/>
      <c r="Y116" s="39"/>
      <c r="Z116" s="39"/>
      <c r="AA116" s="39"/>
      <c r="AB116" s="39"/>
      <c r="AC116" s="39"/>
      <c r="AD116" s="39" t="e">
        <f t="shared" si="22"/>
        <v>#REF!</v>
      </c>
      <c r="AE116" s="39"/>
      <c r="AF116" s="321">
        <f t="shared" si="22"/>
        <v>0</v>
      </c>
    </row>
    <row r="117" spans="1:32" ht="28.8" x14ac:dyDescent="0.55000000000000004">
      <c r="A117" s="31" t="s">
        <v>97</v>
      </c>
      <c r="B117" s="2"/>
      <c r="C117" s="37">
        <f>AVERAGE(C97:C115)</f>
        <v>31.05263157894737</v>
      </c>
      <c r="D117" s="37">
        <f t="shared" ref="D117:AF117" si="23">AVERAGE(D97:D115)</f>
        <v>62.10526315789474</v>
      </c>
      <c r="E117" s="37" t="e">
        <f t="shared" si="23"/>
        <v>#DIV/0!</v>
      </c>
      <c r="F117" s="37">
        <f t="shared" si="23"/>
        <v>32.421052631578945</v>
      </c>
      <c r="G117" s="37">
        <f t="shared" si="23"/>
        <v>27.684210526315791</v>
      </c>
      <c r="H117" s="37">
        <f t="shared" si="23"/>
        <v>60.10526315789474</v>
      </c>
      <c r="I117" s="37" t="e">
        <f t="shared" si="23"/>
        <v>#DIV/0!</v>
      </c>
      <c r="J117" s="37">
        <f t="shared" si="23"/>
        <v>40.10526315789474</v>
      </c>
      <c r="K117" s="37">
        <f t="shared" si="23"/>
        <v>28.105263157894736</v>
      </c>
      <c r="L117" s="37">
        <f t="shared" si="23"/>
        <v>68.21052631578948</v>
      </c>
      <c r="M117" s="37" t="e">
        <f t="shared" si="23"/>
        <v>#DIV/0!</v>
      </c>
      <c r="N117" s="37">
        <f t="shared" si="23"/>
        <v>38.736842105263158</v>
      </c>
      <c r="O117" s="37" t="e">
        <f t="shared" si="23"/>
        <v>#REF!</v>
      </c>
      <c r="P117" s="37" t="e">
        <f t="shared" si="23"/>
        <v>#DIV/0!</v>
      </c>
      <c r="Q117" s="37">
        <f t="shared" si="23"/>
        <v>36.842105263157897</v>
      </c>
      <c r="R117" s="37">
        <f t="shared" si="23"/>
        <v>73.684210526315795</v>
      </c>
      <c r="S117" s="37" t="e">
        <f t="shared" si="23"/>
        <v>#DIV/0!</v>
      </c>
      <c r="T117" s="37">
        <f t="shared" si="23"/>
        <v>36.421052631578945</v>
      </c>
      <c r="U117" s="37"/>
      <c r="V117" s="37"/>
      <c r="W117" s="37"/>
      <c r="X117" s="37"/>
      <c r="Y117" s="37"/>
      <c r="Z117" s="37"/>
      <c r="AA117" s="37"/>
      <c r="AB117" s="37"/>
      <c r="AC117" s="37"/>
      <c r="AD117" s="37" t="e">
        <f t="shared" si="23"/>
        <v>#REF!</v>
      </c>
      <c r="AE117" s="37"/>
      <c r="AF117" s="322" t="e">
        <f t="shared" si="23"/>
        <v>#DIV/0!</v>
      </c>
    </row>
    <row r="118" spans="1:32" ht="45" customHeight="1" x14ac:dyDescent="0.55000000000000004">
      <c r="A118" s="31" t="s">
        <v>98</v>
      </c>
      <c r="B118" s="2"/>
      <c r="C118" s="1"/>
      <c r="D118" s="1"/>
      <c r="E118" s="1"/>
      <c r="F118" s="3"/>
      <c r="G118" s="3"/>
      <c r="H118" s="1"/>
      <c r="I118" s="1"/>
      <c r="J118" s="1"/>
      <c r="K118" s="1"/>
      <c r="L118" s="1"/>
      <c r="M118" s="3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316"/>
    </row>
    <row r="119" spans="1:32" ht="45" customHeight="1" x14ac:dyDescent="0.55000000000000004">
      <c r="A119" s="11"/>
      <c r="B119" s="11"/>
      <c r="C119" s="28"/>
      <c r="D119" s="28"/>
      <c r="E119" s="28"/>
      <c r="F119" s="25"/>
      <c r="G119" s="25"/>
      <c r="H119" s="28"/>
      <c r="I119" s="28"/>
      <c r="J119" s="28"/>
      <c r="K119" s="28"/>
      <c r="L119" s="28"/>
      <c r="M119" s="25"/>
    </row>
    <row r="120" spans="1:32" ht="45" customHeight="1" x14ac:dyDescent="0.55000000000000004">
      <c r="A120" s="11"/>
      <c r="B120" s="11"/>
      <c r="C120" s="28"/>
      <c r="D120" s="28"/>
      <c r="E120" s="28"/>
      <c r="F120" s="25"/>
      <c r="G120" s="25"/>
      <c r="H120" s="28"/>
      <c r="I120" s="28"/>
      <c r="J120" s="28"/>
      <c r="K120" s="28"/>
      <c r="L120" s="28"/>
      <c r="M120" s="25"/>
    </row>
    <row r="121" spans="1:32" ht="45" customHeight="1" x14ac:dyDescent="0.7">
      <c r="A121" s="68"/>
      <c r="B121" s="68"/>
      <c r="C121" s="341" t="s">
        <v>99</v>
      </c>
      <c r="D121" s="341"/>
      <c r="E121" s="341"/>
      <c r="F121" s="341"/>
      <c r="G121" s="341"/>
      <c r="H121" s="341"/>
      <c r="I121" s="341"/>
      <c r="J121" s="341"/>
      <c r="K121" s="341"/>
      <c r="L121" s="341"/>
      <c r="M121" s="341"/>
    </row>
    <row r="122" spans="1:32" ht="45" customHeight="1" x14ac:dyDescent="0.3">
      <c r="A122" s="70"/>
      <c r="B122" s="70"/>
      <c r="C122" s="71"/>
      <c r="D122" s="71"/>
      <c r="E122" s="72"/>
      <c r="F122" s="71"/>
      <c r="G122" s="71"/>
      <c r="H122" s="72"/>
      <c r="I122" s="72"/>
      <c r="J122" s="71"/>
      <c r="K122" s="71"/>
      <c r="L122" s="71"/>
      <c r="M122" s="72"/>
    </row>
    <row r="123" spans="1:32" ht="45" customHeight="1" x14ac:dyDescent="0.7">
      <c r="A123" s="73" t="s">
        <v>89</v>
      </c>
      <c r="B123" s="70"/>
      <c r="C123" s="71"/>
      <c r="D123" s="71"/>
      <c r="E123" s="72"/>
      <c r="F123" s="71"/>
      <c r="G123" s="71"/>
      <c r="H123" s="72"/>
      <c r="I123" s="72"/>
      <c r="J123" s="71"/>
      <c r="K123" s="71"/>
      <c r="L123" s="71"/>
      <c r="M123" s="72"/>
    </row>
    <row r="124" spans="1:32" ht="45" customHeight="1" x14ac:dyDescent="0.7">
      <c r="A124" s="73" t="s">
        <v>111</v>
      </c>
      <c r="B124" s="70"/>
      <c r="C124" s="71"/>
      <c r="D124" s="71"/>
      <c r="E124" s="72"/>
      <c r="F124" s="71"/>
      <c r="G124" s="71"/>
      <c r="H124" s="72"/>
      <c r="I124" s="72"/>
      <c r="J124" s="71"/>
      <c r="K124" s="71"/>
      <c r="L124" s="71"/>
      <c r="M124" s="72"/>
    </row>
    <row r="125" spans="1:32" ht="45" customHeight="1" x14ac:dyDescent="0.7">
      <c r="A125" s="73" t="s">
        <v>91</v>
      </c>
      <c r="B125" s="70"/>
      <c r="C125" s="71"/>
      <c r="D125" s="71"/>
      <c r="E125" s="72"/>
      <c r="F125" s="71"/>
      <c r="G125" s="71"/>
      <c r="H125" s="72"/>
      <c r="I125" s="72"/>
      <c r="J125" s="71"/>
      <c r="K125" s="71"/>
      <c r="L125" s="71"/>
      <c r="M125" s="72"/>
    </row>
    <row r="126" spans="1:32" ht="26.25" customHeight="1" x14ac:dyDescent="0.45">
      <c r="A126" s="23"/>
      <c r="B126" s="6"/>
      <c r="C126" s="7"/>
      <c r="D126" s="7"/>
      <c r="E126" s="8"/>
      <c r="F126" s="7"/>
      <c r="G126" s="7"/>
      <c r="H126" s="8"/>
      <c r="I126" s="8"/>
      <c r="J126" s="7"/>
      <c r="K126" s="7"/>
      <c r="L126" s="7"/>
      <c r="M126" s="8"/>
    </row>
    <row r="127" spans="1:32" s="69" customFormat="1" ht="132.75" customHeight="1" x14ac:dyDescent="0.7">
      <c r="A127" s="75" t="s">
        <v>0</v>
      </c>
      <c r="B127" s="76" t="s">
        <v>92</v>
      </c>
      <c r="C127" s="77" t="s">
        <v>77</v>
      </c>
      <c r="D127" s="77" t="s">
        <v>75</v>
      </c>
      <c r="E127" s="77" t="s">
        <v>78</v>
      </c>
      <c r="F127" s="77" t="s">
        <v>79</v>
      </c>
      <c r="G127" s="77" t="s">
        <v>88</v>
      </c>
      <c r="H127" s="77" t="s">
        <v>75</v>
      </c>
      <c r="I127" s="77" t="s">
        <v>82</v>
      </c>
      <c r="J127" s="77" t="s">
        <v>80</v>
      </c>
      <c r="K127" s="77" t="s">
        <v>81</v>
      </c>
      <c r="L127" s="77" t="s">
        <v>75</v>
      </c>
      <c r="M127" s="77" t="s">
        <v>78</v>
      </c>
      <c r="N127" s="76" t="s">
        <v>83</v>
      </c>
      <c r="O127" s="76" t="s">
        <v>75</v>
      </c>
      <c r="P127" s="76" t="s">
        <v>82</v>
      </c>
      <c r="Q127" s="76" t="s">
        <v>84</v>
      </c>
      <c r="R127" s="76" t="s">
        <v>75</v>
      </c>
      <c r="S127" s="78" t="s">
        <v>82</v>
      </c>
      <c r="T127" s="78" t="s">
        <v>85</v>
      </c>
      <c r="U127" s="78"/>
      <c r="V127" s="78"/>
      <c r="W127" s="78"/>
      <c r="X127" s="78"/>
      <c r="Y127" s="78"/>
      <c r="Z127" s="78"/>
      <c r="AA127" s="78"/>
      <c r="AB127" s="78"/>
      <c r="AC127" s="78"/>
      <c r="AD127" s="78" t="s">
        <v>75</v>
      </c>
      <c r="AE127" s="78"/>
      <c r="AF127" s="302" t="s">
        <v>82</v>
      </c>
    </row>
    <row r="128" spans="1:32" ht="33.75" customHeight="1" x14ac:dyDescent="0.55000000000000004">
      <c r="A128" s="44" t="s">
        <v>9</v>
      </c>
      <c r="B128" s="9" t="s">
        <v>11</v>
      </c>
      <c r="C128" s="13">
        <v>45</v>
      </c>
      <c r="D128" s="13">
        <f t="shared" ref="D128:D166" si="24">(C128/50)*100</f>
        <v>90</v>
      </c>
      <c r="E128" s="13" t="s">
        <v>102</v>
      </c>
      <c r="F128" s="14">
        <v>47</v>
      </c>
      <c r="G128" s="14">
        <v>44</v>
      </c>
      <c r="H128" s="14">
        <f t="shared" ref="H128:H159" si="25">(F128+G128)</f>
        <v>91</v>
      </c>
      <c r="I128" s="13" t="s">
        <v>102</v>
      </c>
      <c r="J128" s="13">
        <v>45</v>
      </c>
      <c r="K128" s="13">
        <v>42</v>
      </c>
      <c r="L128" s="13">
        <f t="shared" ref="L128:L159" si="26">(J128+K128)</f>
        <v>87</v>
      </c>
      <c r="M128" s="15" t="s">
        <v>102</v>
      </c>
      <c r="N128" s="16">
        <v>35</v>
      </c>
      <c r="O128" s="16" t="e">
        <f>(#REF!/50)*100</f>
        <v>#REF!</v>
      </c>
      <c r="P128" s="16" t="s">
        <v>101</v>
      </c>
      <c r="Q128" s="16">
        <v>50</v>
      </c>
      <c r="R128" s="16">
        <f t="shared" ref="R128:R159" si="27">(Q128/50)*100</f>
        <v>100</v>
      </c>
      <c r="S128" s="16" t="s">
        <v>103</v>
      </c>
      <c r="T128" s="16">
        <v>54</v>
      </c>
      <c r="U128" s="16"/>
      <c r="V128" s="16"/>
      <c r="W128" s="16"/>
      <c r="X128" s="16"/>
      <c r="Y128" s="16"/>
      <c r="Z128" s="16"/>
      <c r="AA128" s="16"/>
      <c r="AB128" s="16"/>
      <c r="AC128" s="16"/>
      <c r="AD128" s="18" t="e">
        <f>(#REF!/40)*100</f>
        <v>#REF!</v>
      </c>
      <c r="AE128" s="18"/>
      <c r="AF128" s="318" t="s">
        <v>103</v>
      </c>
    </row>
    <row r="129" spans="1:32" ht="35.25" customHeight="1" x14ac:dyDescent="0.55000000000000004">
      <c r="A129" s="4" t="s">
        <v>7</v>
      </c>
      <c r="B129" s="5" t="s">
        <v>11</v>
      </c>
      <c r="C129" s="13">
        <v>50</v>
      </c>
      <c r="D129" s="13">
        <f t="shared" si="24"/>
        <v>100</v>
      </c>
      <c r="E129" s="30" t="s">
        <v>103</v>
      </c>
      <c r="F129" s="15">
        <v>41</v>
      </c>
      <c r="G129" s="15">
        <v>36</v>
      </c>
      <c r="H129" s="14">
        <f t="shared" si="25"/>
        <v>77</v>
      </c>
      <c r="I129" s="30" t="s">
        <v>101</v>
      </c>
      <c r="J129" s="30">
        <v>43</v>
      </c>
      <c r="K129" s="30">
        <v>47</v>
      </c>
      <c r="L129" s="13">
        <f t="shared" si="26"/>
        <v>90</v>
      </c>
      <c r="M129" s="15" t="s">
        <v>103</v>
      </c>
      <c r="N129" s="16">
        <v>50</v>
      </c>
      <c r="O129" s="16" t="e">
        <f>(#REF!/50)*100</f>
        <v>#REF!</v>
      </c>
      <c r="P129" s="16" t="s">
        <v>101</v>
      </c>
      <c r="Q129" s="16">
        <v>41</v>
      </c>
      <c r="R129" s="16">
        <f t="shared" si="27"/>
        <v>82</v>
      </c>
      <c r="S129" s="16" t="s">
        <v>102</v>
      </c>
      <c r="T129" s="16">
        <v>48</v>
      </c>
      <c r="U129" s="16"/>
      <c r="V129" s="16"/>
      <c r="W129" s="16"/>
      <c r="X129" s="16"/>
      <c r="Y129" s="16"/>
      <c r="Z129" s="16"/>
      <c r="AA129" s="16"/>
      <c r="AB129" s="16"/>
      <c r="AC129" s="16"/>
      <c r="AD129" s="18" t="e">
        <f>(#REF!/40)*100</f>
        <v>#REF!</v>
      </c>
      <c r="AE129" s="18"/>
      <c r="AF129" s="318" t="s">
        <v>103</v>
      </c>
    </row>
    <row r="130" spans="1:32" ht="32.25" customHeight="1" x14ac:dyDescent="0.55000000000000004">
      <c r="A130" s="4" t="s">
        <v>24</v>
      </c>
      <c r="B130" s="5" t="s">
        <v>20</v>
      </c>
      <c r="C130" s="13">
        <v>47</v>
      </c>
      <c r="D130" s="13">
        <f t="shared" si="24"/>
        <v>94</v>
      </c>
      <c r="E130" s="15" t="s">
        <v>102</v>
      </c>
      <c r="F130" s="15">
        <v>40</v>
      </c>
      <c r="G130" s="15">
        <v>43</v>
      </c>
      <c r="H130" s="14">
        <f t="shared" si="25"/>
        <v>83</v>
      </c>
      <c r="I130" s="15" t="s">
        <v>102</v>
      </c>
      <c r="J130" s="15">
        <v>47</v>
      </c>
      <c r="K130" s="15">
        <v>44</v>
      </c>
      <c r="L130" s="13">
        <f t="shared" si="26"/>
        <v>91</v>
      </c>
      <c r="M130" s="15" t="s">
        <v>102</v>
      </c>
      <c r="N130" s="16">
        <v>39</v>
      </c>
      <c r="O130" s="16" t="e">
        <f>(#REF!/50)*100</f>
        <v>#REF!</v>
      </c>
      <c r="P130" s="16" t="s">
        <v>102</v>
      </c>
      <c r="Q130" s="16">
        <v>40</v>
      </c>
      <c r="R130" s="16">
        <f t="shared" si="27"/>
        <v>80</v>
      </c>
      <c r="S130" s="16" t="s">
        <v>102</v>
      </c>
      <c r="T130" s="16">
        <v>51</v>
      </c>
      <c r="U130" s="16"/>
      <c r="V130" s="16"/>
      <c r="W130" s="16"/>
      <c r="X130" s="16"/>
      <c r="Y130" s="16"/>
      <c r="Z130" s="16"/>
      <c r="AA130" s="16"/>
      <c r="AB130" s="16"/>
      <c r="AC130" s="16"/>
      <c r="AD130" s="18" t="e">
        <f>(#REF!/40)*100</f>
        <v>#REF!</v>
      </c>
      <c r="AE130" s="18"/>
      <c r="AF130" s="318" t="s">
        <v>103</v>
      </c>
    </row>
    <row r="131" spans="1:32" ht="29.25" customHeight="1" x14ac:dyDescent="0.55000000000000004">
      <c r="A131" s="4" t="s">
        <v>65</v>
      </c>
      <c r="B131" s="5" t="s">
        <v>11</v>
      </c>
      <c r="C131" s="13">
        <v>45</v>
      </c>
      <c r="D131" s="13">
        <f t="shared" si="24"/>
        <v>90</v>
      </c>
      <c r="E131" s="30" t="s">
        <v>102</v>
      </c>
      <c r="F131" s="15">
        <v>40</v>
      </c>
      <c r="G131" s="15">
        <v>46</v>
      </c>
      <c r="H131" s="14">
        <f t="shared" si="25"/>
        <v>86</v>
      </c>
      <c r="I131" s="30" t="s">
        <v>102</v>
      </c>
      <c r="J131" s="30">
        <v>30</v>
      </c>
      <c r="K131" s="30">
        <v>47</v>
      </c>
      <c r="L131" s="13">
        <f t="shared" si="26"/>
        <v>77</v>
      </c>
      <c r="M131" s="15" t="s">
        <v>101</v>
      </c>
      <c r="N131" s="16">
        <v>38</v>
      </c>
      <c r="O131" s="16" t="e">
        <f>(#REF!/50)*100</f>
        <v>#REF!</v>
      </c>
      <c r="P131" s="16" t="s">
        <v>101</v>
      </c>
      <c r="Q131" s="16">
        <v>45</v>
      </c>
      <c r="R131" s="16">
        <f t="shared" si="27"/>
        <v>90</v>
      </c>
      <c r="S131" s="16" t="s">
        <v>102</v>
      </c>
      <c r="T131" s="16">
        <v>47</v>
      </c>
      <c r="U131" s="16"/>
      <c r="V131" s="16"/>
      <c r="W131" s="16"/>
      <c r="X131" s="16"/>
      <c r="Y131" s="16"/>
      <c r="Z131" s="16"/>
      <c r="AA131" s="16"/>
      <c r="AB131" s="16"/>
      <c r="AC131" s="16"/>
      <c r="AD131" s="16" t="e">
        <f>(#REF!/40)*100</f>
        <v>#REF!</v>
      </c>
      <c r="AE131" s="16"/>
      <c r="AF131" s="318" t="s">
        <v>103</v>
      </c>
    </row>
    <row r="132" spans="1:32" ht="32.25" customHeight="1" x14ac:dyDescent="0.55000000000000004">
      <c r="A132" s="4" t="s">
        <v>31</v>
      </c>
      <c r="B132" s="5" t="s">
        <v>20</v>
      </c>
      <c r="C132" s="13">
        <v>48</v>
      </c>
      <c r="D132" s="13">
        <f t="shared" si="24"/>
        <v>96</v>
      </c>
      <c r="E132" s="30" t="s">
        <v>103</v>
      </c>
      <c r="F132" s="15">
        <v>36</v>
      </c>
      <c r="G132" s="15">
        <v>41</v>
      </c>
      <c r="H132" s="14">
        <f t="shared" si="25"/>
        <v>77</v>
      </c>
      <c r="I132" s="30" t="s">
        <v>101</v>
      </c>
      <c r="J132" s="30">
        <v>37</v>
      </c>
      <c r="K132" s="30">
        <v>40</v>
      </c>
      <c r="L132" s="13">
        <f t="shared" si="26"/>
        <v>77</v>
      </c>
      <c r="M132" s="15" t="s">
        <v>101</v>
      </c>
      <c r="N132" s="16">
        <v>37</v>
      </c>
      <c r="O132" s="16" t="e">
        <f>(#REF!/50)*100</f>
        <v>#REF!</v>
      </c>
      <c r="P132" s="16" t="s">
        <v>101</v>
      </c>
      <c r="Q132" s="16">
        <v>46</v>
      </c>
      <c r="R132" s="16">
        <f t="shared" si="27"/>
        <v>92</v>
      </c>
      <c r="S132" s="16" t="s">
        <v>102</v>
      </c>
      <c r="T132" s="16">
        <v>41</v>
      </c>
      <c r="U132" s="16"/>
      <c r="V132" s="16"/>
      <c r="W132" s="16"/>
      <c r="X132" s="16"/>
      <c r="Y132" s="16"/>
      <c r="Z132" s="16"/>
      <c r="AA132" s="16"/>
      <c r="AB132" s="16"/>
      <c r="AC132" s="16"/>
      <c r="AD132" s="16" t="e">
        <f>(#REF!/40)*100</f>
        <v>#REF!</v>
      </c>
      <c r="AE132" s="16"/>
      <c r="AF132" s="318" t="s">
        <v>103</v>
      </c>
    </row>
    <row r="133" spans="1:32" ht="32.25" customHeight="1" x14ac:dyDescent="0.55000000000000004">
      <c r="A133" s="4" t="s">
        <v>23</v>
      </c>
      <c r="B133" s="5" t="s">
        <v>11</v>
      </c>
      <c r="C133" s="13">
        <v>42</v>
      </c>
      <c r="D133" s="13">
        <f t="shared" si="24"/>
        <v>84</v>
      </c>
      <c r="E133" s="30" t="s">
        <v>102</v>
      </c>
      <c r="F133" s="15">
        <v>47</v>
      </c>
      <c r="G133" s="15">
        <v>40</v>
      </c>
      <c r="H133" s="14">
        <f t="shared" si="25"/>
        <v>87</v>
      </c>
      <c r="I133" s="30" t="s">
        <v>102</v>
      </c>
      <c r="J133" s="30">
        <v>43</v>
      </c>
      <c r="K133" s="30">
        <v>28</v>
      </c>
      <c r="L133" s="13">
        <f t="shared" si="26"/>
        <v>71</v>
      </c>
      <c r="M133" s="15" t="s">
        <v>102</v>
      </c>
      <c r="N133" s="16">
        <v>38</v>
      </c>
      <c r="O133" s="16" t="e">
        <f>(#REF!/50)*100</f>
        <v>#REF!</v>
      </c>
      <c r="P133" s="16" t="s">
        <v>101</v>
      </c>
      <c r="Q133" s="16">
        <v>46</v>
      </c>
      <c r="R133" s="16">
        <f t="shared" si="27"/>
        <v>92</v>
      </c>
      <c r="S133" s="16" t="s">
        <v>102</v>
      </c>
      <c r="T133" s="16">
        <v>48</v>
      </c>
      <c r="U133" s="16"/>
      <c r="V133" s="16"/>
      <c r="W133" s="16"/>
      <c r="X133" s="16"/>
      <c r="Y133" s="16"/>
      <c r="Z133" s="16"/>
      <c r="AA133" s="16"/>
      <c r="AB133" s="16"/>
      <c r="AC133" s="16"/>
      <c r="AD133" s="16" t="e">
        <f>(#REF!/40)*100</f>
        <v>#REF!</v>
      </c>
      <c r="AE133" s="16"/>
      <c r="AF133" s="318" t="s">
        <v>103</v>
      </c>
    </row>
    <row r="134" spans="1:32" ht="35.25" customHeight="1" x14ac:dyDescent="0.55000000000000004">
      <c r="A134" s="4" t="s">
        <v>5</v>
      </c>
      <c r="B134" s="5" t="s">
        <v>11</v>
      </c>
      <c r="C134" s="13">
        <v>43</v>
      </c>
      <c r="D134" s="13">
        <f t="shared" si="24"/>
        <v>86</v>
      </c>
      <c r="E134" s="30" t="s">
        <v>102</v>
      </c>
      <c r="F134" s="15">
        <v>44</v>
      </c>
      <c r="G134" s="15">
        <v>40</v>
      </c>
      <c r="H134" s="14">
        <f t="shared" si="25"/>
        <v>84</v>
      </c>
      <c r="I134" s="30" t="s">
        <v>102</v>
      </c>
      <c r="J134" s="30">
        <v>35</v>
      </c>
      <c r="K134" s="30">
        <v>35</v>
      </c>
      <c r="L134" s="13">
        <f t="shared" si="26"/>
        <v>70</v>
      </c>
      <c r="M134" s="15" t="s">
        <v>101</v>
      </c>
      <c r="N134" s="16">
        <v>35</v>
      </c>
      <c r="O134" s="16" t="e">
        <f>(#REF!/50)*100</f>
        <v>#REF!</v>
      </c>
      <c r="P134" s="16" t="s">
        <v>101</v>
      </c>
      <c r="Q134" s="16">
        <v>46</v>
      </c>
      <c r="R134" s="16">
        <f t="shared" si="27"/>
        <v>92</v>
      </c>
      <c r="S134" s="16" t="s">
        <v>102</v>
      </c>
      <c r="T134" s="16">
        <v>40</v>
      </c>
      <c r="U134" s="16"/>
      <c r="V134" s="16"/>
      <c r="W134" s="16"/>
      <c r="X134" s="16"/>
      <c r="Y134" s="16"/>
      <c r="Z134" s="16"/>
      <c r="AA134" s="16"/>
      <c r="AB134" s="16"/>
      <c r="AC134" s="16"/>
      <c r="AD134" s="16" t="e">
        <f>(#REF!/40)*100</f>
        <v>#REF!</v>
      </c>
      <c r="AE134" s="16"/>
      <c r="AF134" s="318" t="s">
        <v>103</v>
      </c>
    </row>
    <row r="135" spans="1:32" ht="32.25" customHeight="1" x14ac:dyDescent="0.55000000000000004">
      <c r="A135" s="4" t="s">
        <v>33</v>
      </c>
      <c r="B135" s="4" t="s">
        <v>20</v>
      </c>
      <c r="C135" s="13">
        <v>41</v>
      </c>
      <c r="D135" s="13">
        <f t="shared" si="24"/>
        <v>82</v>
      </c>
      <c r="E135" s="30" t="s">
        <v>102</v>
      </c>
      <c r="F135" s="15">
        <v>40</v>
      </c>
      <c r="G135" s="15">
        <v>34</v>
      </c>
      <c r="H135" s="14">
        <f t="shared" si="25"/>
        <v>74</v>
      </c>
      <c r="I135" s="30" t="s">
        <v>101</v>
      </c>
      <c r="J135" s="30">
        <v>45</v>
      </c>
      <c r="K135" s="30">
        <v>46</v>
      </c>
      <c r="L135" s="13">
        <f t="shared" si="26"/>
        <v>91</v>
      </c>
      <c r="M135" s="15" t="s">
        <v>102</v>
      </c>
      <c r="N135" s="40">
        <v>34</v>
      </c>
      <c r="O135" s="40" t="e">
        <f>(#REF!/50)*100</f>
        <v>#REF!</v>
      </c>
      <c r="P135" s="40" t="s">
        <v>102</v>
      </c>
      <c r="Q135" s="40">
        <v>44</v>
      </c>
      <c r="R135" s="16">
        <f t="shared" si="27"/>
        <v>88</v>
      </c>
      <c r="S135" s="40" t="s">
        <v>102</v>
      </c>
      <c r="T135" s="40">
        <v>47</v>
      </c>
      <c r="U135" s="40"/>
      <c r="V135" s="40"/>
      <c r="W135" s="40"/>
      <c r="X135" s="40"/>
      <c r="Y135" s="40"/>
      <c r="Z135" s="40"/>
      <c r="AA135" s="40"/>
      <c r="AB135" s="40"/>
      <c r="AC135" s="40"/>
      <c r="AD135" s="41" t="e">
        <f>(#REF!/40)*100</f>
        <v>#REF!</v>
      </c>
      <c r="AE135" s="41"/>
      <c r="AF135" s="318" t="s">
        <v>103</v>
      </c>
    </row>
    <row r="136" spans="1:32" ht="29.25" customHeight="1" x14ac:dyDescent="0.55000000000000004">
      <c r="A136" s="4" t="s">
        <v>64</v>
      </c>
      <c r="B136" s="5" t="s">
        <v>11</v>
      </c>
      <c r="C136" s="13">
        <v>45</v>
      </c>
      <c r="D136" s="13">
        <f t="shared" si="24"/>
        <v>90</v>
      </c>
      <c r="E136" s="30" t="s">
        <v>102</v>
      </c>
      <c r="F136" s="15">
        <v>47</v>
      </c>
      <c r="G136" s="15">
        <v>37</v>
      </c>
      <c r="H136" s="14">
        <f t="shared" si="25"/>
        <v>84</v>
      </c>
      <c r="I136" s="30" t="s">
        <v>102</v>
      </c>
      <c r="J136" s="30">
        <v>40</v>
      </c>
      <c r="K136" s="30">
        <v>31</v>
      </c>
      <c r="L136" s="13">
        <f t="shared" si="26"/>
        <v>71</v>
      </c>
      <c r="M136" s="15" t="s">
        <v>102</v>
      </c>
      <c r="N136" s="16">
        <v>32</v>
      </c>
      <c r="O136" s="16" t="e">
        <f>(#REF!/50)*100</f>
        <v>#REF!</v>
      </c>
      <c r="P136" s="16" t="s">
        <v>101</v>
      </c>
      <c r="Q136" s="16">
        <v>43</v>
      </c>
      <c r="R136" s="16">
        <f t="shared" si="27"/>
        <v>86</v>
      </c>
      <c r="S136" s="16" t="s">
        <v>102</v>
      </c>
      <c r="T136" s="16">
        <v>45</v>
      </c>
      <c r="U136" s="16"/>
      <c r="V136" s="16"/>
      <c r="W136" s="16"/>
      <c r="X136" s="16"/>
      <c r="Y136" s="16"/>
      <c r="Z136" s="16"/>
      <c r="AA136" s="16"/>
      <c r="AB136" s="16"/>
      <c r="AC136" s="16"/>
      <c r="AD136" s="18" t="e">
        <f>(#REF!/40)*100</f>
        <v>#REF!</v>
      </c>
      <c r="AE136" s="18"/>
      <c r="AF136" s="318" t="s">
        <v>103</v>
      </c>
    </row>
    <row r="137" spans="1:32" ht="28.8" x14ac:dyDescent="0.55000000000000004">
      <c r="A137" s="4" t="s">
        <v>55</v>
      </c>
      <c r="B137" s="5" t="s">
        <v>20</v>
      </c>
      <c r="C137" s="13">
        <v>42</v>
      </c>
      <c r="D137" s="13">
        <f t="shared" si="24"/>
        <v>84</v>
      </c>
      <c r="E137" s="30" t="s">
        <v>102</v>
      </c>
      <c r="F137" s="15">
        <v>29</v>
      </c>
      <c r="G137" s="15">
        <v>43</v>
      </c>
      <c r="H137" s="14">
        <f t="shared" si="25"/>
        <v>72</v>
      </c>
      <c r="I137" s="30" t="s">
        <v>102</v>
      </c>
      <c r="J137" s="30">
        <v>44</v>
      </c>
      <c r="K137" s="30">
        <v>42</v>
      </c>
      <c r="L137" s="13">
        <f t="shared" si="26"/>
        <v>86</v>
      </c>
      <c r="M137" s="15" t="s">
        <v>102</v>
      </c>
      <c r="N137" s="16">
        <v>36</v>
      </c>
      <c r="O137" s="16" t="e">
        <f>(#REF!/50)*100</f>
        <v>#REF!</v>
      </c>
      <c r="P137" s="16" t="s">
        <v>102</v>
      </c>
      <c r="Q137" s="16">
        <v>45</v>
      </c>
      <c r="R137" s="16">
        <f t="shared" si="27"/>
        <v>90</v>
      </c>
      <c r="S137" s="16" t="s">
        <v>102</v>
      </c>
      <c r="T137" s="16">
        <v>45</v>
      </c>
      <c r="U137" s="16"/>
      <c r="V137" s="16"/>
      <c r="W137" s="16"/>
      <c r="X137" s="16"/>
      <c r="Y137" s="16"/>
      <c r="Z137" s="16"/>
      <c r="AA137" s="16"/>
      <c r="AB137" s="16"/>
      <c r="AC137" s="16"/>
      <c r="AD137" s="18" t="e">
        <f>(#REF!/40)*100</f>
        <v>#REF!</v>
      </c>
      <c r="AE137" s="18"/>
      <c r="AF137" s="318" t="s">
        <v>103</v>
      </c>
    </row>
    <row r="138" spans="1:32" ht="28.8" x14ac:dyDescent="0.55000000000000004">
      <c r="A138" s="4" t="s">
        <v>43</v>
      </c>
      <c r="B138" s="5" t="s">
        <v>11</v>
      </c>
      <c r="C138" s="13">
        <v>36</v>
      </c>
      <c r="D138" s="13">
        <f t="shared" si="24"/>
        <v>72</v>
      </c>
      <c r="E138" s="30" t="s">
        <v>101</v>
      </c>
      <c r="F138" s="15">
        <v>40</v>
      </c>
      <c r="G138" s="15">
        <v>43</v>
      </c>
      <c r="H138" s="14">
        <f t="shared" si="25"/>
        <v>83</v>
      </c>
      <c r="I138" s="30" t="s">
        <v>102</v>
      </c>
      <c r="J138" s="30">
        <v>43</v>
      </c>
      <c r="K138" s="30">
        <v>44</v>
      </c>
      <c r="L138" s="13">
        <f t="shared" si="26"/>
        <v>87</v>
      </c>
      <c r="M138" s="15" t="s">
        <v>102</v>
      </c>
      <c r="N138" s="16">
        <v>38</v>
      </c>
      <c r="O138" s="16" t="e">
        <f>(#REF!/50)*100</f>
        <v>#REF!</v>
      </c>
      <c r="P138" s="16" t="s">
        <v>101</v>
      </c>
      <c r="Q138" s="16">
        <v>45</v>
      </c>
      <c r="R138" s="16">
        <f t="shared" si="27"/>
        <v>90</v>
      </c>
      <c r="S138" s="16" t="s">
        <v>102</v>
      </c>
      <c r="T138" s="16">
        <v>42</v>
      </c>
      <c r="U138" s="16"/>
      <c r="V138" s="16"/>
      <c r="W138" s="16"/>
      <c r="X138" s="16"/>
      <c r="Y138" s="16"/>
      <c r="Z138" s="16"/>
      <c r="AA138" s="16"/>
      <c r="AB138" s="16"/>
      <c r="AC138" s="16"/>
      <c r="AD138" s="18" t="e">
        <f>(#REF!/40)*100</f>
        <v>#REF!</v>
      </c>
      <c r="AE138" s="18"/>
      <c r="AF138" s="318" t="s">
        <v>102</v>
      </c>
    </row>
    <row r="139" spans="1:32" ht="28.8" x14ac:dyDescent="0.55000000000000004">
      <c r="A139" s="5" t="s">
        <v>3</v>
      </c>
      <c r="B139" s="5" t="s">
        <v>20</v>
      </c>
      <c r="C139" s="13">
        <v>44</v>
      </c>
      <c r="D139" s="13">
        <f t="shared" si="24"/>
        <v>88</v>
      </c>
      <c r="E139" s="30" t="s">
        <v>102</v>
      </c>
      <c r="F139" s="15">
        <v>33</v>
      </c>
      <c r="G139" s="15">
        <v>33</v>
      </c>
      <c r="H139" s="14">
        <f t="shared" si="25"/>
        <v>66</v>
      </c>
      <c r="I139" s="30" t="s">
        <v>101</v>
      </c>
      <c r="J139" s="30">
        <v>45</v>
      </c>
      <c r="K139" s="30">
        <v>44</v>
      </c>
      <c r="L139" s="13">
        <f t="shared" si="26"/>
        <v>89</v>
      </c>
      <c r="M139" s="15" t="s">
        <v>102</v>
      </c>
      <c r="N139" s="16">
        <v>39</v>
      </c>
      <c r="O139" s="16" t="e">
        <f>(#REF!/50)*100</f>
        <v>#REF!</v>
      </c>
      <c r="P139" s="16" t="s">
        <v>101</v>
      </c>
      <c r="Q139" s="16">
        <v>45</v>
      </c>
      <c r="R139" s="16">
        <f t="shared" si="27"/>
        <v>90</v>
      </c>
      <c r="S139" s="16" t="s">
        <v>102</v>
      </c>
      <c r="T139" s="16">
        <v>42</v>
      </c>
      <c r="U139" s="16"/>
      <c r="V139" s="16"/>
      <c r="W139" s="16"/>
      <c r="X139" s="16"/>
      <c r="Y139" s="16"/>
      <c r="Z139" s="16"/>
      <c r="AA139" s="16"/>
      <c r="AB139" s="16"/>
      <c r="AC139" s="16"/>
      <c r="AD139" s="18" t="e">
        <f>(#REF!/40)*100</f>
        <v>#REF!</v>
      </c>
      <c r="AE139" s="18"/>
      <c r="AF139" s="318" t="s">
        <v>102</v>
      </c>
    </row>
    <row r="140" spans="1:32" ht="28.8" x14ac:dyDescent="0.55000000000000004">
      <c r="A140" s="4" t="s">
        <v>71</v>
      </c>
      <c r="B140" s="5" t="s">
        <v>11</v>
      </c>
      <c r="C140" s="13">
        <v>44</v>
      </c>
      <c r="D140" s="13">
        <f t="shared" si="24"/>
        <v>88</v>
      </c>
      <c r="E140" s="15" t="s">
        <v>102</v>
      </c>
      <c r="F140" s="15">
        <v>45</v>
      </c>
      <c r="G140" s="15">
        <v>49</v>
      </c>
      <c r="H140" s="14">
        <f t="shared" si="25"/>
        <v>94</v>
      </c>
      <c r="I140" s="15" t="s">
        <v>103</v>
      </c>
      <c r="J140" s="15">
        <v>41</v>
      </c>
      <c r="K140" s="15">
        <v>41</v>
      </c>
      <c r="L140" s="13">
        <f t="shared" si="26"/>
        <v>82</v>
      </c>
      <c r="M140" s="15" t="s">
        <v>102</v>
      </c>
      <c r="N140" s="16">
        <v>31</v>
      </c>
      <c r="O140" s="16" t="e">
        <f>(#REF!/50)*100</f>
        <v>#REF!</v>
      </c>
      <c r="P140" s="16" t="s">
        <v>100</v>
      </c>
      <c r="Q140" s="16">
        <v>32</v>
      </c>
      <c r="R140" s="16">
        <f t="shared" si="27"/>
        <v>64</v>
      </c>
      <c r="S140" s="16" t="s">
        <v>101</v>
      </c>
      <c r="T140" s="16">
        <v>50</v>
      </c>
      <c r="U140" s="16"/>
      <c r="V140" s="16"/>
      <c r="W140" s="16"/>
      <c r="X140" s="16"/>
      <c r="Y140" s="16"/>
      <c r="Z140" s="16"/>
      <c r="AA140" s="16"/>
      <c r="AB140" s="16"/>
      <c r="AC140" s="16"/>
      <c r="AD140" s="16" t="e">
        <f>(#REF!/40)*100</f>
        <v>#REF!</v>
      </c>
      <c r="AE140" s="16"/>
      <c r="AF140" s="318" t="s">
        <v>103</v>
      </c>
    </row>
    <row r="141" spans="1:32" ht="28.8" x14ac:dyDescent="0.55000000000000004">
      <c r="A141" s="4" t="s">
        <v>57</v>
      </c>
      <c r="B141" s="5" t="s">
        <v>20</v>
      </c>
      <c r="C141" s="13">
        <v>43</v>
      </c>
      <c r="D141" s="13">
        <f t="shared" si="24"/>
        <v>86</v>
      </c>
      <c r="E141" s="15" t="s">
        <v>102</v>
      </c>
      <c r="F141" s="15">
        <v>44</v>
      </c>
      <c r="G141" s="15">
        <v>40</v>
      </c>
      <c r="H141" s="14">
        <f t="shared" si="25"/>
        <v>84</v>
      </c>
      <c r="I141" s="15" t="s">
        <v>102</v>
      </c>
      <c r="J141" s="15">
        <v>40</v>
      </c>
      <c r="K141" s="15">
        <v>33</v>
      </c>
      <c r="L141" s="13">
        <f t="shared" si="26"/>
        <v>73</v>
      </c>
      <c r="M141" s="15" t="s">
        <v>102</v>
      </c>
      <c r="N141" s="16">
        <v>37</v>
      </c>
      <c r="O141" s="16" t="e">
        <f>(#REF!/50)*100</f>
        <v>#REF!</v>
      </c>
      <c r="P141" s="16" t="s">
        <v>101</v>
      </c>
      <c r="Q141" s="16">
        <v>50</v>
      </c>
      <c r="R141" s="16">
        <f t="shared" si="27"/>
        <v>100</v>
      </c>
      <c r="S141" s="16" t="s">
        <v>103</v>
      </c>
      <c r="T141" s="16">
        <v>43</v>
      </c>
      <c r="U141" s="16"/>
      <c r="V141" s="16"/>
      <c r="W141" s="16"/>
      <c r="X141" s="16"/>
      <c r="Y141" s="16"/>
      <c r="Z141" s="16"/>
      <c r="AA141" s="16"/>
      <c r="AB141" s="16"/>
      <c r="AC141" s="16"/>
      <c r="AD141" s="16" t="e">
        <f>(#REF!/40)*100</f>
        <v>#REF!</v>
      </c>
      <c r="AE141" s="16"/>
      <c r="AF141" s="318" t="s">
        <v>103</v>
      </c>
    </row>
    <row r="142" spans="1:32" ht="28.8" x14ac:dyDescent="0.55000000000000004">
      <c r="A142" s="4" t="s">
        <v>28</v>
      </c>
      <c r="B142" s="5" t="s">
        <v>20</v>
      </c>
      <c r="C142" s="13">
        <v>38</v>
      </c>
      <c r="D142" s="13">
        <f t="shared" si="24"/>
        <v>76</v>
      </c>
      <c r="E142" s="30" t="s">
        <v>101</v>
      </c>
      <c r="F142" s="15">
        <v>42</v>
      </c>
      <c r="G142" s="15">
        <v>36</v>
      </c>
      <c r="H142" s="14">
        <f t="shared" si="25"/>
        <v>78</v>
      </c>
      <c r="I142" s="30" t="s">
        <v>101</v>
      </c>
      <c r="J142" s="30">
        <v>40</v>
      </c>
      <c r="K142" s="30">
        <v>25</v>
      </c>
      <c r="L142" s="13">
        <f t="shared" si="26"/>
        <v>65</v>
      </c>
      <c r="M142" s="15" t="s">
        <v>100</v>
      </c>
      <c r="N142" s="16">
        <v>47</v>
      </c>
      <c r="O142" s="16" t="e">
        <f>(#REF!/50)*100</f>
        <v>#REF!</v>
      </c>
      <c r="P142" s="16" t="s">
        <v>100</v>
      </c>
      <c r="Q142" s="16">
        <v>43</v>
      </c>
      <c r="R142" s="16">
        <f t="shared" si="27"/>
        <v>86</v>
      </c>
      <c r="S142" s="16" t="s">
        <v>102</v>
      </c>
      <c r="T142" s="16">
        <v>44</v>
      </c>
      <c r="U142" s="16"/>
      <c r="V142" s="16"/>
      <c r="W142" s="16"/>
      <c r="X142" s="16"/>
      <c r="Y142" s="16"/>
      <c r="Z142" s="16"/>
      <c r="AA142" s="16"/>
      <c r="AB142" s="16"/>
      <c r="AC142" s="16"/>
      <c r="AD142" s="18" t="e">
        <f>(#REF!/40)*100</f>
        <v>#REF!</v>
      </c>
      <c r="AE142" s="18"/>
      <c r="AF142" s="318" t="s">
        <v>102</v>
      </c>
    </row>
    <row r="143" spans="1:32" ht="28.8" x14ac:dyDescent="0.55000000000000004">
      <c r="A143" s="4" t="s">
        <v>32</v>
      </c>
      <c r="B143" s="5" t="s">
        <v>20</v>
      </c>
      <c r="C143" s="13">
        <v>43</v>
      </c>
      <c r="D143" s="13">
        <f t="shared" si="24"/>
        <v>86</v>
      </c>
      <c r="E143" s="30" t="s">
        <v>102</v>
      </c>
      <c r="F143" s="15">
        <v>35</v>
      </c>
      <c r="G143" s="15">
        <v>41</v>
      </c>
      <c r="H143" s="14">
        <f t="shared" si="25"/>
        <v>76</v>
      </c>
      <c r="I143" s="30" t="s">
        <v>101</v>
      </c>
      <c r="J143" s="30">
        <v>41</v>
      </c>
      <c r="K143" s="30">
        <v>40</v>
      </c>
      <c r="L143" s="13">
        <f t="shared" si="26"/>
        <v>81</v>
      </c>
      <c r="M143" s="15" t="s">
        <v>102</v>
      </c>
      <c r="N143" s="16">
        <v>34</v>
      </c>
      <c r="O143" s="16" t="e">
        <f>(#REF!/50)*100</f>
        <v>#REF!</v>
      </c>
      <c r="P143" s="16" t="s">
        <v>101</v>
      </c>
      <c r="Q143" s="16">
        <v>46</v>
      </c>
      <c r="R143" s="16">
        <f t="shared" si="27"/>
        <v>92</v>
      </c>
      <c r="S143" s="16" t="s">
        <v>102</v>
      </c>
      <c r="T143" s="16">
        <v>41</v>
      </c>
      <c r="U143" s="16"/>
      <c r="V143" s="16"/>
      <c r="W143" s="16"/>
      <c r="X143" s="16"/>
      <c r="Y143" s="16"/>
      <c r="Z143" s="16"/>
      <c r="AA143" s="16"/>
      <c r="AB143" s="16"/>
      <c r="AC143" s="16"/>
      <c r="AD143" s="16" t="e">
        <f>(#REF!/40)*100</f>
        <v>#REF!</v>
      </c>
      <c r="AE143" s="16"/>
      <c r="AF143" s="318" t="s">
        <v>102</v>
      </c>
    </row>
    <row r="144" spans="1:32" ht="28.8" x14ac:dyDescent="0.55000000000000004">
      <c r="A144" s="4" t="s">
        <v>25</v>
      </c>
      <c r="B144" s="44" t="s">
        <v>20</v>
      </c>
      <c r="C144" s="13">
        <v>36</v>
      </c>
      <c r="D144" s="13">
        <f t="shared" si="24"/>
        <v>72</v>
      </c>
      <c r="E144" s="13" t="s">
        <v>101</v>
      </c>
      <c r="F144" s="14">
        <v>31</v>
      </c>
      <c r="G144" s="14">
        <v>38</v>
      </c>
      <c r="H144" s="14">
        <f t="shared" si="25"/>
        <v>69</v>
      </c>
      <c r="I144" s="13" t="s">
        <v>101</v>
      </c>
      <c r="J144" s="13">
        <v>40</v>
      </c>
      <c r="K144" s="13">
        <v>40</v>
      </c>
      <c r="L144" s="13">
        <f t="shared" si="26"/>
        <v>80</v>
      </c>
      <c r="M144" s="15" t="s">
        <v>102</v>
      </c>
      <c r="N144" s="40">
        <v>34</v>
      </c>
      <c r="O144" s="40" t="e">
        <f>(#REF!/50)*100</f>
        <v>#REF!</v>
      </c>
      <c r="P144" s="40" t="s">
        <v>101</v>
      </c>
      <c r="Q144" s="40">
        <v>47</v>
      </c>
      <c r="R144" s="16">
        <f t="shared" si="27"/>
        <v>94</v>
      </c>
      <c r="S144" s="40" t="s">
        <v>102</v>
      </c>
      <c r="T144" s="40">
        <v>43</v>
      </c>
      <c r="U144" s="40"/>
      <c r="V144" s="40"/>
      <c r="W144" s="40"/>
      <c r="X144" s="40"/>
      <c r="Y144" s="40"/>
      <c r="Z144" s="40"/>
      <c r="AA144" s="40"/>
      <c r="AB144" s="40"/>
      <c r="AC144" s="40"/>
      <c r="AD144" s="41" t="e">
        <f>(#REF!/40)*100</f>
        <v>#REF!</v>
      </c>
      <c r="AE144" s="41"/>
      <c r="AF144" s="318" t="s">
        <v>103</v>
      </c>
    </row>
    <row r="145" spans="1:32" ht="28.8" x14ac:dyDescent="0.55000000000000004">
      <c r="A145" s="4" t="s">
        <v>6</v>
      </c>
      <c r="B145" s="9" t="s">
        <v>20</v>
      </c>
      <c r="C145" s="13">
        <v>35</v>
      </c>
      <c r="D145" s="13">
        <f t="shared" si="24"/>
        <v>70</v>
      </c>
      <c r="E145" s="30" t="s">
        <v>101</v>
      </c>
      <c r="F145" s="15">
        <v>31</v>
      </c>
      <c r="G145" s="15">
        <v>40</v>
      </c>
      <c r="H145" s="14">
        <f t="shared" si="25"/>
        <v>71</v>
      </c>
      <c r="I145" s="30" t="s">
        <v>102</v>
      </c>
      <c r="J145" s="30">
        <v>46</v>
      </c>
      <c r="K145" s="30">
        <v>41</v>
      </c>
      <c r="L145" s="13">
        <f t="shared" si="26"/>
        <v>87</v>
      </c>
      <c r="M145" s="15" t="s">
        <v>102</v>
      </c>
      <c r="N145" s="16">
        <v>43</v>
      </c>
      <c r="O145" s="16" t="e">
        <f>(#REF!/50)*100</f>
        <v>#REF!</v>
      </c>
      <c r="P145" s="16" t="s">
        <v>100</v>
      </c>
      <c r="Q145" s="16">
        <v>39</v>
      </c>
      <c r="R145" s="16">
        <f t="shared" si="27"/>
        <v>78</v>
      </c>
      <c r="S145" s="16" t="s">
        <v>101</v>
      </c>
      <c r="T145" s="16">
        <v>58</v>
      </c>
      <c r="U145" s="16"/>
      <c r="V145" s="16"/>
      <c r="W145" s="16"/>
      <c r="X145" s="16"/>
      <c r="Y145" s="16"/>
      <c r="Z145" s="16"/>
      <c r="AA145" s="16"/>
      <c r="AB145" s="16"/>
      <c r="AC145" s="16"/>
      <c r="AD145" s="18" t="e">
        <f>(#REF!/40)*100</f>
        <v>#REF!</v>
      </c>
      <c r="AE145" s="18"/>
      <c r="AF145" s="318" t="s">
        <v>102</v>
      </c>
    </row>
    <row r="146" spans="1:32" ht="28.8" x14ac:dyDescent="0.55000000000000004">
      <c r="A146" s="4" t="s">
        <v>26</v>
      </c>
      <c r="B146" s="9" t="s">
        <v>11</v>
      </c>
      <c r="C146" s="13">
        <v>39</v>
      </c>
      <c r="D146" s="13">
        <f t="shared" si="24"/>
        <v>78</v>
      </c>
      <c r="E146" s="30" t="s">
        <v>101</v>
      </c>
      <c r="F146" s="15">
        <v>34</v>
      </c>
      <c r="G146" s="15">
        <v>36</v>
      </c>
      <c r="H146" s="14">
        <f t="shared" si="25"/>
        <v>70</v>
      </c>
      <c r="I146" s="30" t="s">
        <v>101</v>
      </c>
      <c r="J146" s="30">
        <v>40</v>
      </c>
      <c r="K146" s="30">
        <v>39</v>
      </c>
      <c r="L146" s="13">
        <f t="shared" si="26"/>
        <v>79</v>
      </c>
      <c r="M146" s="15" t="s">
        <v>101</v>
      </c>
      <c r="N146" s="16">
        <v>40</v>
      </c>
      <c r="O146" s="16" t="e">
        <f>(#REF!/50)*100</f>
        <v>#REF!</v>
      </c>
      <c r="P146" s="16" t="s">
        <v>100</v>
      </c>
      <c r="Q146" s="16">
        <v>39</v>
      </c>
      <c r="R146" s="16">
        <f t="shared" si="27"/>
        <v>78</v>
      </c>
      <c r="S146" s="16" t="s">
        <v>101</v>
      </c>
      <c r="T146" s="16">
        <v>34</v>
      </c>
      <c r="U146" s="16"/>
      <c r="V146" s="16"/>
      <c r="W146" s="16"/>
      <c r="X146" s="16"/>
      <c r="Y146" s="16"/>
      <c r="Z146" s="16"/>
      <c r="AA146" s="16"/>
      <c r="AB146" s="16"/>
      <c r="AC146" s="16"/>
      <c r="AD146" s="18" t="e">
        <f>(#REF!/40)*100</f>
        <v>#REF!</v>
      </c>
      <c r="AE146" s="18"/>
      <c r="AF146" s="318" t="s">
        <v>103</v>
      </c>
    </row>
    <row r="147" spans="1:32" ht="28.8" x14ac:dyDescent="0.55000000000000004">
      <c r="A147" s="4" t="s">
        <v>69</v>
      </c>
      <c r="B147" s="9" t="s">
        <v>20</v>
      </c>
      <c r="C147" s="13">
        <v>42</v>
      </c>
      <c r="D147" s="13">
        <f t="shared" si="24"/>
        <v>84</v>
      </c>
      <c r="E147" s="30" t="s">
        <v>102</v>
      </c>
      <c r="F147" s="15">
        <v>38</v>
      </c>
      <c r="G147" s="15">
        <v>34</v>
      </c>
      <c r="H147" s="14">
        <f t="shared" si="25"/>
        <v>72</v>
      </c>
      <c r="I147" s="30" t="s">
        <v>101</v>
      </c>
      <c r="J147" s="30">
        <v>35</v>
      </c>
      <c r="K147" s="30">
        <v>36</v>
      </c>
      <c r="L147" s="13">
        <f t="shared" si="26"/>
        <v>71</v>
      </c>
      <c r="M147" s="15" t="s">
        <v>101</v>
      </c>
      <c r="N147" s="16">
        <v>43</v>
      </c>
      <c r="O147" s="16" t="e">
        <f>(#REF!/50)*100</f>
        <v>#REF!</v>
      </c>
      <c r="P147" s="16" t="s">
        <v>101</v>
      </c>
      <c r="Q147" s="16">
        <v>39</v>
      </c>
      <c r="R147" s="16">
        <f t="shared" si="27"/>
        <v>78</v>
      </c>
      <c r="S147" s="16" t="s">
        <v>101</v>
      </c>
      <c r="T147" s="16">
        <v>45</v>
      </c>
      <c r="U147" s="16"/>
      <c r="V147" s="16"/>
      <c r="W147" s="16"/>
      <c r="X147" s="16"/>
      <c r="Y147" s="16"/>
      <c r="Z147" s="16"/>
      <c r="AA147" s="16"/>
      <c r="AB147" s="16"/>
      <c r="AC147" s="16"/>
      <c r="AD147" s="16" t="e">
        <f>(#REF!/40)*100</f>
        <v>#REF!</v>
      </c>
      <c r="AE147" s="16"/>
      <c r="AF147" s="318" t="s">
        <v>102</v>
      </c>
    </row>
    <row r="148" spans="1:32" ht="28.8" x14ac:dyDescent="0.55000000000000004">
      <c r="A148" s="4" t="s">
        <v>30</v>
      </c>
      <c r="B148" s="9" t="s">
        <v>11</v>
      </c>
      <c r="C148" s="13">
        <v>41</v>
      </c>
      <c r="D148" s="13">
        <f t="shared" si="24"/>
        <v>82</v>
      </c>
      <c r="E148" s="30" t="s">
        <v>102</v>
      </c>
      <c r="F148" s="15">
        <v>29</v>
      </c>
      <c r="G148" s="15">
        <v>27</v>
      </c>
      <c r="H148" s="14">
        <f t="shared" si="25"/>
        <v>56</v>
      </c>
      <c r="I148" s="30" t="s">
        <v>100</v>
      </c>
      <c r="J148" s="30">
        <v>24</v>
      </c>
      <c r="K148" s="30">
        <v>40</v>
      </c>
      <c r="L148" s="13">
        <f t="shared" si="26"/>
        <v>64</v>
      </c>
      <c r="M148" s="15" t="s">
        <v>100</v>
      </c>
      <c r="N148" s="40">
        <v>36</v>
      </c>
      <c r="O148" s="40" t="e">
        <f>(#REF!/50)*100</f>
        <v>#REF!</v>
      </c>
      <c r="P148" s="40" t="s">
        <v>102</v>
      </c>
      <c r="Q148" s="40">
        <v>47</v>
      </c>
      <c r="R148" s="16">
        <f t="shared" si="27"/>
        <v>94</v>
      </c>
      <c r="S148" s="40" t="s">
        <v>102</v>
      </c>
      <c r="T148" s="40">
        <v>52</v>
      </c>
      <c r="U148" s="40"/>
      <c r="V148" s="40"/>
      <c r="W148" s="40"/>
      <c r="X148" s="40"/>
      <c r="Y148" s="40"/>
      <c r="Z148" s="40"/>
      <c r="AA148" s="40"/>
      <c r="AB148" s="40"/>
      <c r="AC148" s="40"/>
      <c r="AD148" s="41" t="e">
        <f>(#REF!/40)*100</f>
        <v>#REF!</v>
      </c>
      <c r="AE148" s="41"/>
      <c r="AF148" s="318" t="s">
        <v>103</v>
      </c>
    </row>
    <row r="149" spans="1:32" ht="28.8" x14ac:dyDescent="0.55000000000000004">
      <c r="A149" s="4" t="s">
        <v>37</v>
      </c>
      <c r="B149" s="44" t="s">
        <v>11</v>
      </c>
      <c r="C149" s="13">
        <v>41</v>
      </c>
      <c r="D149" s="13">
        <f t="shared" si="24"/>
        <v>82</v>
      </c>
      <c r="E149" s="30" t="s">
        <v>102</v>
      </c>
      <c r="F149" s="15">
        <v>33</v>
      </c>
      <c r="G149" s="15">
        <v>33</v>
      </c>
      <c r="H149" s="14">
        <f t="shared" si="25"/>
        <v>66</v>
      </c>
      <c r="I149" s="30" t="s">
        <v>101</v>
      </c>
      <c r="J149" s="30">
        <v>42</v>
      </c>
      <c r="K149" s="30">
        <v>42</v>
      </c>
      <c r="L149" s="13">
        <f t="shared" si="26"/>
        <v>84</v>
      </c>
      <c r="M149" s="15" t="s">
        <v>102</v>
      </c>
      <c r="N149" s="40">
        <v>26</v>
      </c>
      <c r="O149" s="40" t="e">
        <f>(#REF!/50)*100</f>
        <v>#REF!</v>
      </c>
      <c r="P149" s="40" t="s">
        <v>102</v>
      </c>
      <c r="Q149" s="40">
        <v>45</v>
      </c>
      <c r="R149" s="16">
        <f t="shared" si="27"/>
        <v>90</v>
      </c>
      <c r="S149" s="40" t="s">
        <v>102</v>
      </c>
      <c r="T149" s="40">
        <v>40</v>
      </c>
      <c r="U149" s="40"/>
      <c r="V149" s="40"/>
      <c r="W149" s="40"/>
      <c r="X149" s="40"/>
      <c r="Y149" s="40"/>
      <c r="Z149" s="40"/>
      <c r="AA149" s="40"/>
      <c r="AB149" s="40"/>
      <c r="AC149" s="40"/>
      <c r="AD149" s="41" t="e">
        <f>(#REF!/40)*100</f>
        <v>#REF!</v>
      </c>
      <c r="AE149" s="41"/>
      <c r="AF149" s="318" t="s">
        <v>103</v>
      </c>
    </row>
    <row r="150" spans="1:32" ht="28.8" x14ac:dyDescent="0.55000000000000004">
      <c r="A150" s="4" t="s">
        <v>60</v>
      </c>
      <c r="B150" s="44" t="s">
        <v>11</v>
      </c>
      <c r="C150" s="13">
        <v>44</v>
      </c>
      <c r="D150" s="13">
        <f t="shared" si="24"/>
        <v>88</v>
      </c>
      <c r="E150" s="15" t="s">
        <v>102</v>
      </c>
      <c r="F150" s="15">
        <v>30</v>
      </c>
      <c r="G150" s="15">
        <v>27</v>
      </c>
      <c r="H150" s="14">
        <f t="shared" si="25"/>
        <v>57</v>
      </c>
      <c r="I150" s="15" t="s">
        <v>100</v>
      </c>
      <c r="J150" s="15">
        <v>34</v>
      </c>
      <c r="K150" s="15">
        <v>34</v>
      </c>
      <c r="L150" s="13">
        <f t="shared" si="26"/>
        <v>68</v>
      </c>
      <c r="M150" s="15" t="s">
        <v>101</v>
      </c>
      <c r="N150" s="40">
        <v>38</v>
      </c>
      <c r="O150" s="40" t="e">
        <f>(#REF!/50)*100</f>
        <v>#REF!</v>
      </c>
      <c r="P150" s="40" t="s">
        <v>101</v>
      </c>
      <c r="Q150" s="40">
        <v>42</v>
      </c>
      <c r="R150" s="16">
        <f t="shared" si="27"/>
        <v>84</v>
      </c>
      <c r="S150" s="40" t="s">
        <v>102</v>
      </c>
      <c r="T150" s="40">
        <v>46</v>
      </c>
      <c r="U150" s="40"/>
      <c r="V150" s="40"/>
      <c r="W150" s="40"/>
      <c r="X150" s="40"/>
      <c r="Y150" s="40"/>
      <c r="Z150" s="40"/>
      <c r="AA150" s="40"/>
      <c r="AB150" s="40"/>
      <c r="AC150" s="40"/>
      <c r="AD150" s="40" t="e">
        <f>(#REF!/40)*100</f>
        <v>#REF!</v>
      </c>
      <c r="AE150" s="40"/>
      <c r="AF150" s="318" t="s">
        <v>102</v>
      </c>
    </row>
    <row r="151" spans="1:32" ht="28.8" x14ac:dyDescent="0.55000000000000004">
      <c r="A151" s="4" t="s">
        <v>8</v>
      </c>
      <c r="B151" s="9" t="s">
        <v>20</v>
      </c>
      <c r="C151" s="13">
        <v>35</v>
      </c>
      <c r="D151" s="13">
        <f t="shared" si="24"/>
        <v>70</v>
      </c>
      <c r="E151" s="30" t="s">
        <v>101</v>
      </c>
      <c r="F151" s="15">
        <v>37</v>
      </c>
      <c r="G151" s="15">
        <v>26</v>
      </c>
      <c r="H151" s="14">
        <f t="shared" si="25"/>
        <v>63</v>
      </c>
      <c r="I151" s="30" t="s">
        <v>100</v>
      </c>
      <c r="J151" s="30">
        <v>45</v>
      </c>
      <c r="K151" s="30">
        <v>22</v>
      </c>
      <c r="L151" s="13">
        <f t="shared" si="26"/>
        <v>67</v>
      </c>
      <c r="M151" s="15" t="s">
        <v>100</v>
      </c>
      <c r="N151" s="16">
        <v>46</v>
      </c>
      <c r="O151" s="16" t="e">
        <f>(#REF!/50)*100</f>
        <v>#REF!</v>
      </c>
      <c r="P151" s="16" t="s">
        <v>100</v>
      </c>
      <c r="Q151" s="16">
        <v>41</v>
      </c>
      <c r="R151" s="16">
        <f t="shared" si="27"/>
        <v>82</v>
      </c>
      <c r="S151" s="16" t="s">
        <v>102</v>
      </c>
      <c r="T151" s="16">
        <v>42</v>
      </c>
      <c r="U151" s="16"/>
      <c r="V151" s="16"/>
      <c r="W151" s="16"/>
      <c r="X151" s="16"/>
      <c r="Y151" s="16"/>
      <c r="Z151" s="16"/>
      <c r="AA151" s="16"/>
      <c r="AB151" s="16"/>
      <c r="AC151" s="16"/>
      <c r="AD151" s="18" t="e">
        <f>(#REF!/40)*100</f>
        <v>#REF!</v>
      </c>
      <c r="AE151" s="18"/>
      <c r="AF151" s="318" t="s">
        <v>102</v>
      </c>
    </row>
    <row r="152" spans="1:32" ht="28.8" x14ac:dyDescent="0.55000000000000004">
      <c r="A152" s="4" t="s">
        <v>51</v>
      </c>
      <c r="B152" s="9" t="s">
        <v>11</v>
      </c>
      <c r="C152" s="13">
        <v>41</v>
      </c>
      <c r="D152" s="13">
        <f t="shared" si="24"/>
        <v>82</v>
      </c>
      <c r="E152" s="30" t="s">
        <v>102</v>
      </c>
      <c r="F152" s="15">
        <v>41</v>
      </c>
      <c r="G152" s="15">
        <v>46</v>
      </c>
      <c r="H152" s="14">
        <f t="shared" si="25"/>
        <v>87</v>
      </c>
      <c r="I152" s="30" t="s">
        <v>102</v>
      </c>
      <c r="J152" s="30">
        <v>37</v>
      </c>
      <c r="K152" s="30">
        <v>18</v>
      </c>
      <c r="L152" s="13">
        <f t="shared" si="26"/>
        <v>55</v>
      </c>
      <c r="M152" s="15" t="s">
        <v>101</v>
      </c>
      <c r="N152" s="16">
        <v>37</v>
      </c>
      <c r="O152" s="16" t="e">
        <f>(#REF!/50)*100</f>
        <v>#REF!</v>
      </c>
      <c r="P152" s="16" t="s">
        <v>101</v>
      </c>
      <c r="Q152" s="16">
        <v>41</v>
      </c>
      <c r="R152" s="16">
        <f t="shared" si="27"/>
        <v>82</v>
      </c>
      <c r="S152" s="16" t="s">
        <v>102</v>
      </c>
      <c r="T152" s="16">
        <v>49</v>
      </c>
      <c r="U152" s="16"/>
      <c r="V152" s="16"/>
      <c r="W152" s="16"/>
      <c r="X152" s="16"/>
      <c r="Y152" s="16"/>
      <c r="Z152" s="16"/>
      <c r="AA152" s="16"/>
      <c r="AB152" s="16"/>
      <c r="AC152" s="16"/>
      <c r="AD152" s="18" t="e">
        <f>(#REF!/40)*100</f>
        <v>#REF!</v>
      </c>
      <c r="AE152" s="18"/>
      <c r="AF152" s="318" t="s">
        <v>103</v>
      </c>
    </row>
    <row r="153" spans="1:32" ht="28.8" x14ac:dyDescent="0.55000000000000004">
      <c r="A153" s="4" t="s">
        <v>14</v>
      </c>
      <c r="B153" s="9" t="s">
        <v>11</v>
      </c>
      <c r="C153" s="13">
        <v>29</v>
      </c>
      <c r="D153" s="13">
        <f t="shared" si="24"/>
        <v>57.999999999999993</v>
      </c>
      <c r="E153" s="30" t="s">
        <v>100</v>
      </c>
      <c r="F153" s="15">
        <v>34</v>
      </c>
      <c r="G153" s="15">
        <v>40</v>
      </c>
      <c r="H153" s="14">
        <f t="shared" si="25"/>
        <v>74</v>
      </c>
      <c r="I153" s="30" t="s">
        <v>101</v>
      </c>
      <c r="J153" s="30">
        <v>35</v>
      </c>
      <c r="K153" s="30">
        <v>35</v>
      </c>
      <c r="L153" s="13">
        <f t="shared" si="26"/>
        <v>70</v>
      </c>
      <c r="M153" s="15" t="s">
        <v>101</v>
      </c>
      <c r="N153" s="16">
        <v>34</v>
      </c>
      <c r="O153" s="16" t="e">
        <f>(#REF!/50)*100</f>
        <v>#REF!</v>
      </c>
      <c r="P153" s="16" t="s">
        <v>101</v>
      </c>
      <c r="Q153" s="16">
        <v>42</v>
      </c>
      <c r="R153" s="16">
        <f t="shared" si="27"/>
        <v>84</v>
      </c>
      <c r="S153" s="16" t="s">
        <v>102</v>
      </c>
      <c r="T153" s="16">
        <v>46</v>
      </c>
      <c r="U153" s="16"/>
      <c r="V153" s="16"/>
      <c r="W153" s="16"/>
      <c r="X153" s="16"/>
      <c r="Y153" s="16"/>
      <c r="Z153" s="16"/>
      <c r="AA153" s="16"/>
      <c r="AB153" s="16"/>
      <c r="AC153" s="16"/>
      <c r="AD153" s="18" t="e">
        <f>(#REF!/40)*100</f>
        <v>#REF!</v>
      </c>
      <c r="AE153" s="18"/>
      <c r="AF153" s="318" t="s">
        <v>103</v>
      </c>
    </row>
    <row r="154" spans="1:32" ht="28.8" x14ac:dyDescent="0.55000000000000004">
      <c r="A154" s="4" t="s">
        <v>66</v>
      </c>
      <c r="B154" s="44" t="s">
        <v>11</v>
      </c>
      <c r="C154" s="13">
        <v>43</v>
      </c>
      <c r="D154" s="13">
        <f t="shared" si="24"/>
        <v>86</v>
      </c>
      <c r="E154" s="30" t="s">
        <v>102</v>
      </c>
      <c r="F154" s="15">
        <v>32</v>
      </c>
      <c r="G154" s="15">
        <v>28</v>
      </c>
      <c r="H154" s="14">
        <f t="shared" si="25"/>
        <v>60</v>
      </c>
      <c r="I154" s="30" t="s">
        <v>100</v>
      </c>
      <c r="J154" s="30">
        <v>30</v>
      </c>
      <c r="K154" s="30">
        <v>30</v>
      </c>
      <c r="L154" s="13">
        <f t="shared" si="26"/>
        <v>60</v>
      </c>
      <c r="M154" s="15" t="s">
        <v>101</v>
      </c>
      <c r="N154" s="40">
        <v>39</v>
      </c>
      <c r="O154" s="40" t="e">
        <f>(#REF!/50)*100</f>
        <v>#REF!</v>
      </c>
      <c r="P154" s="40" t="s">
        <v>101</v>
      </c>
      <c r="Q154" s="40">
        <v>42</v>
      </c>
      <c r="R154" s="16">
        <f t="shared" si="27"/>
        <v>84</v>
      </c>
      <c r="S154" s="40" t="s">
        <v>102</v>
      </c>
      <c r="T154" s="40">
        <v>53</v>
      </c>
      <c r="U154" s="40"/>
      <c r="V154" s="40"/>
      <c r="W154" s="40"/>
      <c r="X154" s="40"/>
      <c r="Y154" s="40"/>
      <c r="Z154" s="40"/>
      <c r="AA154" s="40"/>
      <c r="AB154" s="40"/>
      <c r="AC154" s="40"/>
      <c r="AD154" s="41" t="e">
        <f>(#REF!/40)*100</f>
        <v>#REF!</v>
      </c>
      <c r="AE154" s="41"/>
      <c r="AF154" s="318" t="s">
        <v>103</v>
      </c>
    </row>
    <row r="155" spans="1:32" ht="28.8" x14ac:dyDescent="0.55000000000000004">
      <c r="A155" s="4" t="s">
        <v>19</v>
      </c>
      <c r="B155" s="44" t="s">
        <v>20</v>
      </c>
      <c r="C155" s="13">
        <v>42</v>
      </c>
      <c r="D155" s="13">
        <f t="shared" si="24"/>
        <v>84</v>
      </c>
      <c r="E155" s="30" t="s">
        <v>102</v>
      </c>
      <c r="F155" s="15">
        <v>33</v>
      </c>
      <c r="G155" s="15">
        <v>36</v>
      </c>
      <c r="H155" s="14">
        <f t="shared" si="25"/>
        <v>69</v>
      </c>
      <c r="I155" s="30" t="s">
        <v>101</v>
      </c>
      <c r="J155" s="30">
        <v>37</v>
      </c>
      <c r="K155" s="30">
        <v>37</v>
      </c>
      <c r="L155" s="13">
        <f t="shared" si="26"/>
        <v>74</v>
      </c>
      <c r="M155" s="15" t="s">
        <v>101</v>
      </c>
      <c r="N155" s="40">
        <v>35</v>
      </c>
      <c r="O155" s="40" t="e">
        <f>(#REF!/50)*100</f>
        <v>#REF!</v>
      </c>
      <c r="P155" s="40" t="s">
        <v>101</v>
      </c>
      <c r="Q155" s="40">
        <v>40</v>
      </c>
      <c r="R155" s="16">
        <f t="shared" si="27"/>
        <v>80</v>
      </c>
      <c r="S155" s="40" t="s">
        <v>102</v>
      </c>
      <c r="T155" s="40">
        <v>46</v>
      </c>
      <c r="U155" s="40"/>
      <c r="V155" s="40"/>
      <c r="W155" s="40"/>
      <c r="X155" s="40"/>
      <c r="Y155" s="40"/>
      <c r="Z155" s="40"/>
      <c r="AA155" s="40"/>
      <c r="AB155" s="40"/>
      <c r="AC155" s="40"/>
      <c r="AD155" s="41" t="e">
        <f>(#REF!/40)*100</f>
        <v>#REF!</v>
      </c>
      <c r="AE155" s="41"/>
      <c r="AF155" s="318" t="s">
        <v>102</v>
      </c>
    </row>
    <row r="156" spans="1:32" ht="28.8" x14ac:dyDescent="0.55000000000000004">
      <c r="A156" s="4" t="s">
        <v>34</v>
      </c>
      <c r="B156" s="9" t="s">
        <v>20</v>
      </c>
      <c r="C156" s="13">
        <v>33</v>
      </c>
      <c r="D156" s="13">
        <f t="shared" si="24"/>
        <v>66</v>
      </c>
      <c r="E156" s="30" t="s">
        <v>101</v>
      </c>
      <c r="F156" s="15">
        <v>35</v>
      </c>
      <c r="G156" s="15">
        <v>39</v>
      </c>
      <c r="H156" s="14">
        <f t="shared" si="25"/>
        <v>74</v>
      </c>
      <c r="I156" s="30" t="s">
        <v>101</v>
      </c>
      <c r="J156" s="30">
        <v>43</v>
      </c>
      <c r="K156" s="30">
        <v>41</v>
      </c>
      <c r="L156" s="13">
        <f t="shared" si="26"/>
        <v>84</v>
      </c>
      <c r="M156" s="15" t="s">
        <v>102</v>
      </c>
      <c r="N156" s="16">
        <v>42</v>
      </c>
      <c r="O156" s="16" t="e">
        <f>(#REF!/50)*100</f>
        <v>#REF!</v>
      </c>
      <c r="P156" s="16" t="s">
        <v>100</v>
      </c>
      <c r="Q156" s="16">
        <v>32</v>
      </c>
      <c r="R156" s="16">
        <f t="shared" si="27"/>
        <v>64</v>
      </c>
      <c r="S156" s="16" t="s">
        <v>101</v>
      </c>
      <c r="T156" s="16">
        <v>41</v>
      </c>
      <c r="U156" s="16"/>
      <c r="V156" s="16"/>
      <c r="W156" s="16"/>
      <c r="X156" s="16"/>
      <c r="Y156" s="16"/>
      <c r="Z156" s="16"/>
      <c r="AA156" s="16"/>
      <c r="AB156" s="16"/>
      <c r="AC156" s="16"/>
      <c r="AD156" s="18" t="e">
        <f>(#REF!/40)*100</f>
        <v>#REF!</v>
      </c>
      <c r="AE156" s="18"/>
      <c r="AF156" s="318" t="s">
        <v>102</v>
      </c>
    </row>
    <row r="157" spans="1:32" ht="28.8" x14ac:dyDescent="0.55000000000000004">
      <c r="A157" s="4" t="s">
        <v>58</v>
      </c>
      <c r="B157" s="9" t="s">
        <v>20</v>
      </c>
      <c r="C157" s="13">
        <v>27</v>
      </c>
      <c r="D157" s="13">
        <f t="shared" si="24"/>
        <v>54</v>
      </c>
      <c r="E157" s="30" t="s">
        <v>100</v>
      </c>
      <c r="F157" s="15">
        <v>36</v>
      </c>
      <c r="G157" s="15">
        <v>27</v>
      </c>
      <c r="H157" s="14">
        <f t="shared" si="25"/>
        <v>63</v>
      </c>
      <c r="I157" s="30" t="s">
        <v>101</v>
      </c>
      <c r="J157" s="30">
        <v>43</v>
      </c>
      <c r="K157" s="30">
        <v>40</v>
      </c>
      <c r="L157" s="13">
        <f t="shared" si="26"/>
        <v>83</v>
      </c>
      <c r="M157" s="15" t="s">
        <v>102</v>
      </c>
      <c r="N157" s="16">
        <v>47</v>
      </c>
      <c r="O157" s="16" t="e">
        <f>(#REF!/50)*100</f>
        <v>#REF!</v>
      </c>
      <c r="P157" s="16" t="s">
        <v>100</v>
      </c>
      <c r="Q157" s="16">
        <v>38</v>
      </c>
      <c r="R157" s="16">
        <f t="shared" si="27"/>
        <v>76</v>
      </c>
      <c r="S157" s="16" t="s">
        <v>101</v>
      </c>
      <c r="T157" s="16">
        <v>37</v>
      </c>
      <c r="U157" s="16"/>
      <c r="V157" s="16"/>
      <c r="W157" s="16"/>
      <c r="X157" s="16"/>
      <c r="Y157" s="16"/>
      <c r="Z157" s="16"/>
      <c r="AA157" s="16"/>
      <c r="AB157" s="16"/>
      <c r="AC157" s="16"/>
      <c r="AD157" s="18" t="e">
        <f>(#REF!/40)*100</f>
        <v>#REF!</v>
      </c>
      <c r="AE157" s="18"/>
      <c r="AF157" s="318" t="s">
        <v>103</v>
      </c>
    </row>
    <row r="158" spans="1:32" ht="28.8" x14ac:dyDescent="0.55000000000000004">
      <c r="A158" s="4" t="s">
        <v>39</v>
      </c>
      <c r="B158" s="9" t="s">
        <v>20</v>
      </c>
      <c r="C158" s="13">
        <v>42</v>
      </c>
      <c r="D158" s="13">
        <f t="shared" si="24"/>
        <v>84</v>
      </c>
      <c r="E158" s="30" t="s">
        <v>102</v>
      </c>
      <c r="F158" s="15">
        <v>38</v>
      </c>
      <c r="G158" s="15">
        <v>29</v>
      </c>
      <c r="H158" s="14">
        <f t="shared" si="25"/>
        <v>67</v>
      </c>
      <c r="I158" s="30" t="s">
        <v>100</v>
      </c>
      <c r="J158" s="30">
        <v>42</v>
      </c>
      <c r="K158" s="30">
        <v>23</v>
      </c>
      <c r="L158" s="13">
        <f t="shared" si="26"/>
        <v>65</v>
      </c>
      <c r="M158" s="15" t="s">
        <v>100</v>
      </c>
      <c r="N158" s="16">
        <v>41</v>
      </c>
      <c r="O158" s="16" t="e">
        <f>(#REF!/50)*100</f>
        <v>#REF!</v>
      </c>
      <c r="P158" s="16" t="s">
        <v>101</v>
      </c>
      <c r="Q158" s="16">
        <v>40</v>
      </c>
      <c r="R158" s="16">
        <f t="shared" si="27"/>
        <v>80</v>
      </c>
      <c r="S158" s="16" t="s">
        <v>101</v>
      </c>
      <c r="T158" s="16">
        <v>37</v>
      </c>
      <c r="U158" s="16"/>
      <c r="V158" s="16"/>
      <c r="W158" s="16"/>
      <c r="X158" s="16"/>
      <c r="Y158" s="16"/>
      <c r="Z158" s="16"/>
      <c r="AA158" s="16"/>
      <c r="AB158" s="16"/>
      <c r="AC158" s="16"/>
      <c r="AD158" s="18" t="e">
        <f>(#REF!/40)*100</f>
        <v>#REF!</v>
      </c>
      <c r="AE158" s="18"/>
      <c r="AF158" s="318" t="s">
        <v>103</v>
      </c>
    </row>
    <row r="159" spans="1:32" ht="28.8" x14ac:dyDescent="0.55000000000000004">
      <c r="A159" s="4" t="s">
        <v>52</v>
      </c>
      <c r="B159" s="9" t="s">
        <v>20</v>
      </c>
      <c r="C159" s="13">
        <v>36</v>
      </c>
      <c r="D159" s="13">
        <f t="shared" si="24"/>
        <v>72</v>
      </c>
      <c r="E159" s="30" t="s">
        <v>101</v>
      </c>
      <c r="F159" s="15">
        <v>29</v>
      </c>
      <c r="G159" s="15">
        <v>37</v>
      </c>
      <c r="H159" s="14">
        <f t="shared" si="25"/>
        <v>66</v>
      </c>
      <c r="I159" s="30" t="s">
        <v>100</v>
      </c>
      <c r="J159" s="30">
        <v>43</v>
      </c>
      <c r="K159" s="30">
        <v>25</v>
      </c>
      <c r="L159" s="13">
        <f t="shared" si="26"/>
        <v>68</v>
      </c>
      <c r="M159" s="15" t="s">
        <v>102</v>
      </c>
      <c r="N159" s="16">
        <v>41</v>
      </c>
      <c r="O159" s="16" t="e">
        <f>(#REF!/50)*100</f>
        <v>#REF!</v>
      </c>
      <c r="P159" s="16" t="s">
        <v>100</v>
      </c>
      <c r="Q159" s="16">
        <v>43</v>
      </c>
      <c r="R159" s="16">
        <f t="shared" si="27"/>
        <v>86</v>
      </c>
      <c r="S159" s="16" t="s">
        <v>102</v>
      </c>
      <c r="T159" s="16">
        <v>42</v>
      </c>
      <c r="U159" s="16"/>
      <c r="V159" s="16"/>
      <c r="W159" s="16"/>
      <c r="X159" s="16"/>
      <c r="Y159" s="16"/>
      <c r="Z159" s="16"/>
      <c r="AA159" s="16"/>
      <c r="AB159" s="16"/>
      <c r="AC159" s="16"/>
      <c r="AD159" s="16" t="e">
        <f>(#REF!/40)*100</f>
        <v>#REF!</v>
      </c>
      <c r="AE159" s="16"/>
      <c r="AF159" s="318" t="s">
        <v>103</v>
      </c>
    </row>
    <row r="160" spans="1:32" ht="28.8" x14ac:dyDescent="0.55000000000000004">
      <c r="A160" s="4" t="s">
        <v>53</v>
      </c>
      <c r="B160" s="9" t="s">
        <v>20</v>
      </c>
      <c r="C160" s="13">
        <v>38</v>
      </c>
      <c r="D160" s="13">
        <f t="shared" si="24"/>
        <v>76</v>
      </c>
      <c r="E160" s="30" t="s">
        <v>101</v>
      </c>
      <c r="F160" s="15">
        <v>36</v>
      </c>
      <c r="G160" s="15">
        <v>37</v>
      </c>
      <c r="H160" s="14">
        <f t="shared" ref="H160:H191" si="28">(F160+G160)</f>
        <v>73</v>
      </c>
      <c r="I160" s="30" t="s">
        <v>101</v>
      </c>
      <c r="J160" s="30">
        <v>16</v>
      </c>
      <c r="K160" s="30">
        <v>16</v>
      </c>
      <c r="L160" s="13">
        <f t="shared" ref="L160:L191" si="29">(J160+K160)</f>
        <v>32</v>
      </c>
      <c r="M160" s="15" t="s">
        <v>100</v>
      </c>
      <c r="N160" s="16">
        <v>40</v>
      </c>
      <c r="O160" s="16" t="e">
        <f>(#REF!/50)*100</f>
        <v>#REF!</v>
      </c>
      <c r="P160" s="16" t="s">
        <v>101</v>
      </c>
      <c r="Q160" s="16">
        <v>43</v>
      </c>
      <c r="R160" s="16">
        <f t="shared" ref="R160:R191" si="30">(Q160/50)*100</f>
        <v>86</v>
      </c>
      <c r="S160" s="16" t="s">
        <v>102</v>
      </c>
      <c r="T160" s="16">
        <v>43</v>
      </c>
      <c r="U160" s="16"/>
      <c r="V160" s="16"/>
      <c r="W160" s="16"/>
      <c r="X160" s="16"/>
      <c r="Y160" s="16"/>
      <c r="Z160" s="16"/>
      <c r="AA160" s="16"/>
      <c r="AB160" s="16"/>
      <c r="AC160" s="16"/>
      <c r="AD160" s="18" t="e">
        <f>(#REF!/40)*100</f>
        <v>#REF!</v>
      </c>
      <c r="AE160" s="18"/>
      <c r="AF160" s="318" t="s">
        <v>102</v>
      </c>
    </row>
    <row r="161" spans="1:32" ht="28.8" x14ac:dyDescent="0.55000000000000004">
      <c r="A161" s="4" t="s">
        <v>46</v>
      </c>
      <c r="B161" s="44" t="s">
        <v>20</v>
      </c>
      <c r="C161" s="13">
        <v>36</v>
      </c>
      <c r="D161" s="13">
        <f t="shared" si="24"/>
        <v>72</v>
      </c>
      <c r="E161" s="30" t="s">
        <v>101</v>
      </c>
      <c r="F161" s="15">
        <v>30</v>
      </c>
      <c r="G161" s="15">
        <v>37</v>
      </c>
      <c r="H161" s="14">
        <f t="shared" si="28"/>
        <v>67</v>
      </c>
      <c r="I161" s="30" t="s">
        <v>101</v>
      </c>
      <c r="J161" s="30">
        <v>37</v>
      </c>
      <c r="K161" s="30">
        <v>37</v>
      </c>
      <c r="L161" s="13">
        <f t="shared" si="29"/>
        <v>74</v>
      </c>
      <c r="M161" s="15" t="s">
        <v>101</v>
      </c>
      <c r="N161" s="40">
        <v>28</v>
      </c>
      <c r="O161" s="40" t="e">
        <f>(#REF!/50)*100</f>
        <v>#REF!</v>
      </c>
      <c r="P161" s="40" t="s">
        <v>101</v>
      </c>
      <c r="Q161" s="40">
        <v>39</v>
      </c>
      <c r="R161" s="16">
        <f t="shared" si="30"/>
        <v>78</v>
      </c>
      <c r="S161" s="40" t="s">
        <v>101</v>
      </c>
      <c r="T161" s="40">
        <v>49</v>
      </c>
      <c r="U161" s="40"/>
      <c r="V161" s="40"/>
      <c r="W161" s="40"/>
      <c r="X161" s="40"/>
      <c r="Y161" s="40"/>
      <c r="Z161" s="40"/>
      <c r="AA161" s="40"/>
      <c r="AB161" s="40"/>
      <c r="AC161" s="40"/>
      <c r="AD161" s="40" t="e">
        <f>(#REF!/40)*100</f>
        <v>#REF!</v>
      </c>
      <c r="AE161" s="40"/>
      <c r="AF161" s="318" t="s">
        <v>102</v>
      </c>
    </row>
    <row r="162" spans="1:32" ht="28.8" x14ac:dyDescent="0.55000000000000004">
      <c r="A162" s="5" t="s">
        <v>10</v>
      </c>
      <c r="B162" s="9" t="s">
        <v>11</v>
      </c>
      <c r="C162" s="13">
        <v>31</v>
      </c>
      <c r="D162" s="13">
        <f t="shared" si="24"/>
        <v>62</v>
      </c>
      <c r="E162" s="30" t="s">
        <v>101</v>
      </c>
      <c r="F162" s="15">
        <v>30</v>
      </c>
      <c r="G162" s="15">
        <v>32</v>
      </c>
      <c r="H162" s="14">
        <f t="shared" si="28"/>
        <v>62</v>
      </c>
      <c r="I162" s="30" t="s">
        <v>101</v>
      </c>
      <c r="J162" s="30">
        <v>25</v>
      </c>
      <c r="K162" s="30">
        <v>38</v>
      </c>
      <c r="L162" s="13">
        <f t="shared" si="29"/>
        <v>63</v>
      </c>
      <c r="M162" s="15" t="s">
        <v>100</v>
      </c>
      <c r="N162" s="16">
        <v>35</v>
      </c>
      <c r="O162" s="16" t="e">
        <f>(#REF!/50)*100</f>
        <v>#REF!</v>
      </c>
      <c r="P162" s="16" t="s">
        <v>101</v>
      </c>
      <c r="Q162" s="16">
        <v>44</v>
      </c>
      <c r="R162" s="16">
        <f t="shared" si="30"/>
        <v>88</v>
      </c>
      <c r="S162" s="16" t="s">
        <v>102</v>
      </c>
      <c r="T162" s="16">
        <v>41</v>
      </c>
      <c r="U162" s="16"/>
      <c r="V162" s="16"/>
      <c r="W162" s="16"/>
      <c r="X162" s="16"/>
      <c r="Y162" s="16"/>
      <c r="Z162" s="16"/>
      <c r="AA162" s="16"/>
      <c r="AB162" s="16"/>
      <c r="AC162" s="16"/>
      <c r="AD162" s="16" t="e">
        <f>(#REF!/40)*100</f>
        <v>#REF!</v>
      </c>
      <c r="AE162" s="16"/>
      <c r="AF162" s="318" t="s">
        <v>102</v>
      </c>
    </row>
    <row r="163" spans="1:32" ht="28.8" x14ac:dyDescent="0.55000000000000004">
      <c r="A163" s="4" t="s">
        <v>68</v>
      </c>
      <c r="B163" s="9" t="s">
        <v>20</v>
      </c>
      <c r="C163" s="13">
        <v>30</v>
      </c>
      <c r="D163" s="13">
        <f t="shared" si="24"/>
        <v>60</v>
      </c>
      <c r="E163" s="30" t="s">
        <v>101</v>
      </c>
      <c r="F163" s="15">
        <v>41</v>
      </c>
      <c r="G163" s="15">
        <v>34</v>
      </c>
      <c r="H163" s="14">
        <f t="shared" si="28"/>
        <v>75</v>
      </c>
      <c r="I163" s="30" t="s">
        <v>101</v>
      </c>
      <c r="J163" s="30">
        <v>36</v>
      </c>
      <c r="K163" s="30">
        <v>36</v>
      </c>
      <c r="L163" s="13">
        <f t="shared" si="29"/>
        <v>72</v>
      </c>
      <c r="M163" s="15" t="s">
        <v>101</v>
      </c>
      <c r="N163" s="16">
        <v>32</v>
      </c>
      <c r="O163" s="16" t="e">
        <f>(#REF!/50)*100</f>
        <v>#REF!</v>
      </c>
      <c r="P163" s="16" t="s">
        <v>101</v>
      </c>
      <c r="Q163" s="16">
        <v>36</v>
      </c>
      <c r="R163" s="16">
        <f t="shared" si="30"/>
        <v>72</v>
      </c>
      <c r="S163" s="16" t="s">
        <v>101</v>
      </c>
      <c r="T163" s="16">
        <v>43</v>
      </c>
      <c r="U163" s="16"/>
      <c r="V163" s="16"/>
      <c r="W163" s="16"/>
      <c r="X163" s="16"/>
      <c r="Y163" s="16"/>
      <c r="Z163" s="16"/>
      <c r="AA163" s="16"/>
      <c r="AB163" s="16"/>
      <c r="AC163" s="16"/>
      <c r="AD163" s="18" t="e">
        <f>(#REF!/40)*100</f>
        <v>#REF!</v>
      </c>
      <c r="AE163" s="18"/>
      <c r="AF163" s="318" t="s">
        <v>102</v>
      </c>
    </row>
    <row r="164" spans="1:32" ht="28.8" x14ac:dyDescent="0.55000000000000004">
      <c r="A164" s="4" t="s">
        <v>44</v>
      </c>
      <c r="B164" s="9" t="s">
        <v>20</v>
      </c>
      <c r="C164" s="13">
        <v>38</v>
      </c>
      <c r="D164" s="13">
        <f t="shared" si="24"/>
        <v>76</v>
      </c>
      <c r="E164" s="30" t="s">
        <v>101</v>
      </c>
      <c r="F164" s="15">
        <v>30</v>
      </c>
      <c r="G164" s="15">
        <v>28</v>
      </c>
      <c r="H164" s="14">
        <f t="shared" si="28"/>
        <v>58</v>
      </c>
      <c r="I164" s="30" t="s">
        <v>101</v>
      </c>
      <c r="J164" s="30">
        <v>36</v>
      </c>
      <c r="K164" s="30">
        <v>31</v>
      </c>
      <c r="L164" s="13">
        <f t="shared" si="29"/>
        <v>67</v>
      </c>
      <c r="M164" s="15" t="s">
        <v>101</v>
      </c>
      <c r="N164" s="16">
        <v>31</v>
      </c>
      <c r="O164" s="16" t="e">
        <f>(#REF!/50)*100</f>
        <v>#REF!</v>
      </c>
      <c r="P164" s="16" t="s">
        <v>101</v>
      </c>
      <c r="Q164" s="16">
        <v>37</v>
      </c>
      <c r="R164" s="16">
        <f t="shared" si="30"/>
        <v>74</v>
      </c>
      <c r="S164" s="16" t="s">
        <v>101</v>
      </c>
      <c r="T164" s="16">
        <v>39</v>
      </c>
      <c r="U164" s="16"/>
      <c r="V164" s="16"/>
      <c r="W164" s="16"/>
      <c r="X164" s="16"/>
      <c r="Y164" s="16"/>
      <c r="Z164" s="16"/>
      <c r="AA164" s="16"/>
      <c r="AB164" s="16"/>
      <c r="AC164" s="16"/>
      <c r="AD164" s="18" t="e">
        <f>(#REF!/40)*100</f>
        <v>#REF!</v>
      </c>
      <c r="AE164" s="18"/>
      <c r="AF164" s="318" t="s">
        <v>102</v>
      </c>
    </row>
    <row r="165" spans="1:32" ht="28.8" x14ac:dyDescent="0.55000000000000004">
      <c r="A165" s="4" t="s">
        <v>61</v>
      </c>
      <c r="B165" s="9" t="s">
        <v>20</v>
      </c>
      <c r="C165" s="13">
        <v>35</v>
      </c>
      <c r="D165" s="13">
        <f t="shared" si="24"/>
        <v>70</v>
      </c>
      <c r="E165" s="30" t="s">
        <v>101</v>
      </c>
      <c r="F165" s="15">
        <v>27</v>
      </c>
      <c r="G165" s="15">
        <v>29</v>
      </c>
      <c r="H165" s="14">
        <f t="shared" si="28"/>
        <v>56</v>
      </c>
      <c r="I165" s="30" t="s">
        <v>100</v>
      </c>
      <c r="J165" s="30">
        <v>37</v>
      </c>
      <c r="K165" s="30">
        <v>38</v>
      </c>
      <c r="L165" s="13">
        <f t="shared" si="29"/>
        <v>75</v>
      </c>
      <c r="M165" s="15" t="s">
        <v>101</v>
      </c>
      <c r="N165" s="40">
        <v>35</v>
      </c>
      <c r="O165" s="40" t="e">
        <f>(#REF!/50)*100</f>
        <v>#REF!</v>
      </c>
      <c r="P165" s="40" t="s">
        <v>101</v>
      </c>
      <c r="Q165" s="40">
        <v>44</v>
      </c>
      <c r="R165" s="16">
        <f t="shared" si="30"/>
        <v>88</v>
      </c>
      <c r="S165" s="40" t="s">
        <v>102</v>
      </c>
      <c r="T165" s="40">
        <v>41</v>
      </c>
      <c r="U165" s="40"/>
      <c r="V165" s="40"/>
      <c r="W165" s="40"/>
      <c r="X165" s="40"/>
      <c r="Y165" s="40"/>
      <c r="Z165" s="40"/>
      <c r="AA165" s="40"/>
      <c r="AB165" s="40"/>
      <c r="AC165" s="40"/>
      <c r="AD165" s="41" t="e">
        <f>(#REF!/40)*100</f>
        <v>#REF!</v>
      </c>
      <c r="AE165" s="41"/>
      <c r="AF165" s="318" t="s">
        <v>103</v>
      </c>
    </row>
    <row r="166" spans="1:32" ht="28.8" x14ac:dyDescent="0.55000000000000004">
      <c r="A166" s="4" t="s">
        <v>47</v>
      </c>
      <c r="B166" s="9" t="s">
        <v>11</v>
      </c>
      <c r="C166" s="13">
        <v>41</v>
      </c>
      <c r="D166" s="13">
        <f t="shared" si="24"/>
        <v>82</v>
      </c>
      <c r="E166" s="30" t="s">
        <v>102</v>
      </c>
      <c r="F166" s="15">
        <v>29</v>
      </c>
      <c r="G166" s="15">
        <v>29</v>
      </c>
      <c r="H166" s="14">
        <f t="shared" si="28"/>
        <v>58</v>
      </c>
      <c r="I166" s="30" t="s">
        <v>100</v>
      </c>
      <c r="J166" s="30">
        <v>35</v>
      </c>
      <c r="K166" s="30">
        <v>24</v>
      </c>
      <c r="L166" s="13">
        <f t="shared" si="29"/>
        <v>59</v>
      </c>
      <c r="M166" s="15" t="s">
        <v>101</v>
      </c>
      <c r="N166" s="16">
        <v>33</v>
      </c>
      <c r="O166" s="16" t="e">
        <f>(#REF!/50)*100</f>
        <v>#REF!</v>
      </c>
      <c r="P166" s="16" t="s">
        <v>100</v>
      </c>
      <c r="Q166" s="16">
        <v>44</v>
      </c>
      <c r="R166" s="16">
        <f t="shared" si="30"/>
        <v>88</v>
      </c>
      <c r="S166" s="16" t="s">
        <v>102</v>
      </c>
      <c r="T166" s="16">
        <v>37</v>
      </c>
      <c r="U166" s="16"/>
      <c r="V166" s="16"/>
      <c r="W166" s="16"/>
      <c r="X166" s="16"/>
      <c r="Y166" s="16"/>
      <c r="Z166" s="16"/>
      <c r="AA166" s="16"/>
      <c r="AB166" s="16"/>
      <c r="AC166" s="16"/>
      <c r="AD166" s="18" t="e">
        <f>(#REF!/40)*100</f>
        <v>#REF!</v>
      </c>
      <c r="AE166" s="18"/>
      <c r="AF166" s="318" t="s">
        <v>101</v>
      </c>
    </row>
    <row r="167" spans="1:32" ht="28.8" x14ac:dyDescent="0.55000000000000004">
      <c r="A167" s="5" t="s">
        <v>17</v>
      </c>
      <c r="B167" s="9" t="s">
        <v>20</v>
      </c>
      <c r="C167" s="13">
        <v>27</v>
      </c>
      <c r="D167" s="13">
        <v>54</v>
      </c>
      <c r="E167" s="30" t="s">
        <v>100</v>
      </c>
      <c r="F167" s="15">
        <v>27</v>
      </c>
      <c r="G167" s="15">
        <v>33</v>
      </c>
      <c r="H167" s="14">
        <f t="shared" si="28"/>
        <v>60</v>
      </c>
      <c r="I167" s="30" t="s">
        <v>101</v>
      </c>
      <c r="J167" s="30">
        <v>26</v>
      </c>
      <c r="K167" s="30">
        <v>26</v>
      </c>
      <c r="L167" s="13">
        <f t="shared" si="29"/>
        <v>52</v>
      </c>
      <c r="M167" s="15" t="s">
        <v>100</v>
      </c>
      <c r="N167" s="40">
        <v>29</v>
      </c>
      <c r="O167" s="40" t="e">
        <f>(#REF!/50)*100</f>
        <v>#REF!</v>
      </c>
      <c r="P167" s="40" t="s">
        <v>100</v>
      </c>
      <c r="Q167" s="40">
        <v>37</v>
      </c>
      <c r="R167" s="16">
        <f t="shared" si="30"/>
        <v>74</v>
      </c>
      <c r="S167" s="40" t="s">
        <v>101</v>
      </c>
      <c r="T167" s="40">
        <v>58</v>
      </c>
      <c r="U167" s="40"/>
      <c r="V167" s="40"/>
      <c r="W167" s="40"/>
      <c r="X167" s="40"/>
      <c r="Y167" s="40"/>
      <c r="Z167" s="40"/>
      <c r="AA167" s="40"/>
      <c r="AB167" s="40"/>
      <c r="AC167" s="40"/>
      <c r="AD167" s="40" t="e">
        <f>(#REF!/40)*100</f>
        <v>#REF!</v>
      </c>
      <c r="AE167" s="40"/>
      <c r="AF167" s="318" t="s">
        <v>102</v>
      </c>
    </row>
    <row r="168" spans="1:32" ht="28.8" x14ac:dyDescent="0.55000000000000004">
      <c r="A168" s="4" t="s">
        <v>72</v>
      </c>
      <c r="B168" s="9" t="s">
        <v>20</v>
      </c>
      <c r="C168" s="13">
        <v>36</v>
      </c>
      <c r="D168" s="13">
        <f t="shared" ref="D168:D193" si="31">(C168/50)*100</f>
        <v>72</v>
      </c>
      <c r="E168" s="30" t="s">
        <v>101</v>
      </c>
      <c r="F168" s="15">
        <v>44</v>
      </c>
      <c r="G168" s="15">
        <v>32</v>
      </c>
      <c r="H168" s="14">
        <f t="shared" si="28"/>
        <v>76</v>
      </c>
      <c r="I168" s="30" t="s">
        <v>101</v>
      </c>
      <c r="J168" s="30">
        <v>22</v>
      </c>
      <c r="K168" s="30">
        <v>36</v>
      </c>
      <c r="L168" s="13">
        <f t="shared" si="29"/>
        <v>58</v>
      </c>
      <c r="M168" s="15" t="s">
        <v>100</v>
      </c>
      <c r="N168" s="16">
        <v>42</v>
      </c>
      <c r="O168" s="16" t="e">
        <f>(#REF!/50)*100</f>
        <v>#REF!</v>
      </c>
      <c r="P168" s="16" t="s">
        <v>100</v>
      </c>
      <c r="Q168" s="16">
        <v>32</v>
      </c>
      <c r="R168" s="16">
        <f t="shared" si="30"/>
        <v>64</v>
      </c>
      <c r="S168" s="16" t="s">
        <v>101</v>
      </c>
      <c r="T168" s="16">
        <v>40</v>
      </c>
      <c r="U168" s="16"/>
      <c r="V168" s="16"/>
      <c r="W168" s="16"/>
      <c r="X168" s="16"/>
      <c r="Y168" s="16"/>
      <c r="Z168" s="16"/>
      <c r="AA168" s="16"/>
      <c r="AB168" s="16"/>
      <c r="AC168" s="16"/>
      <c r="AD168" s="18" t="e">
        <f>(#REF!/40)*100</f>
        <v>#REF!</v>
      </c>
      <c r="AE168" s="18"/>
      <c r="AF168" s="318" t="s">
        <v>105</v>
      </c>
    </row>
    <row r="169" spans="1:32" ht="28.8" x14ac:dyDescent="0.55000000000000004">
      <c r="A169" s="4" t="s">
        <v>56</v>
      </c>
      <c r="B169" s="9" t="s">
        <v>20</v>
      </c>
      <c r="C169" s="13">
        <v>21</v>
      </c>
      <c r="D169" s="13">
        <f t="shared" si="31"/>
        <v>42</v>
      </c>
      <c r="E169" s="30" t="s">
        <v>100</v>
      </c>
      <c r="F169" s="15">
        <v>32</v>
      </c>
      <c r="G169" s="15">
        <v>29</v>
      </c>
      <c r="H169" s="14">
        <f t="shared" si="28"/>
        <v>61</v>
      </c>
      <c r="I169" s="30" t="s">
        <v>100</v>
      </c>
      <c r="J169" s="30">
        <v>36</v>
      </c>
      <c r="K169" s="30">
        <v>36</v>
      </c>
      <c r="L169" s="13">
        <f t="shared" si="29"/>
        <v>72</v>
      </c>
      <c r="M169" s="15" t="s">
        <v>101</v>
      </c>
      <c r="N169" s="16">
        <v>35</v>
      </c>
      <c r="O169" s="16" t="e">
        <f>(#REF!/50)*100</f>
        <v>#REF!</v>
      </c>
      <c r="P169" s="16" t="s">
        <v>100</v>
      </c>
      <c r="Q169" s="16">
        <v>37</v>
      </c>
      <c r="R169" s="16">
        <f t="shared" si="30"/>
        <v>74</v>
      </c>
      <c r="S169" s="16" t="s">
        <v>101</v>
      </c>
      <c r="T169" s="16">
        <v>31</v>
      </c>
      <c r="U169" s="16"/>
      <c r="V169" s="16"/>
      <c r="W169" s="16"/>
      <c r="X169" s="16"/>
      <c r="Y169" s="16"/>
      <c r="Z169" s="16"/>
      <c r="AA169" s="16"/>
      <c r="AB169" s="16"/>
      <c r="AC169" s="16"/>
      <c r="AD169" s="18" t="e">
        <f>(#REF!/40)*100</f>
        <v>#REF!</v>
      </c>
      <c r="AE169" s="18"/>
      <c r="AF169" s="318" t="s">
        <v>102</v>
      </c>
    </row>
    <row r="170" spans="1:32" ht="28.8" x14ac:dyDescent="0.55000000000000004">
      <c r="A170" s="4" t="s">
        <v>74</v>
      </c>
      <c r="B170" s="9" t="s">
        <v>11</v>
      </c>
      <c r="C170" s="13">
        <v>36</v>
      </c>
      <c r="D170" s="13">
        <f t="shared" si="31"/>
        <v>72</v>
      </c>
      <c r="E170" s="30" t="s">
        <v>101</v>
      </c>
      <c r="F170" s="15">
        <v>36</v>
      </c>
      <c r="G170" s="15">
        <v>35</v>
      </c>
      <c r="H170" s="14">
        <f t="shared" si="28"/>
        <v>71</v>
      </c>
      <c r="I170" s="30" t="s">
        <v>101</v>
      </c>
      <c r="J170" s="30">
        <v>40</v>
      </c>
      <c r="K170" s="30">
        <v>29</v>
      </c>
      <c r="L170" s="13">
        <f t="shared" si="29"/>
        <v>69</v>
      </c>
      <c r="M170" s="15" t="s">
        <v>102</v>
      </c>
      <c r="N170" s="40">
        <v>34</v>
      </c>
      <c r="O170" s="40" t="e">
        <f>(#REF!/50)*100</f>
        <v>#REF!</v>
      </c>
      <c r="P170" s="40" t="s">
        <v>101</v>
      </c>
      <c r="Q170" s="40">
        <v>38</v>
      </c>
      <c r="R170" s="16">
        <f t="shared" si="30"/>
        <v>76</v>
      </c>
      <c r="S170" s="40" t="s">
        <v>101</v>
      </c>
      <c r="T170" s="40">
        <v>43</v>
      </c>
      <c r="U170" s="40"/>
      <c r="V170" s="40"/>
      <c r="W170" s="40"/>
      <c r="X170" s="40"/>
      <c r="Y170" s="40"/>
      <c r="Z170" s="40"/>
      <c r="AA170" s="40"/>
      <c r="AB170" s="40"/>
      <c r="AC170" s="40"/>
      <c r="AD170" s="41" t="e">
        <f>(#REF!/40)*100</f>
        <v>#REF!</v>
      </c>
      <c r="AE170" s="41"/>
      <c r="AF170" s="318" t="s">
        <v>102</v>
      </c>
    </row>
    <row r="171" spans="1:32" ht="28.8" x14ac:dyDescent="0.55000000000000004">
      <c r="A171" s="2" t="s">
        <v>29</v>
      </c>
      <c r="B171" s="44" t="s">
        <v>11</v>
      </c>
      <c r="C171" s="13">
        <v>39</v>
      </c>
      <c r="D171" s="13">
        <f t="shared" si="31"/>
        <v>78</v>
      </c>
      <c r="E171" s="15" t="s">
        <v>101</v>
      </c>
      <c r="F171" s="15">
        <v>39</v>
      </c>
      <c r="G171" s="15">
        <v>28</v>
      </c>
      <c r="H171" s="14">
        <f t="shared" si="28"/>
        <v>67</v>
      </c>
      <c r="I171" s="15" t="s">
        <v>100</v>
      </c>
      <c r="J171" s="15">
        <v>32</v>
      </c>
      <c r="K171" s="15">
        <v>32</v>
      </c>
      <c r="L171" s="13">
        <f t="shared" si="29"/>
        <v>64</v>
      </c>
      <c r="M171" s="15" t="s">
        <v>101</v>
      </c>
      <c r="N171" s="40">
        <v>31</v>
      </c>
      <c r="O171" s="40" t="e">
        <f>(#REF!/50)*100</f>
        <v>#REF!</v>
      </c>
      <c r="P171" s="40" t="s">
        <v>100</v>
      </c>
      <c r="Q171" s="40">
        <v>46</v>
      </c>
      <c r="R171" s="16">
        <f t="shared" si="30"/>
        <v>92</v>
      </c>
      <c r="S171" s="40" t="s">
        <v>102</v>
      </c>
      <c r="T171" s="40">
        <v>42</v>
      </c>
      <c r="U171" s="40"/>
      <c r="V171" s="40"/>
      <c r="W171" s="40"/>
      <c r="X171" s="40"/>
      <c r="Y171" s="40"/>
      <c r="Z171" s="40"/>
      <c r="AA171" s="40"/>
      <c r="AB171" s="40"/>
      <c r="AC171" s="40"/>
      <c r="AD171" s="41" t="e">
        <f>(#REF!/40)*100</f>
        <v>#REF!</v>
      </c>
      <c r="AE171" s="41"/>
      <c r="AF171" s="318" t="s">
        <v>103</v>
      </c>
    </row>
    <row r="172" spans="1:32" ht="28.8" x14ac:dyDescent="0.55000000000000004">
      <c r="A172" s="36" t="s">
        <v>16</v>
      </c>
      <c r="B172" s="9" t="s">
        <v>20</v>
      </c>
      <c r="C172" s="13">
        <v>25</v>
      </c>
      <c r="D172" s="13">
        <f t="shared" si="31"/>
        <v>50</v>
      </c>
      <c r="E172" s="30" t="s">
        <v>100</v>
      </c>
      <c r="F172" s="15">
        <v>30</v>
      </c>
      <c r="G172" s="15">
        <v>20</v>
      </c>
      <c r="H172" s="14">
        <f t="shared" si="28"/>
        <v>50</v>
      </c>
      <c r="I172" s="30" t="s">
        <v>101</v>
      </c>
      <c r="J172" s="30">
        <v>41</v>
      </c>
      <c r="K172" s="30">
        <v>15</v>
      </c>
      <c r="L172" s="13">
        <f t="shared" si="29"/>
        <v>56</v>
      </c>
      <c r="M172" s="15" t="s">
        <v>100</v>
      </c>
      <c r="N172" s="16">
        <v>29</v>
      </c>
      <c r="O172" s="16" t="e">
        <f>(#REF!/50)*100</f>
        <v>#REF!</v>
      </c>
      <c r="P172" s="16" t="s">
        <v>100</v>
      </c>
      <c r="Q172" s="16">
        <v>37</v>
      </c>
      <c r="R172" s="16">
        <f t="shared" si="30"/>
        <v>74</v>
      </c>
      <c r="S172" s="16" t="s">
        <v>101</v>
      </c>
      <c r="T172" s="16">
        <v>37</v>
      </c>
      <c r="U172" s="16"/>
      <c r="V172" s="16"/>
      <c r="W172" s="16"/>
      <c r="X172" s="16"/>
      <c r="Y172" s="16"/>
      <c r="Z172" s="16"/>
      <c r="AA172" s="16"/>
      <c r="AB172" s="16"/>
      <c r="AC172" s="16"/>
      <c r="AD172" s="18" t="e">
        <f>(#REF!/40)*100</f>
        <v>#REF!</v>
      </c>
      <c r="AE172" s="18"/>
      <c r="AF172" s="318" t="s">
        <v>102</v>
      </c>
    </row>
    <row r="173" spans="1:32" ht="28.8" x14ac:dyDescent="0.55000000000000004">
      <c r="A173" s="2" t="s">
        <v>42</v>
      </c>
      <c r="B173" s="9" t="s">
        <v>11</v>
      </c>
      <c r="C173" s="30">
        <v>25</v>
      </c>
      <c r="D173" s="30">
        <f t="shared" si="31"/>
        <v>50</v>
      </c>
      <c r="E173" s="30" t="s">
        <v>104</v>
      </c>
      <c r="F173" s="15">
        <v>30</v>
      </c>
      <c r="G173" s="15">
        <v>31</v>
      </c>
      <c r="H173" s="15">
        <f t="shared" si="28"/>
        <v>61</v>
      </c>
      <c r="I173" s="30" t="s">
        <v>102</v>
      </c>
      <c r="J173" s="30">
        <v>33</v>
      </c>
      <c r="K173" s="30">
        <v>39</v>
      </c>
      <c r="L173" s="30">
        <f t="shared" si="29"/>
        <v>72</v>
      </c>
      <c r="M173" s="15" t="s">
        <v>101</v>
      </c>
      <c r="N173" s="16">
        <v>41</v>
      </c>
      <c r="O173" s="16" t="e">
        <f>(#REF!/50)*100</f>
        <v>#REF!</v>
      </c>
      <c r="P173" s="16" t="s">
        <v>100</v>
      </c>
      <c r="Q173" s="16">
        <v>31</v>
      </c>
      <c r="R173" s="16">
        <f t="shared" si="30"/>
        <v>62</v>
      </c>
      <c r="S173" s="16" t="s">
        <v>101</v>
      </c>
      <c r="T173" s="16">
        <v>41</v>
      </c>
      <c r="U173" s="16"/>
      <c r="V173" s="16"/>
      <c r="W173" s="16"/>
      <c r="X173" s="16"/>
      <c r="Y173" s="16"/>
      <c r="Z173" s="16"/>
      <c r="AA173" s="16"/>
      <c r="AB173" s="16"/>
      <c r="AC173" s="16"/>
      <c r="AD173" s="18" t="e">
        <f>(#REF!/40)*100</f>
        <v>#REF!</v>
      </c>
      <c r="AE173" s="18"/>
      <c r="AF173" s="318" t="s">
        <v>102</v>
      </c>
    </row>
    <row r="174" spans="1:32" ht="28.8" x14ac:dyDescent="0.55000000000000004">
      <c r="A174" s="2" t="s">
        <v>45</v>
      </c>
      <c r="B174" s="44" t="s">
        <v>11</v>
      </c>
      <c r="C174" s="30">
        <v>35</v>
      </c>
      <c r="D174" s="30">
        <f t="shared" si="31"/>
        <v>70</v>
      </c>
      <c r="E174" s="30" t="s">
        <v>101</v>
      </c>
      <c r="F174" s="15">
        <v>32</v>
      </c>
      <c r="G174" s="15">
        <v>27</v>
      </c>
      <c r="H174" s="15">
        <f t="shared" si="28"/>
        <v>59</v>
      </c>
      <c r="I174" s="30" t="s">
        <v>100</v>
      </c>
      <c r="J174" s="30">
        <v>28</v>
      </c>
      <c r="K174" s="30">
        <v>28</v>
      </c>
      <c r="L174" s="30">
        <f t="shared" si="29"/>
        <v>56</v>
      </c>
      <c r="M174" s="15" t="s">
        <v>100</v>
      </c>
      <c r="N174" s="40">
        <v>35</v>
      </c>
      <c r="O174" s="40" t="e">
        <f>(#REF!/50)*100</f>
        <v>#REF!</v>
      </c>
      <c r="P174" s="40" t="s">
        <v>100</v>
      </c>
      <c r="Q174" s="40">
        <v>31</v>
      </c>
      <c r="R174" s="16">
        <f t="shared" si="30"/>
        <v>62</v>
      </c>
      <c r="S174" s="40" t="s">
        <v>101</v>
      </c>
      <c r="T174" s="40">
        <v>41</v>
      </c>
      <c r="U174" s="40"/>
      <c r="V174" s="40"/>
      <c r="W174" s="40"/>
      <c r="X174" s="40"/>
      <c r="Y174" s="40"/>
      <c r="Z174" s="40"/>
      <c r="AA174" s="40"/>
      <c r="AB174" s="40"/>
      <c r="AC174" s="40"/>
      <c r="AD174" s="41" t="e">
        <f>(#REF!/40)*100</f>
        <v>#REF!</v>
      </c>
      <c r="AE174" s="41"/>
      <c r="AF174" s="318" t="s">
        <v>102</v>
      </c>
    </row>
    <row r="175" spans="1:32" ht="28.8" x14ac:dyDescent="0.55000000000000004">
      <c r="A175" s="5" t="s">
        <v>18</v>
      </c>
      <c r="B175" s="9" t="s">
        <v>20</v>
      </c>
      <c r="C175" s="13">
        <v>29</v>
      </c>
      <c r="D175" s="13">
        <f t="shared" si="31"/>
        <v>57.999999999999993</v>
      </c>
      <c r="E175" s="13" t="s">
        <v>100</v>
      </c>
      <c r="F175" s="14">
        <v>36</v>
      </c>
      <c r="G175" s="14">
        <v>25</v>
      </c>
      <c r="H175" s="14">
        <f t="shared" si="28"/>
        <v>61</v>
      </c>
      <c r="I175" s="13" t="s">
        <v>100</v>
      </c>
      <c r="J175" s="13">
        <v>42</v>
      </c>
      <c r="K175" s="13">
        <v>20</v>
      </c>
      <c r="L175" s="13">
        <f t="shared" si="29"/>
        <v>62</v>
      </c>
      <c r="M175" s="15" t="s">
        <v>100</v>
      </c>
      <c r="N175" s="16">
        <v>47</v>
      </c>
      <c r="O175" s="16" t="e">
        <f>(#REF!/50)*100</f>
        <v>#REF!</v>
      </c>
      <c r="P175" s="16" t="s">
        <v>100</v>
      </c>
      <c r="Q175" s="16">
        <v>32</v>
      </c>
      <c r="R175" s="16">
        <f t="shared" si="30"/>
        <v>64</v>
      </c>
      <c r="S175" s="16" t="s">
        <v>101</v>
      </c>
      <c r="T175" s="16">
        <v>24</v>
      </c>
      <c r="U175" s="16"/>
      <c r="V175" s="16"/>
      <c r="W175" s="16"/>
      <c r="X175" s="16"/>
      <c r="Y175" s="16"/>
      <c r="Z175" s="16"/>
      <c r="AA175" s="16"/>
      <c r="AB175" s="16"/>
      <c r="AC175" s="16"/>
      <c r="AD175" s="18" t="e">
        <f>(#REF!/40)*100</f>
        <v>#REF!</v>
      </c>
      <c r="AE175" s="18"/>
      <c r="AF175" s="318" t="s">
        <v>102</v>
      </c>
    </row>
    <row r="176" spans="1:32" ht="28.8" x14ac:dyDescent="0.55000000000000004">
      <c r="A176" s="4" t="s">
        <v>49</v>
      </c>
      <c r="B176" s="9" t="s">
        <v>20</v>
      </c>
      <c r="C176" s="13">
        <v>35</v>
      </c>
      <c r="D176" s="13">
        <f t="shared" si="31"/>
        <v>70</v>
      </c>
      <c r="E176" s="30" t="s">
        <v>101</v>
      </c>
      <c r="F176" s="15">
        <v>21</v>
      </c>
      <c r="G176" s="15">
        <v>29</v>
      </c>
      <c r="H176" s="14">
        <f t="shared" si="28"/>
        <v>50</v>
      </c>
      <c r="I176" s="30" t="s">
        <v>100</v>
      </c>
      <c r="J176" s="30">
        <v>37</v>
      </c>
      <c r="K176" s="30">
        <v>26</v>
      </c>
      <c r="L176" s="13">
        <f t="shared" si="29"/>
        <v>63</v>
      </c>
      <c r="M176" s="15" t="s">
        <v>101</v>
      </c>
      <c r="N176" s="16">
        <v>29</v>
      </c>
      <c r="O176" s="16" t="e">
        <f>(#REF!/50)*100</f>
        <v>#REF!</v>
      </c>
      <c r="P176" s="16" t="s">
        <v>101</v>
      </c>
      <c r="Q176" s="16">
        <v>38</v>
      </c>
      <c r="R176" s="16">
        <f t="shared" si="30"/>
        <v>76</v>
      </c>
      <c r="S176" s="16" t="s">
        <v>101</v>
      </c>
      <c r="T176" s="16">
        <v>40</v>
      </c>
      <c r="U176" s="16"/>
      <c r="V176" s="16"/>
      <c r="W176" s="16"/>
      <c r="X176" s="16"/>
      <c r="Y176" s="16"/>
      <c r="Z176" s="16"/>
      <c r="AA176" s="16"/>
      <c r="AB176" s="16"/>
      <c r="AC176" s="16"/>
      <c r="AD176" s="18" t="e">
        <f>(#REF!/40)*100</f>
        <v>#REF!</v>
      </c>
      <c r="AE176" s="18"/>
      <c r="AF176" s="318" t="s">
        <v>102</v>
      </c>
    </row>
    <row r="177" spans="1:32" ht="28.8" x14ac:dyDescent="0.55000000000000004">
      <c r="A177" s="4" t="s">
        <v>48</v>
      </c>
      <c r="B177" s="9" t="s">
        <v>20</v>
      </c>
      <c r="C177" s="13">
        <v>26</v>
      </c>
      <c r="D177" s="13">
        <f t="shared" si="31"/>
        <v>52</v>
      </c>
      <c r="E177" s="30" t="s">
        <v>100</v>
      </c>
      <c r="F177" s="15">
        <v>29</v>
      </c>
      <c r="G177" s="15">
        <v>30</v>
      </c>
      <c r="H177" s="14">
        <f t="shared" si="28"/>
        <v>59</v>
      </c>
      <c r="I177" s="30" t="s">
        <v>100</v>
      </c>
      <c r="J177" s="30">
        <v>34</v>
      </c>
      <c r="K177" s="30">
        <v>27</v>
      </c>
      <c r="L177" s="13">
        <f t="shared" si="29"/>
        <v>61</v>
      </c>
      <c r="M177" s="15" t="s">
        <v>101</v>
      </c>
      <c r="N177" s="16">
        <v>34</v>
      </c>
      <c r="O177" s="16" t="e">
        <f>(#REF!/50)*100</f>
        <v>#REF!</v>
      </c>
      <c r="P177" s="16" t="s">
        <v>100</v>
      </c>
      <c r="Q177" s="16">
        <v>41</v>
      </c>
      <c r="R177" s="16">
        <f t="shared" si="30"/>
        <v>82</v>
      </c>
      <c r="S177" s="16" t="s">
        <v>102</v>
      </c>
      <c r="T177" s="16">
        <v>42</v>
      </c>
      <c r="U177" s="16"/>
      <c r="V177" s="16"/>
      <c r="W177" s="16"/>
      <c r="X177" s="16"/>
      <c r="Y177" s="16"/>
      <c r="Z177" s="16"/>
      <c r="AA177" s="16"/>
      <c r="AB177" s="16"/>
      <c r="AC177" s="16"/>
      <c r="AD177" s="16" t="e">
        <f>(#REF!/40)*100</f>
        <v>#REF!</v>
      </c>
      <c r="AE177" s="16"/>
      <c r="AF177" s="318" t="s">
        <v>102</v>
      </c>
    </row>
    <row r="178" spans="1:32" ht="28.8" x14ac:dyDescent="0.55000000000000004">
      <c r="A178" s="4" t="s">
        <v>76</v>
      </c>
      <c r="B178" s="9" t="s">
        <v>11</v>
      </c>
      <c r="C178" s="13">
        <v>32</v>
      </c>
      <c r="D178" s="13">
        <f t="shared" si="31"/>
        <v>64</v>
      </c>
      <c r="E178" s="30" t="s">
        <v>101</v>
      </c>
      <c r="F178" s="15">
        <v>29</v>
      </c>
      <c r="G178" s="15">
        <v>20</v>
      </c>
      <c r="H178" s="14">
        <f t="shared" si="28"/>
        <v>49</v>
      </c>
      <c r="I178" s="30" t="s">
        <v>100</v>
      </c>
      <c r="J178" s="30">
        <v>28</v>
      </c>
      <c r="K178" s="30">
        <v>38</v>
      </c>
      <c r="L178" s="13">
        <f t="shared" si="29"/>
        <v>66</v>
      </c>
      <c r="M178" s="15" t="s">
        <v>100</v>
      </c>
      <c r="N178" s="40">
        <v>41</v>
      </c>
      <c r="O178" s="40" t="e">
        <f>(#REF!/50)*100</f>
        <v>#REF!</v>
      </c>
      <c r="P178" s="40" t="s">
        <v>101</v>
      </c>
      <c r="Q178" s="40">
        <v>47</v>
      </c>
      <c r="R178" s="16">
        <f t="shared" si="30"/>
        <v>94</v>
      </c>
      <c r="S178" s="40" t="s">
        <v>105</v>
      </c>
      <c r="T178" s="40">
        <v>35</v>
      </c>
      <c r="U178" s="40"/>
      <c r="V178" s="40"/>
      <c r="W178" s="40"/>
      <c r="X178" s="40"/>
      <c r="Y178" s="40"/>
      <c r="Z178" s="40"/>
      <c r="AA178" s="40"/>
      <c r="AB178" s="40"/>
      <c r="AC178" s="40"/>
      <c r="AD178" s="41" t="e">
        <f>(#REF!/40)*100</f>
        <v>#REF!</v>
      </c>
      <c r="AE178" s="41"/>
      <c r="AF178" s="318" t="s">
        <v>102</v>
      </c>
    </row>
    <row r="179" spans="1:32" ht="28.8" x14ac:dyDescent="0.55000000000000004">
      <c r="A179" s="4" t="s">
        <v>62</v>
      </c>
      <c r="B179" s="9" t="s">
        <v>20</v>
      </c>
      <c r="C179" s="13">
        <v>37</v>
      </c>
      <c r="D179" s="13">
        <f t="shared" si="31"/>
        <v>74</v>
      </c>
      <c r="E179" s="30" t="s">
        <v>101</v>
      </c>
      <c r="F179" s="15">
        <v>24</v>
      </c>
      <c r="G179" s="15">
        <v>35</v>
      </c>
      <c r="H179" s="14">
        <f t="shared" si="28"/>
        <v>59</v>
      </c>
      <c r="I179" s="30" t="s">
        <v>101</v>
      </c>
      <c r="J179" s="30">
        <v>28</v>
      </c>
      <c r="K179" s="30">
        <v>28</v>
      </c>
      <c r="L179" s="13">
        <f t="shared" si="29"/>
        <v>56</v>
      </c>
      <c r="M179" s="15" t="s">
        <v>100</v>
      </c>
      <c r="N179" s="16">
        <v>24</v>
      </c>
      <c r="O179" s="16" t="e">
        <f>(#REF!/50)*100</f>
        <v>#REF!</v>
      </c>
      <c r="P179" s="16" t="s">
        <v>101</v>
      </c>
      <c r="Q179" s="16">
        <v>30</v>
      </c>
      <c r="R179" s="16">
        <f t="shared" si="30"/>
        <v>60</v>
      </c>
      <c r="S179" s="16" t="s">
        <v>101</v>
      </c>
      <c r="T179" s="16">
        <v>42</v>
      </c>
      <c r="U179" s="16"/>
      <c r="V179" s="16"/>
      <c r="W179" s="16"/>
      <c r="X179" s="16"/>
      <c r="Y179" s="16"/>
      <c r="Z179" s="16"/>
      <c r="AA179" s="16"/>
      <c r="AB179" s="16"/>
      <c r="AC179" s="16"/>
      <c r="AD179" s="18" t="e">
        <f>(#REF!/40)*100</f>
        <v>#REF!</v>
      </c>
      <c r="AE179" s="18"/>
      <c r="AF179" s="318" t="s">
        <v>102</v>
      </c>
    </row>
    <row r="180" spans="1:32" ht="28.8" x14ac:dyDescent="0.55000000000000004">
      <c r="A180" s="5" t="s">
        <v>13</v>
      </c>
      <c r="B180" s="9" t="s">
        <v>11</v>
      </c>
      <c r="C180" s="13">
        <v>25</v>
      </c>
      <c r="D180" s="13">
        <f t="shared" si="31"/>
        <v>50</v>
      </c>
      <c r="E180" s="30" t="s">
        <v>100</v>
      </c>
      <c r="F180" s="15">
        <v>29</v>
      </c>
      <c r="G180" s="15">
        <v>26</v>
      </c>
      <c r="H180" s="14">
        <f t="shared" si="28"/>
        <v>55</v>
      </c>
      <c r="I180" s="30" t="s">
        <v>100</v>
      </c>
      <c r="J180" s="30">
        <v>35</v>
      </c>
      <c r="K180" s="30">
        <v>26</v>
      </c>
      <c r="L180" s="13">
        <f t="shared" si="29"/>
        <v>61</v>
      </c>
      <c r="M180" s="15" t="s">
        <v>101</v>
      </c>
      <c r="N180" s="16">
        <v>37</v>
      </c>
      <c r="O180" s="16" t="e">
        <f>(#REF!/50)*100</f>
        <v>#REF!</v>
      </c>
      <c r="P180" s="16" t="s">
        <v>100</v>
      </c>
      <c r="Q180" s="16">
        <v>40</v>
      </c>
      <c r="R180" s="16">
        <f t="shared" si="30"/>
        <v>80</v>
      </c>
      <c r="S180" s="16" t="s">
        <v>102</v>
      </c>
      <c r="T180" s="16">
        <v>35</v>
      </c>
      <c r="U180" s="16"/>
      <c r="V180" s="16"/>
      <c r="W180" s="16"/>
      <c r="X180" s="16"/>
      <c r="Y180" s="16"/>
      <c r="Z180" s="16"/>
      <c r="AA180" s="16"/>
      <c r="AB180" s="16"/>
      <c r="AC180" s="16"/>
      <c r="AD180" s="18" t="e">
        <f>(#REF!/40)*100</f>
        <v>#REF!</v>
      </c>
      <c r="AE180" s="18"/>
      <c r="AF180" s="318" t="s">
        <v>102</v>
      </c>
    </row>
    <row r="181" spans="1:32" ht="28.8" x14ac:dyDescent="0.55000000000000004">
      <c r="A181" s="4" t="s">
        <v>54</v>
      </c>
      <c r="B181" s="9" t="s">
        <v>11</v>
      </c>
      <c r="C181" s="13">
        <v>23</v>
      </c>
      <c r="D181" s="13">
        <f t="shared" si="31"/>
        <v>46</v>
      </c>
      <c r="E181" s="30" t="s">
        <v>103</v>
      </c>
      <c r="F181" s="15">
        <v>32</v>
      </c>
      <c r="G181" s="15">
        <v>36</v>
      </c>
      <c r="H181" s="14">
        <f t="shared" si="28"/>
        <v>68</v>
      </c>
      <c r="I181" s="30" t="s">
        <v>101</v>
      </c>
      <c r="J181" s="30">
        <v>26</v>
      </c>
      <c r="K181" s="30">
        <v>26</v>
      </c>
      <c r="L181" s="13">
        <f t="shared" si="29"/>
        <v>52</v>
      </c>
      <c r="M181" s="15" t="s">
        <v>100</v>
      </c>
      <c r="N181" s="40">
        <v>39</v>
      </c>
      <c r="O181" s="40" t="e">
        <f>(#REF!/50)*100</f>
        <v>#REF!</v>
      </c>
      <c r="P181" s="40" t="s">
        <v>101</v>
      </c>
      <c r="Q181" s="40">
        <v>38</v>
      </c>
      <c r="R181" s="16">
        <f t="shared" si="30"/>
        <v>76</v>
      </c>
      <c r="S181" s="40" t="s">
        <v>104</v>
      </c>
      <c r="T181" s="40">
        <v>35</v>
      </c>
      <c r="U181" s="40"/>
      <c r="V181" s="40"/>
      <c r="W181" s="40"/>
      <c r="X181" s="40"/>
      <c r="Y181" s="40"/>
      <c r="Z181" s="40"/>
      <c r="AA181" s="40"/>
      <c r="AB181" s="40"/>
      <c r="AC181" s="40"/>
      <c r="AD181" s="41" t="e">
        <f>(#REF!/40)*100</f>
        <v>#REF!</v>
      </c>
      <c r="AE181" s="41"/>
      <c r="AF181" s="318" t="s">
        <v>102</v>
      </c>
    </row>
    <row r="182" spans="1:32" ht="28.8" x14ac:dyDescent="0.55000000000000004">
      <c r="A182" s="4" t="s">
        <v>36</v>
      </c>
      <c r="B182" s="9" t="s">
        <v>20</v>
      </c>
      <c r="C182" s="13">
        <v>27</v>
      </c>
      <c r="D182" s="13">
        <f t="shared" si="31"/>
        <v>54</v>
      </c>
      <c r="E182" s="30" t="s">
        <v>100</v>
      </c>
      <c r="F182" s="15">
        <v>30</v>
      </c>
      <c r="G182" s="15">
        <v>24</v>
      </c>
      <c r="H182" s="14">
        <f t="shared" si="28"/>
        <v>54</v>
      </c>
      <c r="I182" s="30" t="s">
        <v>100</v>
      </c>
      <c r="J182" s="30">
        <v>38</v>
      </c>
      <c r="K182" s="30">
        <v>22</v>
      </c>
      <c r="L182" s="13">
        <f t="shared" si="29"/>
        <v>60</v>
      </c>
      <c r="M182" s="15" t="s">
        <v>100</v>
      </c>
      <c r="N182" s="16">
        <v>27</v>
      </c>
      <c r="O182" s="16" t="e">
        <f>(#REF!/50)*100</f>
        <v>#REF!</v>
      </c>
      <c r="P182" s="16" t="s">
        <v>100</v>
      </c>
      <c r="Q182" s="16">
        <v>34</v>
      </c>
      <c r="R182" s="16">
        <f t="shared" si="30"/>
        <v>68</v>
      </c>
      <c r="S182" s="16" t="s">
        <v>101</v>
      </c>
      <c r="T182" s="16">
        <v>29</v>
      </c>
      <c r="U182" s="16"/>
      <c r="V182" s="16"/>
      <c r="W182" s="16"/>
      <c r="X182" s="16"/>
      <c r="Y182" s="16"/>
      <c r="Z182" s="16"/>
      <c r="AA182" s="16"/>
      <c r="AB182" s="16"/>
      <c r="AC182" s="16"/>
      <c r="AD182" s="18" t="e">
        <f>(#REF!/40)*100</f>
        <v>#REF!</v>
      </c>
      <c r="AE182" s="18"/>
      <c r="AF182" s="318" t="s">
        <v>102</v>
      </c>
    </row>
    <row r="183" spans="1:32" ht="28.8" x14ac:dyDescent="0.55000000000000004">
      <c r="A183" s="4" t="s">
        <v>22</v>
      </c>
      <c r="B183" s="9" t="s">
        <v>20</v>
      </c>
      <c r="C183" s="13">
        <v>33</v>
      </c>
      <c r="D183" s="13">
        <f t="shared" si="31"/>
        <v>66</v>
      </c>
      <c r="E183" s="15" t="s">
        <v>101</v>
      </c>
      <c r="F183" s="15">
        <v>34</v>
      </c>
      <c r="G183" s="15">
        <v>18</v>
      </c>
      <c r="H183" s="14">
        <f t="shared" si="28"/>
        <v>52</v>
      </c>
      <c r="I183" s="15" t="s">
        <v>100</v>
      </c>
      <c r="J183" s="15">
        <v>30</v>
      </c>
      <c r="K183" s="15">
        <v>36</v>
      </c>
      <c r="L183" s="13">
        <f t="shared" si="29"/>
        <v>66</v>
      </c>
      <c r="M183" s="15" t="s">
        <v>101</v>
      </c>
      <c r="N183" s="16">
        <v>37</v>
      </c>
      <c r="O183" s="16" t="e">
        <f>(#REF!/50)*100</f>
        <v>#REF!</v>
      </c>
      <c r="P183" s="16" t="s">
        <v>101</v>
      </c>
      <c r="Q183" s="16">
        <v>32</v>
      </c>
      <c r="R183" s="16">
        <f t="shared" si="30"/>
        <v>64</v>
      </c>
      <c r="S183" s="16" t="s">
        <v>101</v>
      </c>
      <c r="T183" s="16">
        <v>38</v>
      </c>
      <c r="U183" s="16"/>
      <c r="V183" s="16"/>
      <c r="W183" s="16"/>
      <c r="X183" s="16"/>
      <c r="Y183" s="16"/>
      <c r="Z183" s="16"/>
      <c r="AA183" s="16"/>
      <c r="AB183" s="16"/>
      <c r="AC183" s="16"/>
      <c r="AD183" s="16" t="e">
        <f>(#REF!/40)*100</f>
        <v>#REF!</v>
      </c>
      <c r="AE183" s="16"/>
      <c r="AF183" s="318" t="s">
        <v>102</v>
      </c>
    </row>
    <row r="184" spans="1:32" ht="28.8" x14ac:dyDescent="0.55000000000000004">
      <c r="A184" s="4" t="s">
        <v>50</v>
      </c>
      <c r="B184" s="9" t="s">
        <v>20</v>
      </c>
      <c r="C184" s="13">
        <v>22</v>
      </c>
      <c r="D184" s="13">
        <f t="shared" si="31"/>
        <v>44</v>
      </c>
      <c r="E184" s="15" t="s">
        <v>100</v>
      </c>
      <c r="F184" s="15">
        <v>22</v>
      </c>
      <c r="G184" s="15">
        <v>13</v>
      </c>
      <c r="H184" s="14">
        <f t="shared" si="28"/>
        <v>35</v>
      </c>
      <c r="I184" s="15" t="s">
        <v>100</v>
      </c>
      <c r="J184" s="15">
        <v>41</v>
      </c>
      <c r="K184" s="15">
        <v>18</v>
      </c>
      <c r="L184" s="13">
        <f t="shared" si="29"/>
        <v>59</v>
      </c>
      <c r="M184" s="15" t="s">
        <v>100</v>
      </c>
      <c r="N184" s="16">
        <v>43</v>
      </c>
      <c r="O184" s="16" t="e">
        <f>(#REF!/50)*100</f>
        <v>#REF!</v>
      </c>
      <c r="P184" s="16" t="s">
        <v>107</v>
      </c>
      <c r="Q184" s="16">
        <v>40</v>
      </c>
      <c r="R184" s="16">
        <f t="shared" si="30"/>
        <v>80</v>
      </c>
      <c r="S184" s="16" t="s">
        <v>102</v>
      </c>
      <c r="T184" s="16">
        <v>35</v>
      </c>
      <c r="U184" s="16"/>
      <c r="V184" s="16"/>
      <c r="W184" s="16"/>
      <c r="X184" s="16"/>
      <c r="Y184" s="16"/>
      <c r="Z184" s="16"/>
      <c r="AA184" s="16"/>
      <c r="AB184" s="16"/>
      <c r="AC184" s="16"/>
      <c r="AD184" s="18" t="e">
        <f>(#REF!/40)*100</f>
        <v>#REF!</v>
      </c>
      <c r="AE184" s="18"/>
      <c r="AF184" s="318" t="s">
        <v>102</v>
      </c>
    </row>
    <row r="185" spans="1:32" ht="28.8" x14ac:dyDescent="0.55000000000000004">
      <c r="A185" s="4" t="s">
        <v>41</v>
      </c>
      <c r="B185" s="9" t="s">
        <v>11</v>
      </c>
      <c r="C185" s="13">
        <v>26</v>
      </c>
      <c r="D185" s="13">
        <f t="shared" si="31"/>
        <v>52</v>
      </c>
      <c r="E185" s="30" t="s">
        <v>100</v>
      </c>
      <c r="F185" s="15">
        <v>29</v>
      </c>
      <c r="G185" s="15">
        <v>18</v>
      </c>
      <c r="H185" s="14">
        <f t="shared" si="28"/>
        <v>47</v>
      </c>
      <c r="I185" s="30" t="s">
        <v>100</v>
      </c>
      <c r="J185" s="30">
        <v>32</v>
      </c>
      <c r="K185" s="30">
        <v>14</v>
      </c>
      <c r="L185" s="13">
        <f t="shared" si="29"/>
        <v>46</v>
      </c>
      <c r="M185" s="15" t="s">
        <v>100</v>
      </c>
      <c r="N185" s="16">
        <v>27</v>
      </c>
      <c r="O185" s="16" t="e">
        <f>(#REF!/50)*100</f>
        <v>#REF!</v>
      </c>
      <c r="P185" s="16" t="s">
        <v>100</v>
      </c>
      <c r="Q185" s="16">
        <v>33</v>
      </c>
      <c r="R185" s="16">
        <f t="shared" si="30"/>
        <v>66</v>
      </c>
      <c r="S185" s="16" t="s">
        <v>101</v>
      </c>
      <c r="T185" s="16">
        <v>31</v>
      </c>
      <c r="U185" s="16"/>
      <c r="V185" s="16"/>
      <c r="W185" s="16"/>
      <c r="X185" s="16"/>
      <c r="Y185" s="16"/>
      <c r="Z185" s="16"/>
      <c r="AA185" s="16"/>
      <c r="AB185" s="16"/>
      <c r="AC185" s="16"/>
      <c r="AD185" s="18" t="e">
        <f>(#REF!/40)*100</f>
        <v>#REF!</v>
      </c>
      <c r="AE185" s="18"/>
      <c r="AF185" s="318" t="s">
        <v>102</v>
      </c>
    </row>
    <row r="186" spans="1:32" ht="28.8" x14ac:dyDescent="0.55000000000000004">
      <c r="A186" s="5" t="s">
        <v>67</v>
      </c>
      <c r="B186" s="9" t="s">
        <v>20</v>
      </c>
      <c r="C186" s="13">
        <v>34</v>
      </c>
      <c r="D186" s="13">
        <f t="shared" si="31"/>
        <v>68</v>
      </c>
      <c r="E186" s="30" t="s">
        <v>101</v>
      </c>
      <c r="F186" s="15">
        <v>28</v>
      </c>
      <c r="G186" s="15">
        <v>17</v>
      </c>
      <c r="H186" s="14">
        <f t="shared" si="28"/>
        <v>45</v>
      </c>
      <c r="I186" s="30" t="s">
        <v>100</v>
      </c>
      <c r="J186" s="30">
        <v>39</v>
      </c>
      <c r="K186" s="30">
        <v>22</v>
      </c>
      <c r="L186" s="13">
        <f t="shared" si="29"/>
        <v>61</v>
      </c>
      <c r="M186" s="15" t="s">
        <v>100</v>
      </c>
      <c r="N186" s="16">
        <v>30</v>
      </c>
      <c r="O186" s="16" t="e">
        <f>(#REF!/50)*100</f>
        <v>#REF!</v>
      </c>
      <c r="P186" s="16" t="s">
        <v>100</v>
      </c>
      <c r="Q186" s="16">
        <v>30</v>
      </c>
      <c r="R186" s="16">
        <f t="shared" si="30"/>
        <v>60</v>
      </c>
      <c r="S186" s="16" t="s">
        <v>101</v>
      </c>
      <c r="T186" s="16">
        <v>34</v>
      </c>
      <c r="U186" s="16"/>
      <c r="V186" s="16"/>
      <c r="W186" s="16"/>
      <c r="X186" s="16"/>
      <c r="Y186" s="16"/>
      <c r="Z186" s="16"/>
      <c r="AA186" s="16"/>
      <c r="AB186" s="16"/>
      <c r="AC186" s="16"/>
      <c r="AD186" s="18" t="e">
        <f>(#REF!/40)*100</f>
        <v>#REF!</v>
      </c>
      <c r="AE186" s="18"/>
      <c r="AF186" s="318" t="s">
        <v>102</v>
      </c>
    </row>
    <row r="187" spans="1:32" ht="28.8" x14ac:dyDescent="0.55000000000000004">
      <c r="A187" s="5" t="s">
        <v>15</v>
      </c>
      <c r="B187" s="9" t="s">
        <v>20</v>
      </c>
      <c r="C187" s="13">
        <v>18</v>
      </c>
      <c r="D187" s="13">
        <f t="shared" si="31"/>
        <v>36</v>
      </c>
      <c r="E187" s="15" t="s">
        <v>100</v>
      </c>
      <c r="F187" s="15">
        <v>21</v>
      </c>
      <c r="G187" s="15">
        <v>17</v>
      </c>
      <c r="H187" s="14">
        <f t="shared" si="28"/>
        <v>38</v>
      </c>
      <c r="I187" s="15" t="s">
        <v>100</v>
      </c>
      <c r="J187" s="15">
        <v>38</v>
      </c>
      <c r="K187" s="15">
        <v>18</v>
      </c>
      <c r="L187" s="13">
        <f t="shared" si="29"/>
        <v>56</v>
      </c>
      <c r="M187" s="15" t="s">
        <v>100</v>
      </c>
      <c r="N187" s="16">
        <v>28</v>
      </c>
      <c r="O187" s="16" t="e">
        <f>(#REF!/50)*100</f>
        <v>#REF!</v>
      </c>
      <c r="P187" s="16" t="s">
        <v>100</v>
      </c>
      <c r="Q187" s="16">
        <v>36</v>
      </c>
      <c r="R187" s="16">
        <f t="shared" si="30"/>
        <v>72</v>
      </c>
      <c r="S187" s="16" t="s">
        <v>101</v>
      </c>
      <c r="T187" s="16">
        <v>40</v>
      </c>
      <c r="U187" s="16"/>
      <c r="V187" s="16"/>
      <c r="W187" s="16"/>
      <c r="X187" s="16"/>
      <c r="Y187" s="16"/>
      <c r="Z187" s="16"/>
      <c r="AA187" s="16"/>
      <c r="AB187" s="16"/>
      <c r="AC187" s="16"/>
      <c r="AD187" s="18" t="e">
        <f>(#REF!/40)*100</f>
        <v>#REF!</v>
      </c>
      <c r="AE187" s="18"/>
      <c r="AF187" s="318" t="s">
        <v>102</v>
      </c>
    </row>
    <row r="188" spans="1:32" ht="28.8" x14ac:dyDescent="0.55000000000000004">
      <c r="A188" s="4" t="s">
        <v>21</v>
      </c>
      <c r="B188" s="9" t="s">
        <v>20</v>
      </c>
      <c r="C188" s="13">
        <v>19</v>
      </c>
      <c r="D188" s="13">
        <f t="shared" si="31"/>
        <v>38</v>
      </c>
      <c r="E188" s="30" t="s">
        <v>100</v>
      </c>
      <c r="F188" s="15">
        <v>19</v>
      </c>
      <c r="G188" s="15">
        <v>25</v>
      </c>
      <c r="H188" s="14">
        <f t="shared" si="28"/>
        <v>44</v>
      </c>
      <c r="I188" s="30" t="s">
        <v>100</v>
      </c>
      <c r="J188" s="30">
        <v>30</v>
      </c>
      <c r="K188" s="30">
        <v>20</v>
      </c>
      <c r="L188" s="13">
        <f t="shared" si="29"/>
        <v>50</v>
      </c>
      <c r="M188" s="15" t="s">
        <v>101</v>
      </c>
      <c r="N188" s="16">
        <v>21</v>
      </c>
      <c r="O188" s="16" t="e">
        <f>(#REF!/50)*100</f>
        <v>#REF!</v>
      </c>
      <c r="P188" s="16" t="s">
        <v>100</v>
      </c>
      <c r="Q188" s="16">
        <v>32</v>
      </c>
      <c r="R188" s="16">
        <f t="shared" si="30"/>
        <v>64</v>
      </c>
      <c r="S188" s="16" t="s">
        <v>101</v>
      </c>
      <c r="T188" s="16">
        <v>35</v>
      </c>
      <c r="U188" s="16"/>
      <c r="V188" s="16"/>
      <c r="W188" s="16"/>
      <c r="X188" s="16"/>
      <c r="Y188" s="16"/>
      <c r="Z188" s="16"/>
      <c r="AA188" s="16"/>
      <c r="AB188" s="16"/>
      <c r="AC188" s="16"/>
      <c r="AD188" s="16" t="e">
        <f>(#REF!/40)*100</f>
        <v>#REF!</v>
      </c>
      <c r="AE188" s="16"/>
      <c r="AF188" s="318" t="s">
        <v>102</v>
      </c>
    </row>
    <row r="189" spans="1:32" ht="28.8" x14ac:dyDescent="0.55000000000000004">
      <c r="A189" s="4" t="s">
        <v>27</v>
      </c>
      <c r="B189" s="44" t="s">
        <v>11</v>
      </c>
      <c r="C189" s="13">
        <v>17</v>
      </c>
      <c r="D189" s="13">
        <f t="shared" si="31"/>
        <v>34</v>
      </c>
      <c r="E189" s="30" t="s">
        <v>100</v>
      </c>
      <c r="F189" s="15">
        <v>30</v>
      </c>
      <c r="G189" s="15">
        <v>20</v>
      </c>
      <c r="H189" s="14">
        <f t="shared" si="28"/>
        <v>50</v>
      </c>
      <c r="I189" s="30" t="s">
        <v>100</v>
      </c>
      <c r="J189" s="30">
        <v>37</v>
      </c>
      <c r="K189" s="30">
        <v>37</v>
      </c>
      <c r="L189" s="13">
        <f t="shared" si="29"/>
        <v>74</v>
      </c>
      <c r="M189" s="15" t="s">
        <v>102</v>
      </c>
      <c r="N189" s="40">
        <v>32</v>
      </c>
      <c r="O189" s="40" t="e">
        <f>(#REF!/50)*100</f>
        <v>#REF!</v>
      </c>
      <c r="P189" s="40" t="s">
        <v>101</v>
      </c>
      <c r="Q189" s="40">
        <v>44</v>
      </c>
      <c r="R189" s="16">
        <f t="shared" si="30"/>
        <v>88</v>
      </c>
      <c r="S189" s="40" t="s">
        <v>102</v>
      </c>
      <c r="T189" s="40">
        <v>32</v>
      </c>
      <c r="U189" s="40"/>
      <c r="V189" s="40"/>
      <c r="W189" s="40"/>
      <c r="X189" s="40"/>
      <c r="Y189" s="40"/>
      <c r="Z189" s="40"/>
      <c r="AA189" s="40"/>
      <c r="AB189" s="40"/>
      <c r="AC189" s="40"/>
      <c r="AD189" s="41" t="e">
        <f>(#REF!/40)*100</f>
        <v>#REF!</v>
      </c>
      <c r="AE189" s="41"/>
      <c r="AF189" s="318" t="s">
        <v>102</v>
      </c>
    </row>
    <row r="190" spans="1:32" ht="28.8" x14ac:dyDescent="0.55000000000000004">
      <c r="A190" s="4" t="s">
        <v>35</v>
      </c>
      <c r="B190" s="9" t="s">
        <v>20</v>
      </c>
      <c r="C190" s="13">
        <v>30</v>
      </c>
      <c r="D190" s="13">
        <f t="shared" si="31"/>
        <v>60</v>
      </c>
      <c r="E190" s="30" t="s">
        <v>101</v>
      </c>
      <c r="F190" s="15">
        <v>26</v>
      </c>
      <c r="G190" s="15">
        <v>28</v>
      </c>
      <c r="H190" s="14">
        <f t="shared" si="28"/>
        <v>54</v>
      </c>
      <c r="I190" s="30" t="s">
        <v>100</v>
      </c>
      <c r="J190" s="30">
        <v>26</v>
      </c>
      <c r="K190" s="30">
        <v>36</v>
      </c>
      <c r="L190" s="13">
        <f t="shared" si="29"/>
        <v>62</v>
      </c>
      <c r="M190" s="15" t="s">
        <v>100</v>
      </c>
      <c r="N190" s="16">
        <v>25</v>
      </c>
      <c r="O190" s="16" t="e">
        <f>(#REF!/50)*100</f>
        <v>#REF!</v>
      </c>
      <c r="P190" s="16" t="s">
        <v>100</v>
      </c>
      <c r="Q190" s="16">
        <v>27</v>
      </c>
      <c r="R190" s="16">
        <f t="shared" si="30"/>
        <v>54</v>
      </c>
      <c r="S190" s="16" t="s">
        <v>100</v>
      </c>
      <c r="T190" s="16">
        <v>39</v>
      </c>
      <c r="U190" s="16"/>
      <c r="V190" s="16"/>
      <c r="W190" s="16"/>
      <c r="X190" s="16"/>
      <c r="Y190" s="16"/>
      <c r="Z190" s="16"/>
      <c r="AA190" s="16"/>
      <c r="AB190" s="16"/>
      <c r="AC190" s="16"/>
      <c r="AD190" s="16" t="e">
        <f>(#REF!/40)*100</f>
        <v>#REF!</v>
      </c>
      <c r="AE190" s="16"/>
      <c r="AF190" s="318" t="s">
        <v>100</v>
      </c>
    </row>
    <row r="191" spans="1:32" ht="28.8" x14ac:dyDescent="0.55000000000000004">
      <c r="A191" s="4" t="s">
        <v>106</v>
      </c>
      <c r="B191" s="9" t="s">
        <v>11</v>
      </c>
      <c r="C191" s="13">
        <v>28</v>
      </c>
      <c r="D191" s="13">
        <f t="shared" si="31"/>
        <v>56.000000000000007</v>
      </c>
      <c r="E191" s="30" t="s">
        <v>100</v>
      </c>
      <c r="F191" s="15">
        <v>24</v>
      </c>
      <c r="G191" s="15">
        <v>20</v>
      </c>
      <c r="H191" s="14">
        <f t="shared" si="28"/>
        <v>44</v>
      </c>
      <c r="I191" s="30" t="s">
        <v>101</v>
      </c>
      <c r="J191" s="30">
        <v>37</v>
      </c>
      <c r="K191" s="30">
        <v>8</v>
      </c>
      <c r="L191" s="13">
        <f t="shared" si="29"/>
        <v>45</v>
      </c>
      <c r="M191" s="15" t="s">
        <v>100</v>
      </c>
      <c r="N191" s="16">
        <v>35</v>
      </c>
      <c r="O191" s="16" t="e">
        <f>(#REF!/50)*100</f>
        <v>#REF!</v>
      </c>
      <c r="P191" s="16" t="s">
        <v>100</v>
      </c>
      <c r="Q191" s="16">
        <v>32</v>
      </c>
      <c r="R191" s="16">
        <f t="shared" si="30"/>
        <v>64</v>
      </c>
      <c r="S191" s="16" t="s">
        <v>101</v>
      </c>
      <c r="T191" s="16">
        <v>32</v>
      </c>
      <c r="U191" s="16"/>
      <c r="V191" s="16"/>
      <c r="W191" s="16"/>
      <c r="X191" s="16"/>
      <c r="Y191" s="16"/>
      <c r="Z191" s="16"/>
      <c r="AA191" s="16"/>
      <c r="AB191" s="16"/>
      <c r="AC191" s="16"/>
      <c r="AD191" s="18" t="e">
        <f>(#REF!/40)*100</f>
        <v>#REF!</v>
      </c>
      <c r="AE191" s="18"/>
      <c r="AF191" s="318" t="s">
        <v>102</v>
      </c>
    </row>
    <row r="192" spans="1:32" ht="28.8" x14ac:dyDescent="0.55000000000000004">
      <c r="A192" s="2" t="s">
        <v>38</v>
      </c>
      <c r="B192" s="9" t="s">
        <v>20</v>
      </c>
      <c r="C192" s="30">
        <v>26</v>
      </c>
      <c r="D192" s="30">
        <f t="shared" si="31"/>
        <v>52</v>
      </c>
      <c r="E192" s="30" t="s">
        <v>100</v>
      </c>
      <c r="F192" s="15">
        <v>37</v>
      </c>
      <c r="G192" s="15">
        <v>26</v>
      </c>
      <c r="H192" s="15">
        <f>(F192+G192)</f>
        <v>63</v>
      </c>
      <c r="I192" s="30" t="s">
        <v>100</v>
      </c>
      <c r="J192" s="30">
        <v>27</v>
      </c>
      <c r="K192" s="30">
        <v>34</v>
      </c>
      <c r="L192" s="30">
        <f>(J192+K192)</f>
        <v>61</v>
      </c>
      <c r="M192" s="15" t="s">
        <v>100</v>
      </c>
      <c r="N192" s="16">
        <v>22</v>
      </c>
      <c r="O192" s="16" t="e">
        <f>(#REF!/50)*100</f>
        <v>#REF!</v>
      </c>
      <c r="P192" s="16" t="s">
        <v>100</v>
      </c>
      <c r="Q192" s="16">
        <v>33</v>
      </c>
      <c r="R192" s="16">
        <f>(Q192/50)*100</f>
        <v>66</v>
      </c>
      <c r="S192" s="16" t="s">
        <v>101</v>
      </c>
      <c r="T192" s="16">
        <v>28</v>
      </c>
      <c r="U192" s="16"/>
      <c r="V192" s="16"/>
      <c r="W192" s="16"/>
      <c r="X192" s="16"/>
      <c r="Y192" s="16"/>
      <c r="Z192" s="16"/>
      <c r="AA192" s="16"/>
      <c r="AB192" s="16"/>
      <c r="AC192" s="16"/>
      <c r="AD192" s="18" t="e">
        <f>(#REF!/40)*100</f>
        <v>#REF!</v>
      </c>
      <c r="AE192" s="18"/>
      <c r="AF192" s="318" t="s">
        <v>101</v>
      </c>
    </row>
    <row r="193" spans="1:32" ht="28.8" x14ac:dyDescent="0.55000000000000004">
      <c r="A193" s="2" t="s">
        <v>63</v>
      </c>
      <c r="B193" s="9" t="s">
        <v>11</v>
      </c>
      <c r="C193" s="30">
        <v>32</v>
      </c>
      <c r="D193" s="30">
        <f t="shared" si="31"/>
        <v>64</v>
      </c>
      <c r="E193" s="30" t="s">
        <v>101</v>
      </c>
      <c r="F193" s="15">
        <v>21</v>
      </c>
      <c r="G193" s="15">
        <v>15</v>
      </c>
      <c r="H193" s="15">
        <f>(F193+G193)</f>
        <v>36</v>
      </c>
      <c r="I193" s="30" t="s">
        <v>100</v>
      </c>
      <c r="J193" s="30">
        <v>23</v>
      </c>
      <c r="K193" s="30">
        <v>38</v>
      </c>
      <c r="L193" s="30">
        <f>(J193+K193)</f>
        <v>61</v>
      </c>
      <c r="M193" s="15" t="s">
        <v>100</v>
      </c>
      <c r="N193" s="16">
        <v>25</v>
      </c>
      <c r="O193" s="16" t="e">
        <f>(#REF!/50)*100</f>
        <v>#REF!</v>
      </c>
      <c r="P193" s="16" t="s">
        <v>100</v>
      </c>
      <c r="Q193" s="16">
        <v>29</v>
      </c>
      <c r="R193" s="16">
        <f>(Q193/50)*100</f>
        <v>57.999999999999993</v>
      </c>
      <c r="S193" s="16" t="s">
        <v>100</v>
      </c>
      <c r="T193" s="16">
        <v>27</v>
      </c>
      <c r="U193" s="16"/>
      <c r="V193" s="16"/>
      <c r="W193" s="16"/>
      <c r="X193" s="16"/>
      <c r="Y193" s="16"/>
      <c r="Z193" s="16"/>
      <c r="AA193" s="16"/>
      <c r="AB193" s="16"/>
      <c r="AC193" s="16"/>
      <c r="AD193" s="16" t="e">
        <f>(#REF!/40)*100</f>
        <v>#REF!</v>
      </c>
      <c r="AE193" s="16"/>
      <c r="AF193" s="318" t="s">
        <v>101</v>
      </c>
    </row>
    <row r="194" spans="1:32" ht="33.75" customHeight="1" x14ac:dyDescent="0.6">
      <c r="A194" s="31" t="s">
        <v>75</v>
      </c>
      <c r="B194" s="10"/>
      <c r="C194" s="42">
        <f>SUM(C128:C193)</f>
        <v>2314</v>
      </c>
      <c r="D194" s="42">
        <f t="shared" ref="D194:AF194" si="32">SUM(D128:D193)</f>
        <v>4628</v>
      </c>
      <c r="E194" s="42">
        <f t="shared" si="32"/>
        <v>0</v>
      </c>
      <c r="F194" s="42">
        <f t="shared" si="32"/>
        <v>2205</v>
      </c>
      <c r="G194" s="42">
        <f t="shared" si="32"/>
        <v>2092</v>
      </c>
      <c r="H194" s="42">
        <f t="shared" si="32"/>
        <v>4297</v>
      </c>
      <c r="I194" s="42">
        <f t="shared" si="32"/>
        <v>0</v>
      </c>
      <c r="J194" s="42">
        <f t="shared" si="32"/>
        <v>2383</v>
      </c>
      <c r="K194" s="42">
        <f t="shared" si="32"/>
        <v>2127</v>
      </c>
      <c r="L194" s="42">
        <f t="shared" si="32"/>
        <v>4510</v>
      </c>
      <c r="M194" s="42">
        <f t="shared" si="32"/>
        <v>0</v>
      </c>
      <c r="N194" s="42">
        <f t="shared" si="32"/>
        <v>2335</v>
      </c>
      <c r="O194" s="42" t="e">
        <f t="shared" si="32"/>
        <v>#REF!</v>
      </c>
      <c r="P194" s="42">
        <f t="shared" si="32"/>
        <v>0</v>
      </c>
      <c r="Q194" s="42">
        <f t="shared" si="32"/>
        <v>2608</v>
      </c>
      <c r="R194" s="42">
        <f t="shared" si="32"/>
        <v>5216</v>
      </c>
      <c r="S194" s="42">
        <f t="shared" si="32"/>
        <v>0</v>
      </c>
      <c r="T194" s="42">
        <f t="shared" si="32"/>
        <v>2718</v>
      </c>
      <c r="U194" s="42"/>
      <c r="V194" s="42"/>
      <c r="W194" s="42"/>
      <c r="X194" s="42"/>
      <c r="Y194" s="42"/>
      <c r="Z194" s="42"/>
      <c r="AA194" s="42"/>
      <c r="AB194" s="42"/>
      <c r="AC194" s="42"/>
      <c r="AD194" s="42" t="e">
        <f t="shared" si="32"/>
        <v>#REF!</v>
      </c>
      <c r="AE194" s="42"/>
      <c r="AF194" s="323">
        <f t="shared" si="32"/>
        <v>0</v>
      </c>
    </row>
    <row r="195" spans="1:32" ht="31.5" customHeight="1" x14ac:dyDescent="0.6">
      <c r="A195" s="31" t="s">
        <v>97</v>
      </c>
      <c r="B195" s="10"/>
      <c r="C195" s="43">
        <f>AVERAGE(C128:C193)</f>
        <v>35.060606060606062</v>
      </c>
      <c r="D195" s="43">
        <f t="shared" ref="D195:AF195" si="33">AVERAGE(D128:D193)</f>
        <v>70.121212121212125</v>
      </c>
      <c r="E195" s="43" t="e">
        <f t="shared" si="33"/>
        <v>#DIV/0!</v>
      </c>
      <c r="F195" s="43">
        <f t="shared" si="33"/>
        <v>33.409090909090907</v>
      </c>
      <c r="G195" s="43">
        <f t="shared" si="33"/>
        <v>31.696969696969695</v>
      </c>
      <c r="H195" s="43">
        <f t="shared" si="33"/>
        <v>65.106060606060609</v>
      </c>
      <c r="I195" s="43" t="e">
        <f t="shared" si="33"/>
        <v>#DIV/0!</v>
      </c>
      <c r="J195" s="43">
        <f t="shared" si="33"/>
        <v>36.106060606060609</v>
      </c>
      <c r="K195" s="43">
        <f t="shared" si="33"/>
        <v>32.227272727272727</v>
      </c>
      <c r="L195" s="43">
        <f t="shared" si="33"/>
        <v>68.333333333333329</v>
      </c>
      <c r="M195" s="43" t="e">
        <f t="shared" si="33"/>
        <v>#DIV/0!</v>
      </c>
      <c r="N195" s="43">
        <f t="shared" si="33"/>
        <v>35.378787878787875</v>
      </c>
      <c r="O195" s="43" t="e">
        <f t="shared" si="33"/>
        <v>#REF!</v>
      </c>
      <c r="P195" s="43" t="e">
        <f t="shared" si="33"/>
        <v>#DIV/0!</v>
      </c>
      <c r="Q195" s="43">
        <f t="shared" si="33"/>
        <v>39.515151515151516</v>
      </c>
      <c r="R195" s="43">
        <f t="shared" si="33"/>
        <v>79.030303030303031</v>
      </c>
      <c r="S195" s="43" t="e">
        <f t="shared" si="33"/>
        <v>#DIV/0!</v>
      </c>
      <c r="T195" s="43">
        <f t="shared" si="33"/>
        <v>41.18181818181818</v>
      </c>
      <c r="U195" s="43"/>
      <c r="V195" s="43"/>
      <c r="W195" s="43"/>
      <c r="X195" s="43"/>
      <c r="Y195" s="43"/>
      <c r="Z195" s="43"/>
      <c r="AA195" s="43"/>
      <c r="AB195" s="43"/>
      <c r="AC195" s="43"/>
      <c r="AD195" s="43" t="e">
        <f t="shared" si="33"/>
        <v>#REF!</v>
      </c>
      <c r="AE195" s="43"/>
      <c r="AF195" s="324" t="e">
        <f t="shared" si="33"/>
        <v>#DIV/0!</v>
      </c>
    </row>
    <row r="196" spans="1:32" ht="29.25" customHeight="1" x14ac:dyDescent="0.55000000000000004">
      <c r="A196" s="31" t="s">
        <v>98</v>
      </c>
      <c r="B196" s="10"/>
      <c r="C196" s="10"/>
      <c r="D196" s="50">
        <v>6</v>
      </c>
      <c r="E196" s="50"/>
      <c r="F196" s="50"/>
      <c r="G196" s="50"/>
      <c r="H196" s="50">
        <v>9</v>
      </c>
      <c r="I196" s="50"/>
      <c r="J196" s="50"/>
      <c r="K196" s="50"/>
      <c r="L196" s="50">
        <v>7</v>
      </c>
      <c r="M196" s="50"/>
      <c r="N196" s="50"/>
      <c r="O196" s="50">
        <v>10</v>
      </c>
      <c r="P196" s="50"/>
      <c r="Q196" s="50"/>
      <c r="R196" s="50">
        <v>2</v>
      </c>
      <c r="S196" s="50"/>
      <c r="T196" s="50"/>
      <c r="U196" s="50"/>
      <c r="V196" s="50"/>
      <c r="W196" s="50"/>
      <c r="X196" s="50"/>
      <c r="Y196" s="50"/>
      <c r="Z196" s="50"/>
      <c r="AA196" s="50"/>
      <c r="AB196" s="50"/>
      <c r="AC196" s="50"/>
      <c r="AD196" s="50">
        <v>1</v>
      </c>
      <c r="AE196" s="50"/>
      <c r="AF196" s="325"/>
    </row>
    <row r="211" spans="1:34" ht="36.6" x14ac:dyDescent="0.7">
      <c r="A211" s="68"/>
      <c r="B211" s="68"/>
      <c r="C211" s="341" t="s">
        <v>152</v>
      </c>
      <c r="D211" s="341"/>
      <c r="E211" s="341"/>
      <c r="F211" s="341"/>
      <c r="G211" s="341"/>
      <c r="H211" s="341"/>
      <c r="I211" s="341"/>
      <c r="J211" s="341"/>
      <c r="K211" s="341"/>
      <c r="L211" s="341"/>
      <c r="M211" s="341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  <c r="AA211" s="69"/>
      <c r="AB211" s="69"/>
      <c r="AC211" s="69"/>
      <c r="AD211" s="69"/>
      <c r="AE211" s="69"/>
      <c r="AF211" s="301"/>
    </row>
    <row r="212" spans="1:34" ht="36.6" x14ac:dyDescent="0.7">
      <c r="A212" s="70"/>
      <c r="B212" s="70"/>
      <c r="C212" s="71"/>
      <c r="D212" s="71"/>
      <c r="E212" s="72"/>
      <c r="F212" s="71"/>
      <c r="G212" s="71"/>
      <c r="H212" s="72"/>
      <c r="I212" s="72"/>
      <c r="J212" s="71"/>
      <c r="K212" s="71"/>
      <c r="L212" s="71"/>
      <c r="M212" s="72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  <c r="AA212" s="69"/>
      <c r="AB212" s="69"/>
      <c r="AC212" s="69"/>
      <c r="AD212" s="69"/>
      <c r="AE212" s="69"/>
      <c r="AF212" s="301"/>
    </row>
    <row r="213" spans="1:34" ht="36.6" x14ac:dyDescent="0.7">
      <c r="A213" s="73" t="s">
        <v>89</v>
      </c>
      <c r="B213" s="70"/>
      <c r="C213" s="71"/>
      <c r="D213" s="71"/>
      <c r="E213" s="72"/>
      <c r="F213" s="71"/>
      <c r="G213" s="71"/>
      <c r="H213" s="72"/>
      <c r="I213" s="72"/>
      <c r="J213" s="71"/>
      <c r="K213" s="71"/>
      <c r="L213" s="71"/>
      <c r="M213" s="72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  <c r="AA213" s="69"/>
      <c r="AB213" s="69"/>
      <c r="AC213" s="69"/>
      <c r="AD213" s="69"/>
      <c r="AE213" s="69"/>
      <c r="AF213" s="301"/>
    </row>
    <row r="214" spans="1:34" ht="36.6" x14ac:dyDescent="0.7">
      <c r="A214" s="73" t="s">
        <v>90</v>
      </c>
      <c r="B214" s="70"/>
      <c r="C214" s="71"/>
      <c r="D214" s="71"/>
      <c r="E214" s="72"/>
      <c r="F214" s="71"/>
      <c r="G214" s="71"/>
      <c r="H214" s="72"/>
      <c r="I214" s="72"/>
      <c r="J214" s="71"/>
      <c r="K214" s="71"/>
      <c r="L214" s="71"/>
      <c r="M214" s="72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  <c r="AA214" s="69"/>
      <c r="AB214" s="69"/>
      <c r="AC214" s="69"/>
      <c r="AD214" s="69"/>
      <c r="AE214" s="69"/>
      <c r="AF214" s="301"/>
    </row>
    <row r="215" spans="1:34" ht="36.6" x14ac:dyDescent="0.7">
      <c r="A215" s="73" t="s">
        <v>91</v>
      </c>
      <c r="B215" s="70"/>
      <c r="C215" s="71"/>
      <c r="D215" s="71"/>
      <c r="E215" s="72"/>
      <c r="F215" s="71"/>
      <c r="G215" s="71"/>
      <c r="H215" s="72"/>
      <c r="I215" s="72"/>
      <c r="J215" s="71"/>
      <c r="K215" s="71"/>
      <c r="L215" s="71"/>
      <c r="M215" s="72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  <c r="AA215" s="69"/>
      <c r="AB215" s="69"/>
      <c r="AC215" s="69"/>
      <c r="AD215" s="69"/>
      <c r="AE215" s="69"/>
      <c r="AF215" s="301"/>
    </row>
    <row r="216" spans="1:34" ht="36.6" x14ac:dyDescent="0.7">
      <c r="A216" s="74"/>
      <c r="B216" s="70"/>
      <c r="C216" s="71"/>
      <c r="D216" s="71"/>
      <c r="E216" s="72"/>
      <c r="F216" s="71"/>
      <c r="G216" s="71"/>
      <c r="H216" s="72"/>
      <c r="I216" s="72"/>
      <c r="J216" s="71"/>
      <c r="K216" s="71"/>
      <c r="L216" s="71"/>
      <c r="M216" s="72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  <c r="AA216" s="69"/>
      <c r="AB216" s="69"/>
      <c r="AC216" s="69"/>
      <c r="AD216" s="69"/>
      <c r="AE216" s="69"/>
      <c r="AF216" s="301"/>
    </row>
    <row r="217" spans="1:34" ht="165" x14ac:dyDescent="0.7">
      <c r="A217" s="75" t="s">
        <v>0</v>
      </c>
      <c r="B217" s="76" t="s">
        <v>92</v>
      </c>
      <c r="C217" s="77" t="s">
        <v>143</v>
      </c>
      <c r="D217" s="77" t="s">
        <v>75</v>
      </c>
      <c r="E217" s="77" t="s">
        <v>82</v>
      </c>
      <c r="F217" s="77" t="s">
        <v>144</v>
      </c>
      <c r="G217" s="77" t="s">
        <v>75</v>
      </c>
      <c r="H217" s="77" t="s">
        <v>82</v>
      </c>
      <c r="I217" s="77" t="s">
        <v>145</v>
      </c>
      <c r="J217" s="77" t="s">
        <v>75</v>
      </c>
      <c r="K217" s="77" t="s">
        <v>82</v>
      </c>
      <c r="L217" s="77" t="s">
        <v>146</v>
      </c>
      <c r="M217" s="77" t="s">
        <v>75</v>
      </c>
      <c r="N217" s="76" t="s">
        <v>82</v>
      </c>
      <c r="O217" s="76" t="s">
        <v>147</v>
      </c>
      <c r="P217" s="76" t="s">
        <v>75</v>
      </c>
      <c r="Q217" s="76" t="s">
        <v>82</v>
      </c>
      <c r="R217" s="76" t="s">
        <v>86</v>
      </c>
      <c r="S217" s="78" t="s">
        <v>75</v>
      </c>
      <c r="T217" s="78" t="s">
        <v>82</v>
      </c>
      <c r="U217" s="78" t="s">
        <v>172</v>
      </c>
      <c r="V217" s="78" t="s">
        <v>75</v>
      </c>
      <c r="W217" s="78" t="s">
        <v>82</v>
      </c>
      <c r="X217" s="78" t="s">
        <v>125</v>
      </c>
      <c r="Y217" s="78" t="s">
        <v>75</v>
      </c>
      <c r="Z217" s="78" t="s">
        <v>82</v>
      </c>
      <c r="AA217" s="78" t="s">
        <v>87</v>
      </c>
      <c r="AB217" s="78" t="s">
        <v>75</v>
      </c>
      <c r="AC217" s="78" t="s">
        <v>82</v>
      </c>
      <c r="AD217" s="78" t="s">
        <v>75</v>
      </c>
      <c r="AE217" s="78" t="s">
        <v>108</v>
      </c>
      <c r="AF217" s="326" t="s">
        <v>171</v>
      </c>
    </row>
    <row r="218" spans="1:34" ht="36.6" x14ac:dyDescent="0.7">
      <c r="A218" s="79" t="s">
        <v>33</v>
      </c>
      <c r="B218" s="79" t="s">
        <v>20</v>
      </c>
      <c r="C218" s="80">
        <v>23</v>
      </c>
      <c r="D218" s="80">
        <f>(C218/50)*100</f>
        <v>46</v>
      </c>
      <c r="E218" s="80" t="s">
        <v>101</v>
      </c>
      <c r="F218" s="81">
        <v>40</v>
      </c>
      <c r="G218" s="81">
        <f>(F218/50)*100</f>
        <v>80</v>
      </c>
      <c r="H218" s="81" t="s">
        <v>102</v>
      </c>
      <c r="I218" s="80">
        <v>41</v>
      </c>
      <c r="J218" s="80">
        <f>(I218/50)*100</f>
        <v>82</v>
      </c>
      <c r="K218" s="80" t="s">
        <v>102</v>
      </c>
      <c r="L218" s="80">
        <v>50</v>
      </c>
      <c r="M218" s="82">
        <f>(L218/55)*100</f>
        <v>90.909090909090907</v>
      </c>
      <c r="N218" s="83" t="s">
        <v>103</v>
      </c>
      <c r="O218" s="83">
        <v>24</v>
      </c>
      <c r="P218" s="84">
        <f>(O218/31)*100</f>
        <v>77.41935483870968</v>
      </c>
      <c r="Q218" s="83" t="s">
        <v>102</v>
      </c>
      <c r="R218" s="83">
        <v>19</v>
      </c>
      <c r="S218" s="83">
        <f>(R218/25)*100</f>
        <v>76</v>
      </c>
      <c r="T218" s="83" t="s">
        <v>102</v>
      </c>
      <c r="U218" s="83">
        <v>13</v>
      </c>
      <c r="V218" s="83">
        <f>(U218/20)*100</f>
        <v>65</v>
      </c>
      <c r="W218" s="83" t="s">
        <v>103</v>
      </c>
      <c r="X218" s="83">
        <v>11</v>
      </c>
      <c r="Y218" s="84">
        <f>(X218/15)*100</f>
        <v>73.333333333333329</v>
      </c>
      <c r="Z218" s="83" t="s">
        <v>102</v>
      </c>
      <c r="AA218" s="83">
        <v>4</v>
      </c>
      <c r="AB218" s="84">
        <f>(AA218/15)*100</f>
        <v>26.666666666666668</v>
      </c>
      <c r="AC218" s="83"/>
      <c r="AD218" s="84"/>
      <c r="AE218" s="84"/>
      <c r="AF218" s="327"/>
      <c r="AG218" s="300"/>
      <c r="AH218" s="300"/>
    </row>
    <row r="219" spans="1:34" ht="36.6" x14ac:dyDescent="0.7">
      <c r="A219" s="86" t="s">
        <v>25</v>
      </c>
      <c r="B219" s="86" t="s">
        <v>20</v>
      </c>
      <c r="C219" s="80">
        <v>19</v>
      </c>
      <c r="D219" s="80">
        <f t="shared" ref="D219:D240" si="34">(C219/50)*100</f>
        <v>38</v>
      </c>
      <c r="E219" s="87" t="s">
        <v>101</v>
      </c>
      <c r="F219" s="82">
        <v>43</v>
      </c>
      <c r="G219" s="81">
        <f t="shared" ref="G219:G240" si="35">(F219/50)*100</f>
        <v>86</v>
      </c>
      <c r="H219" s="81" t="s">
        <v>103</v>
      </c>
      <c r="I219" s="87">
        <v>41</v>
      </c>
      <c r="J219" s="80">
        <f t="shared" ref="J219:J240" si="36">(I219/50)*100</f>
        <v>82</v>
      </c>
      <c r="K219" s="87" t="s">
        <v>102</v>
      </c>
      <c r="L219" s="80">
        <v>47</v>
      </c>
      <c r="M219" s="82">
        <f t="shared" ref="M219:M240" si="37">(L219/55)*100</f>
        <v>85.454545454545453</v>
      </c>
      <c r="N219" s="83" t="s">
        <v>102</v>
      </c>
      <c r="O219" s="83">
        <v>23</v>
      </c>
      <c r="P219" s="84">
        <f t="shared" ref="P219:P240" si="38">(O219/31)*100</f>
        <v>74.193548387096769</v>
      </c>
      <c r="Q219" s="83" t="s">
        <v>102</v>
      </c>
      <c r="R219" s="83">
        <v>22</v>
      </c>
      <c r="S219" s="83">
        <f t="shared" ref="S219:S240" si="39">(R219/25)*100</f>
        <v>88</v>
      </c>
      <c r="T219" s="83" t="s">
        <v>102</v>
      </c>
      <c r="U219" s="83">
        <v>13</v>
      </c>
      <c r="V219" s="83">
        <f t="shared" ref="V219:V240" si="40">(U219/20)*100</f>
        <v>65</v>
      </c>
      <c r="W219" s="83" t="s">
        <v>103</v>
      </c>
      <c r="X219" s="83">
        <v>13</v>
      </c>
      <c r="Y219" s="84">
        <f t="shared" ref="Y219:Y240" si="41">(X219/15)*100</f>
        <v>86.666666666666671</v>
      </c>
      <c r="Z219" s="83" t="s">
        <v>103</v>
      </c>
      <c r="AA219" s="83">
        <v>7</v>
      </c>
      <c r="AB219" s="84">
        <f t="shared" ref="AB219:AB240" si="42">(AA219/15)*100</f>
        <v>46.666666666666664</v>
      </c>
      <c r="AC219" s="83"/>
      <c r="AD219" s="84"/>
      <c r="AE219" s="84"/>
      <c r="AF219" s="327"/>
      <c r="AG219" s="300"/>
      <c r="AH219" s="300"/>
    </row>
    <row r="220" spans="1:34" ht="36.6" x14ac:dyDescent="0.7">
      <c r="A220" s="86" t="s">
        <v>30</v>
      </c>
      <c r="B220" s="88" t="s">
        <v>20</v>
      </c>
      <c r="C220" s="80">
        <v>16</v>
      </c>
      <c r="D220" s="80">
        <f t="shared" si="34"/>
        <v>32</v>
      </c>
      <c r="E220" s="87" t="s">
        <v>101</v>
      </c>
      <c r="F220" s="82">
        <v>39</v>
      </c>
      <c r="G220" s="81">
        <f t="shared" si="35"/>
        <v>78</v>
      </c>
      <c r="H220" s="81" t="s">
        <v>102</v>
      </c>
      <c r="I220" s="87">
        <v>39</v>
      </c>
      <c r="J220" s="80">
        <f t="shared" si="36"/>
        <v>78</v>
      </c>
      <c r="K220" s="87" t="s">
        <v>102</v>
      </c>
      <c r="L220" s="80">
        <v>49</v>
      </c>
      <c r="M220" s="82">
        <f t="shared" si="37"/>
        <v>89.090909090909093</v>
      </c>
      <c r="N220" s="83" t="s">
        <v>102</v>
      </c>
      <c r="O220" s="83">
        <v>25</v>
      </c>
      <c r="P220" s="84">
        <f t="shared" si="38"/>
        <v>80.645161290322577</v>
      </c>
      <c r="Q220" s="83" t="s">
        <v>102</v>
      </c>
      <c r="R220" s="83">
        <v>18</v>
      </c>
      <c r="S220" s="83">
        <f t="shared" si="39"/>
        <v>72</v>
      </c>
      <c r="T220" s="83" t="s">
        <v>102</v>
      </c>
      <c r="U220" s="83">
        <v>11</v>
      </c>
      <c r="V220" s="83">
        <f t="shared" si="40"/>
        <v>55.000000000000007</v>
      </c>
      <c r="W220" s="83" t="s">
        <v>102</v>
      </c>
      <c r="X220" s="83">
        <v>11</v>
      </c>
      <c r="Y220" s="84">
        <f t="shared" si="41"/>
        <v>73.333333333333329</v>
      </c>
      <c r="Z220" s="83" t="s">
        <v>102</v>
      </c>
      <c r="AA220" s="83">
        <v>6</v>
      </c>
      <c r="AB220" s="84">
        <f t="shared" si="42"/>
        <v>40</v>
      </c>
      <c r="AC220" s="83"/>
      <c r="AD220" s="84"/>
      <c r="AE220" s="84"/>
      <c r="AF220" s="327"/>
      <c r="AG220" s="300"/>
      <c r="AH220" s="300"/>
    </row>
    <row r="221" spans="1:34" ht="36.6" x14ac:dyDescent="0.7">
      <c r="A221" s="86" t="s">
        <v>60</v>
      </c>
      <c r="B221" s="86" t="s">
        <v>20</v>
      </c>
      <c r="C221" s="80">
        <v>17</v>
      </c>
      <c r="D221" s="80">
        <f t="shared" si="34"/>
        <v>34</v>
      </c>
      <c r="E221" s="82" t="s">
        <v>101</v>
      </c>
      <c r="F221" s="82">
        <v>36</v>
      </c>
      <c r="G221" s="81">
        <f t="shared" si="35"/>
        <v>72</v>
      </c>
      <c r="H221" s="81" t="s">
        <v>102</v>
      </c>
      <c r="I221" s="82">
        <v>31</v>
      </c>
      <c r="J221" s="80">
        <f t="shared" si="36"/>
        <v>62</v>
      </c>
      <c r="K221" s="82" t="s">
        <v>102</v>
      </c>
      <c r="L221" s="80">
        <v>48</v>
      </c>
      <c r="M221" s="82">
        <f t="shared" si="37"/>
        <v>87.272727272727266</v>
      </c>
      <c r="N221" s="83" t="s">
        <v>102</v>
      </c>
      <c r="O221" s="83">
        <v>21</v>
      </c>
      <c r="P221" s="84">
        <f t="shared" si="38"/>
        <v>67.741935483870961</v>
      </c>
      <c r="Q221" s="83" t="s">
        <v>102</v>
      </c>
      <c r="R221" s="83">
        <v>18</v>
      </c>
      <c r="S221" s="83">
        <f t="shared" si="39"/>
        <v>72</v>
      </c>
      <c r="T221" s="83" t="s">
        <v>102</v>
      </c>
      <c r="U221" s="83">
        <v>11</v>
      </c>
      <c r="V221" s="83">
        <f t="shared" si="40"/>
        <v>55.000000000000007</v>
      </c>
      <c r="W221" s="83" t="s">
        <v>102</v>
      </c>
      <c r="X221" s="83">
        <v>11</v>
      </c>
      <c r="Y221" s="84">
        <f t="shared" si="41"/>
        <v>73.333333333333329</v>
      </c>
      <c r="Z221" s="83" t="s">
        <v>102</v>
      </c>
      <c r="AA221" s="83">
        <v>6</v>
      </c>
      <c r="AB221" s="84">
        <f t="shared" si="42"/>
        <v>40</v>
      </c>
      <c r="AC221" s="83"/>
      <c r="AD221" s="83"/>
      <c r="AE221" s="83"/>
      <c r="AF221" s="327"/>
      <c r="AG221" s="300"/>
      <c r="AH221" s="300"/>
    </row>
    <row r="222" spans="1:34" ht="36.6" x14ac:dyDescent="0.7">
      <c r="A222" s="86" t="s">
        <v>37</v>
      </c>
      <c r="B222" s="86" t="s">
        <v>20</v>
      </c>
      <c r="C222" s="80">
        <v>20</v>
      </c>
      <c r="D222" s="80">
        <f t="shared" si="34"/>
        <v>40</v>
      </c>
      <c r="E222" s="87" t="s">
        <v>102</v>
      </c>
      <c r="F222" s="82">
        <v>45</v>
      </c>
      <c r="G222" s="81">
        <f t="shared" si="35"/>
        <v>90</v>
      </c>
      <c r="H222" s="81" t="s">
        <v>103</v>
      </c>
      <c r="I222" s="87">
        <v>40</v>
      </c>
      <c r="J222" s="80">
        <f t="shared" si="36"/>
        <v>80</v>
      </c>
      <c r="K222" s="87" t="s">
        <v>102</v>
      </c>
      <c r="L222" s="80">
        <v>46</v>
      </c>
      <c r="M222" s="82">
        <f t="shared" si="37"/>
        <v>83.636363636363626</v>
      </c>
      <c r="N222" s="83" t="s">
        <v>102</v>
      </c>
      <c r="O222" s="83">
        <v>17</v>
      </c>
      <c r="P222" s="84">
        <f t="shared" si="38"/>
        <v>54.838709677419352</v>
      </c>
      <c r="Q222" s="83" t="s">
        <v>102</v>
      </c>
      <c r="R222" s="83">
        <v>18</v>
      </c>
      <c r="S222" s="83">
        <f t="shared" si="39"/>
        <v>72</v>
      </c>
      <c r="T222" s="83" t="s">
        <v>102</v>
      </c>
      <c r="U222" s="83">
        <v>7</v>
      </c>
      <c r="V222" s="83">
        <f t="shared" si="40"/>
        <v>35</v>
      </c>
      <c r="W222" s="83" t="s">
        <v>102</v>
      </c>
      <c r="X222" s="83">
        <v>12</v>
      </c>
      <c r="Y222" s="84">
        <f t="shared" si="41"/>
        <v>80</v>
      </c>
      <c r="Z222" s="83" t="s">
        <v>102</v>
      </c>
      <c r="AA222" s="83">
        <v>7</v>
      </c>
      <c r="AB222" s="84">
        <f t="shared" si="42"/>
        <v>46.666666666666664</v>
      </c>
      <c r="AC222" s="83"/>
      <c r="AD222" s="84"/>
      <c r="AE222" s="84"/>
      <c r="AF222" s="327"/>
      <c r="AG222" s="300"/>
      <c r="AH222" s="300"/>
    </row>
    <row r="223" spans="1:34" ht="36.6" x14ac:dyDescent="0.7">
      <c r="A223" s="86" t="s">
        <v>66</v>
      </c>
      <c r="B223" s="86" t="s">
        <v>20</v>
      </c>
      <c r="C223" s="80">
        <v>18</v>
      </c>
      <c r="D223" s="80">
        <f t="shared" si="34"/>
        <v>36</v>
      </c>
      <c r="E223" s="87" t="s">
        <v>102</v>
      </c>
      <c r="F223" s="82">
        <v>44</v>
      </c>
      <c r="G223" s="81">
        <f t="shared" si="35"/>
        <v>88</v>
      </c>
      <c r="H223" s="81" t="s">
        <v>103</v>
      </c>
      <c r="I223" s="87">
        <v>42</v>
      </c>
      <c r="J223" s="80">
        <f t="shared" si="36"/>
        <v>84</v>
      </c>
      <c r="K223" s="87" t="s">
        <v>102</v>
      </c>
      <c r="L223" s="80">
        <v>45</v>
      </c>
      <c r="M223" s="82">
        <f t="shared" si="37"/>
        <v>81.818181818181827</v>
      </c>
      <c r="N223" s="83" t="s">
        <v>102</v>
      </c>
      <c r="O223" s="83">
        <v>22</v>
      </c>
      <c r="P223" s="84">
        <f t="shared" si="38"/>
        <v>70.967741935483872</v>
      </c>
      <c r="Q223" s="83" t="s">
        <v>102</v>
      </c>
      <c r="R223" s="83">
        <v>14</v>
      </c>
      <c r="S223" s="83">
        <f t="shared" si="39"/>
        <v>56.000000000000007</v>
      </c>
      <c r="T223" s="83" t="s">
        <v>101</v>
      </c>
      <c r="U223" s="83">
        <v>14</v>
      </c>
      <c r="V223" s="83">
        <f t="shared" si="40"/>
        <v>70</v>
      </c>
      <c r="W223" s="83" t="s">
        <v>103</v>
      </c>
      <c r="X223" s="83">
        <v>14</v>
      </c>
      <c r="Y223" s="84">
        <f t="shared" si="41"/>
        <v>93.333333333333329</v>
      </c>
      <c r="Z223" s="83" t="s">
        <v>103</v>
      </c>
      <c r="AA223" s="83">
        <v>6</v>
      </c>
      <c r="AB223" s="84">
        <f t="shared" si="42"/>
        <v>40</v>
      </c>
      <c r="AC223" s="83"/>
      <c r="AD223" s="84"/>
      <c r="AE223" s="84"/>
      <c r="AF223" s="327"/>
      <c r="AG223" s="300"/>
      <c r="AH223" s="300"/>
    </row>
    <row r="224" spans="1:34" ht="36.6" x14ac:dyDescent="0.7">
      <c r="A224" s="86" t="s">
        <v>19</v>
      </c>
      <c r="B224" s="86" t="s">
        <v>20</v>
      </c>
      <c r="C224" s="80">
        <v>24</v>
      </c>
      <c r="D224" s="80">
        <f t="shared" si="34"/>
        <v>48</v>
      </c>
      <c r="E224" s="87" t="s">
        <v>103</v>
      </c>
      <c r="F224" s="82">
        <v>37</v>
      </c>
      <c r="G224" s="81">
        <f t="shared" si="35"/>
        <v>74</v>
      </c>
      <c r="H224" s="81" t="s">
        <v>102</v>
      </c>
      <c r="I224" s="87">
        <v>35</v>
      </c>
      <c r="J224" s="80">
        <f t="shared" si="36"/>
        <v>70</v>
      </c>
      <c r="K224" s="87" t="s">
        <v>102</v>
      </c>
      <c r="L224" s="80">
        <v>43</v>
      </c>
      <c r="M224" s="82">
        <f t="shared" si="37"/>
        <v>78.181818181818187</v>
      </c>
      <c r="N224" s="83" t="s">
        <v>102</v>
      </c>
      <c r="O224" s="83">
        <v>20</v>
      </c>
      <c r="P224" s="84">
        <f t="shared" si="38"/>
        <v>64.516129032258064</v>
      </c>
      <c r="Q224" s="83" t="s">
        <v>102</v>
      </c>
      <c r="R224" s="83">
        <v>18</v>
      </c>
      <c r="S224" s="83">
        <f t="shared" si="39"/>
        <v>72</v>
      </c>
      <c r="T224" s="83" t="s">
        <v>102</v>
      </c>
      <c r="U224" s="83">
        <v>7</v>
      </c>
      <c r="V224" s="83">
        <f t="shared" si="40"/>
        <v>35</v>
      </c>
      <c r="W224" s="83" t="s">
        <v>102</v>
      </c>
      <c r="X224" s="83">
        <v>12</v>
      </c>
      <c r="Y224" s="84">
        <f t="shared" si="41"/>
        <v>80</v>
      </c>
      <c r="Z224" s="83" t="s">
        <v>102</v>
      </c>
      <c r="AA224" s="83">
        <v>4</v>
      </c>
      <c r="AB224" s="84">
        <f t="shared" si="42"/>
        <v>26.666666666666668</v>
      </c>
      <c r="AC224" s="83"/>
      <c r="AD224" s="84"/>
      <c r="AE224" s="84"/>
      <c r="AF224" s="327"/>
      <c r="AG224" s="300"/>
      <c r="AH224" s="300"/>
    </row>
    <row r="225" spans="1:34" ht="36.6" x14ac:dyDescent="0.7">
      <c r="A225" s="86" t="s">
        <v>46</v>
      </c>
      <c r="B225" s="86" t="s">
        <v>20</v>
      </c>
      <c r="C225" s="80">
        <v>22</v>
      </c>
      <c r="D225" s="80">
        <f t="shared" si="34"/>
        <v>44</v>
      </c>
      <c r="E225" s="87" t="s">
        <v>102</v>
      </c>
      <c r="F225" s="82">
        <v>38</v>
      </c>
      <c r="G225" s="81">
        <f t="shared" si="35"/>
        <v>76</v>
      </c>
      <c r="H225" s="81" t="s">
        <v>102</v>
      </c>
      <c r="I225" s="87">
        <v>40</v>
      </c>
      <c r="J225" s="80">
        <f t="shared" si="36"/>
        <v>80</v>
      </c>
      <c r="K225" s="87" t="s">
        <v>102</v>
      </c>
      <c r="L225" s="80">
        <v>46</v>
      </c>
      <c r="M225" s="82">
        <f t="shared" si="37"/>
        <v>83.636363636363626</v>
      </c>
      <c r="N225" s="83" t="s">
        <v>102</v>
      </c>
      <c r="O225" s="83">
        <v>22</v>
      </c>
      <c r="P225" s="84">
        <f t="shared" si="38"/>
        <v>70.967741935483872</v>
      </c>
      <c r="Q225" s="83" t="s">
        <v>102</v>
      </c>
      <c r="R225" s="83">
        <v>18</v>
      </c>
      <c r="S225" s="83">
        <f t="shared" si="39"/>
        <v>72</v>
      </c>
      <c r="T225" s="83" t="s">
        <v>102</v>
      </c>
      <c r="U225" s="83">
        <v>9</v>
      </c>
      <c r="V225" s="83">
        <f t="shared" si="40"/>
        <v>45</v>
      </c>
      <c r="W225" s="83" t="s">
        <v>102</v>
      </c>
      <c r="X225" s="83">
        <v>14</v>
      </c>
      <c r="Y225" s="84">
        <f t="shared" si="41"/>
        <v>93.333333333333329</v>
      </c>
      <c r="Z225" s="83" t="s">
        <v>103</v>
      </c>
      <c r="AA225" s="83">
        <v>7</v>
      </c>
      <c r="AB225" s="84">
        <f t="shared" si="42"/>
        <v>46.666666666666664</v>
      </c>
      <c r="AC225" s="83"/>
      <c r="AD225" s="83"/>
      <c r="AE225" s="83"/>
      <c r="AF225" s="327"/>
      <c r="AG225" s="300"/>
      <c r="AH225" s="300"/>
    </row>
    <row r="226" spans="1:34" ht="36.6" x14ac:dyDescent="0.7">
      <c r="A226" s="86" t="s">
        <v>61</v>
      </c>
      <c r="B226" s="88" t="s">
        <v>20</v>
      </c>
      <c r="C226" s="80">
        <v>19</v>
      </c>
      <c r="D226" s="80">
        <f t="shared" si="34"/>
        <v>38</v>
      </c>
      <c r="E226" s="87" t="s">
        <v>102</v>
      </c>
      <c r="F226" s="82">
        <v>37</v>
      </c>
      <c r="G226" s="81">
        <f t="shared" si="35"/>
        <v>74</v>
      </c>
      <c r="H226" s="81" t="s">
        <v>102</v>
      </c>
      <c r="I226" s="87">
        <v>33</v>
      </c>
      <c r="J226" s="80">
        <f t="shared" si="36"/>
        <v>66</v>
      </c>
      <c r="K226" s="87" t="s">
        <v>102</v>
      </c>
      <c r="L226" s="80">
        <v>37</v>
      </c>
      <c r="M226" s="82">
        <f t="shared" si="37"/>
        <v>67.272727272727266</v>
      </c>
      <c r="N226" s="83" t="s">
        <v>102</v>
      </c>
      <c r="O226" s="83">
        <v>24</v>
      </c>
      <c r="P226" s="84">
        <f t="shared" si="38"/>
        <v>77.41935483870968</v>
      </c>
      <c r="Q226" s="83" t="s">
        <v>102</v>
      </c>
      <c r="R226" s="83">
        <v>17</v>
      </c>
      <c r="S226" s="83">
        <f t="shared" si="39"/>
        <v>68</v>
      </c>
      <c r="T226" s="83" t="s">
        <v>102</v>
      </c>
      <c r="U226" s="83">
        <v>8</v>
      </c>
      <c r="V226" s="83">
        <f t="shared" si="40"/>
        <v>40</v>
      </c>
      <c r="W226" s="83" t="s">
        <v>102</v>
      </c>
      <c r="X226" s="83">
        <v>12</v>
      </c>
      <c r="Y226" s="84">
        <f t="shared" si="41"/>
        <v>80</v>
      </c>
      <c r="Z226" s="83" t="s">
        <v>102</v>
      </c>
      <c r="AA226" s="83">
        <v>7</v>
      </c>
      <c r="AB226" s="84">
        <f t="shared" si="42"/>
        <v>46.666666666666664</v>
      </c>
      <c r="AC226" s="83"/>
      <c r="AD226" s="84"/>
      <c r="AE226" s="84"/>
      <c r="AF226" s="327"/>
      <c r="AG226" s="300"/>
      <c r="AH226" s="300"/>
    </row>
    <row r="227" spans="1:34" ht="36.6" x14ac:dyDescent="0.7">
      <c r="A227" s="86" t="s">
        <v>74</v>
      </c>
      <c r="B227" s="88" t="s">
        <v>20</v>
      </c>
      <c r="C227" s="80">
        <v>14</v>
      </c>
      <c r="D227" s="80">
        <f t="shared" si="34"/>
        <v>28.000000000000004</v>
      </c>
      <c r="E227" s="87" t="s">
        <v>101</v>
      </c>
      <c r="F227" s="82">
        <v>40</v>
      </c>
      <c r="G227" s="81">
        <f t="shared" si="35"/>
        <v>80</v>
      </c>
      <c r="H227" s="81" t="s">
        <v>103</v>
      </c>
      <c r="I227" s="87">
        <v>35</v>
      </c>
      <c r="J227" s="80">
        <f t="shared" si="36"/>
        <v>70</v>
      </c>
      <c r="K227" s="87" t="s">
        <v>102</v>
      </c>
      <c r="L227" s="80">
        <v>46</v>
      </c>
      <c r="M227" s="82">
        <f t="shared" si="37"/>
        <v>83.636363636363626</v>
      </c>
      <c r="N227" s="83" t="s">
        <v>102</v>
      </c>
      <c r="O227" s="83">
        <v>20</v>
      </c>
      <c r="P227" s="84">
        <f t="shared" si="38"/>
        <v>64.516129032258064</v>
      </c>
      <c r="Q227" s="83" t="s">
        <v>102</v>
      </c>
      <c r="R227" s="83">
        <v>18</v>
      </c>
      <c r="S227" s="83">
        <f t="shared" si="39"/>
        <v>72</v>
      </c>
      <c r="T227" s="83" t="s">
        <v>102</v>
      </c>
      <c r="U227" s="83">
        <v>10</v>
      </c>
      <c r="V227" s="83">
        <f t="shared" si="40"/>
        <v>50</v>
      </c>
      <c r="W227" s="83" t="s">
        <v>102</v>
      </c>
      <c r="X227" s="83">
        <v>9</v>
      </c>
      <c r="Y227" s="84">
        <f t="shared" si="41"/>
        <v>60</v>
      </c>
      <c r="Z227" s="83" t="s">
        <v>102</v>
      </c>
      <c r="AA227" s="83">
        <v>7</v>
      </c>
      <c r="AB227" s="84">
        <f t="shared" si="42"/>
        <v>46.666666666666664</v>
      </c>
      <c r="AC227" s="83"/>
      <c r="AD227" s="84"/>
      <c r="AE227" s="84"/>
      <c r="AF227" s="327"/>
      <c r="AG227" s="300"/>
      <c r="AH227" s="300"/>
    </row>
    <row r="228" spans="1:34" ht="36.6" x14ac:dyDescent="0.7">
      <c r="A228" s="86" t="s">
        <v>29</v>
      </c>
      <c r="B228" s="86" t="s">
        <v>20</v>
      </c>
      <c r="C228" s="80">
        <v>21</v>
      </c>
      <c r="D228" s="80">
        <f t="shared" si="34"/>
        <v>42</v>
      </c>
      <c r="E228" s="82" t="s">
        <v>102</v>
      </c>
      <c r="F228" s="82">
        <v>38</v>
      </c>
      <c r="G228" s="81">
        <f t="shared" si="35"/>
        <v>76</v>
      </c>
      <c r="H228" s="81" t="s">
        <v>102</v>
      </c>
      <c r="I228" s="82">
        <v>39</v>
      </c>
      <c r="J228" s="80">
        <f t="shared" si="36"/>
        <v>78</v>
      </c>
      <c r="K228" s="82" t="s">
        <v>102</v>
      </c>
      <c r="L228" s="80">
        <v>49</v>
      </c>
      <c r="M228" s="82">
        <f t="shared" si="37"/>
        <v>89.090909090909093</v>
      </c>
      <c r="N228" s="83" t="s">
        <v>175</v>
      </c>
      <c r="O228" s="83">
        <v>27</v>
      </c>
      <c r="P228" s="84">
        <f t="shared" si="38"/>
        <v>87.096774193548384</v>
      </c>
      <c r="Q228" s="83" t="s">
        <v>102</v>
      </c>
      <c r="R228" s="83">
        <v>16</v>
      </c>
      <c r="S228" s="83">
        <f t="shared" si="39"/>
        <v>64</v>
      </c>
      <c r="T228" s="83" t="s">
        <v>102</v>
      </c>
      <c r="U228" s="83">
        <v>13</v>
      </c>
      <c r="V228" s="83">
        <f t="shared" si="40"/>
        <v>65</v>
      </c>
      <c r="W228" s="83" t="s">
        <v>103</v>
      </c>
      <c r="X228" s="83">
        <v>14</v>
      </c>
      <c r="Y228" s="84">
        <f t="shared" si="41"/>
        <v>93.333333333333329</v>
      </c>
      <c r="Z228" s="83" t="s">
        <v>103</v>
      </c>
      <c r="AA228" s="83">
        <v>5</v>
      </c>
      <c r="AB228" s="84">
        <f t="shared" si="42"/>
        <v>33.333333333333329</v>
      </c>
      <c r="AC228" s="83"/>
      <c r="AD228" s="84"/>
      <c r="AE228" s="84"/>
      <c r="AF228" s="327"/>
      <c r="AG228" s="300"/>
      <c r="AH228" s="300"/>
    </row>
    <row r="229" spans="1:34" ht="36.6" x14ac:dyDescent="0.7">
      <c r="A229" s="86" t="s">
        <v>45</v>
      </c>
      <c r="B229" s="86" t="s">
        <v>20</v>
      </c>
      <c r="C229" s="80">
        <v>10</v>
      </c>
      <c r="D229" s="80">
        <f t="shared" si="34"/>
        <v>20</v>
      </c>
      <c r="E229" s="87" t="s">
        <v>100</v>
      </c>
      <c r="F229" s="82">
        <v>38</v>
      </c>
      <c r="G229" s="81">
        <f t="shared" si="35"/>
        <v>76</v>
      </c>
      <c r="H229" s="81" t="s">
        <v>102</v>
      </c>
      <c r="I229" s="87">
        <v>26</v>
      </c>
      <c r="J229" s="80">
        <f t="shared" si="36"/>
        <v>52</v>
      </c>
      <c r="K229" s="87" t="s">
        <v>101</v>
      </c>
      <c r="L229" s="80">
        <v>48</v>
      </c>
      <c r="M229" s="82">
        <f t="shared" si="37"/>
        <v>87.272727272727266</v>
      </c>
      <c r="N229" s="83" t="s">
        <v>102</v>
      </c>
      <c r="O229" s="83">
        <v>18</v>
      </c>
      <c r="P229" s="84">
        <f t="shared" si="38"/>
        <v>58.064516129032263</v>
      </c>
      <c r="Q229" s="83" t="s">
        <v>102</v>
      </c>
      <c r="R229" s="83">
        <v>13</v>
      </c>
      <c r="S229" s="83">
        <f t="shared" si="39"/>
        <v>52</v>
      </c>
      <c r="T229" s="83" t="s">
        <v>102</v>
      </c>
      <c r="U229" s="83">
        <v>8</v>
      </c>
      <c r="V229" s="83">
        <f t="shared" si="40"/>
        <v>40</v>
      </c>
      <c r="W229" s="83" t="s">
        <v>102</v>
      </c>
      <c r="X229" s="83">
        <v>10</v>
      </c>
      <c r="Y229" s="84">
        <f t="shared" si="41"/>
        <v>66.666666666666657</v>
      </c>
      <c r="Z229" s="83" t="s">
        <v>102</v>
      </c>
      <c r="AA229" s="83">
        <v>6</v>
      </c>
      <c r="AB229" s="84">
        <f t="shared" si="42"/>
        <v>40</v>
      </c>
      <c r="AC229" s="83"/>
      <c r="AD229" s="84"/>
      <c r="AE229" s="84"/>
      <c r="AF229" s="327"/>
      <c r="AG229" s="300"/>
      <c r="AH229" s="300"/>
    </row>
    <row r="230" spans="1:34" ht="36.6" x14ac:dyDescent="0.7">
      <c r="A230" s="86" t="s">
        <v>76</v>
      </c>
      <c r="B230" s="88" t="s">
        <v>20</v>
      </c>
      <c r="C230" s="80">
        <v>11</v>
      </c>
      <c r="D230" s="80">
        <f t="shared" si="34"/>
        <v>22</v>
      </c>
      <c r="E230" s="87" t="s">
        <v>100</v>
      </c>
      <c r="F230" s="82">
        <v>34</v>
      </c>
      <c r="G230" s="81">
        <f t="shared" si="35"/>
        <v>68</v>
      </c>
      <c r="H230" s="81" t="s">
        <v>102</v>
      </c>
      <c r="I230" s="87">
        <v>39</v>
      </c>
      <c r="J230" s="80">
        <f t="shared" si="36"/>
        <v>78</v>
      </c>
      <c r="K230" s="87" t="s">
        <v>102</v>
      </c>
      <c r="L230" s="80">
        <v>42</v>
      </c>
      <c r="M230" s="82">
        <f t="shared" si="37"/>
        <v>76.363636363636374</v>
      </c>
      <c r="N230" s="83" t="s">
        <v>102</v>
      </c>
      <c r="O230" s="83">
        <v>24</v>
      </c>
      <c r="P230" s="84">
        <f t="shared" si="38"/>
        <v>77.41935483870968</v>
      </c>
      <c r="Q230" s="83" t="s">
        <v>102</v>
      </c>
      <c r="R230" s="83">
        <v>14</v>
      </c>
      <c r="S230" s="83">
        <f t="shared" si="39"/>
        <v>56.000000000000007</v>
      </c>
      <c r="T230" s="83" t="s">
        <v>102</v>
      </c>
      <c r="U230" s="83">
        <v>13</v>
      </c>
      <c r="V230" s="83">
        <f t="shared" si="40"/>
        <v>65</v>
      </c>
      <c r="W230" s="83" t="s">
        <v>103</v>
      </c>
      <c r="X230" s="83">
        <v>12</v>
      </c>
      <c r="Y230" s="84">
        <f t="shared" si="41"/>
        <v>80</v>
      </c>
      <c r="Z230" s="83" t="s">
        <v>102</v>
      </c>
      <c r="AA230" s="83">
        <v>7</v>
      </c>
      <c r="AB230" s="84">
        <f t="shared" si="42"/>
        <v>46.666666666666664</v>
      </c>
      <c r="AC230" s="83"/>
      <c r="AD230" s="84"/>
      <c r="AE230" s="84"/>
      <c r="AF230" s="327"/>
      <c r="AG230" s="300"/>
      <c r="AH230" s="300"/>
    </row>
    <row r="231" spans="1:34" ht="36.6" x14ac:dyDescent="0.7">
      <c r="A231" s="88" t="s">
        <v>17</v>
      </c>
      <c r="B231" s="88" t="s">
        <v>20</v>
      </c>
      <c r="C231" s="80">
        <v>8</v>
      </c>
      <c r="D231" s="80">
        <f t="shared" si="34"/>
        <v>16</v>
      </c>
      <c r="E231" s="87" t="s">
        <v>100</v>
      </c>
      <c r="F231" s="82">
        <v>28</v>
      </c>
      <c r="G231" s="81">
        <f t="shared" si="35"/>
        <v>56.000000000000007</v>
      </c>
      <c r="H231" s="81" t="s">
        <v>101</v>
      </c>
      <c r="I231" s="87">
        <v>27</v>
      </c>
      <c r="J231" s="80">
        <f t="shared" si="36"/>
        <v>54</v>
      </c>
      <c r="K231" s="87" t="s">
        <v>101</v>
      </c>
      <c r="L231" s="80">
        <v>41</v>
      </c>
      <c r="M231" s="82">
        <f t="shared" si="37"/>
        <v>74.545454545454547</v>
      </c>
      <c r="N231" s="83" t="s">
        <v>102</v>
      </c>
      <c r="O231" s="83">
        <v>16</v>
      </c>
      <c r="P231" s="84">
        <f t="shared" si="38"/>
        <v>51.612903225806448</v>
      </c>
      <c r="Q231" s="83" t="s">
        <v>102</v>
      </c>
      <c r="R231" s="83">
        <v>12</v>
      </c>
      <c r="S231" s="83">
        <f t="shared" si="39"/>
        <v>48</v>
      </c>
      <c r="T231" s="83" t="s">
        <v>102</v>
      </c>
      <c r="U231" s="83">
        <v>6</v>
      </c>
      <c r="V231" s="83">
        <f t="shared" si="40"/>
        <v>30</v>
      </c>
      <c r="W231" s="83" t="s">
        <v>102</v>
      </c>
      <c r="X231" s="83">
        <v>8</v>
      </c>
      <c r="Y231" s="84">
        <f t="shared" si="41"/>
        <v>53.333333333333336</v>
      </c>
      <c r="Z231" s="83" t="s">
        <v>102</v>
      </c>
      <c r="AA231" s="83">
        <v>5</v>
      </c>
      <c r="AB231" s="84">
        <f t="shared" si="42"/>
        <v>33.333333333333329</v>
      </c>
      <c r="AC231" s="83"/>
      <c r="AD231" s="83"/>
      <c r="AE231" s="83"/>
      <c r="AF231" s="327"/>
      <c r="AG231" s="300"/>
      <c r="AH231" s="300"/>
    </row>
    <row r="232" spans="1:34" ht="36.6" x14ac:dyDescent="0.7">
      <c r="A232" s="86" t="s">
        <v>40</v>
      </c>
      <c r="B232" s="88" t="s">
        <v>20</v>
      </c>
      <c r="C232" s="80">
        <v>19</v>
      </c>
      <c r="D232" s="80">
        <f t="shared" si="34"/>
        <v>38</v>
      </c>
      <c r="E232" s="87" t="s">
        <v>102</v>
      </c>
      <c r="F232" s="82">
        <v>39</v>
      </c>
      <c r="G232" s="81">
        <f t="shared" si="35"/>
        <v>78</v>
      </c>
      <c r="H232" s="81" t="s">
        <v>102</v>
      </c>
      <c r="I232" s="87">
        <v>34</v>
      </c>
      <c r="J232" s="80">
        <f t="shared" si="36"/>
        <v>68</v>
      </c>
      <c r="K232" s="87" t="s">
        <v>102</v>
      </c>
      <c r="L232" s="80">
        <v>47</v>
      </c>
      <c r="M232" s="82">
        <f t="shared" si="37"/>
        <v>85.454545454545453</v>
      </c>
      <c r="N232" s="95" t="s">
        <v>102</v>
      </c>
      <c r="O232" s="97">
        <v>25</v>
      </c>
      <c r="P232" s="84">
        <f t="shared" si="38"/>
        <v>80.645161290322577</v>
      </c>
      <c r="Q232" s="97" t="s">
        <v>102</v>
      </c>
      <c r="R232" s="97">
        <v>19</v>
      </c>
      <c r="S232" s="83">
        <f t="shared" si="39"/>
        <v>76</v>
      </c>
      <c r="T232" s="97" t="s">
        <v>102</v>
      </c>
      <c r="U232" s="97">
        <v>10</v>
      </c>
      <c r="V232" s="83">
        <f t="shared" si="40"/>
        <v>50</v>
      </c>
      <c r="W232" s="97" t="s">
        <v>102</v>
      </c>
      <c r="X232" s="97">
        <v>14</v>
      </c>
      <c r="Y232" s="84">
        <f t="shared" si="41"/>
        <v>93.333333333333329</v>
      </c>
      <c r="Z232" s="97" t="s">
        <v>103</v>
      </c>
      <c r="AA232" s="97">
        <v>6</v>
      </c>
      <c r="AB232" s="84">
        <f t="shared" si="42"/>
        <v>40</v>
      </c>
      <c r="AC232" s="97"/>
      <c r="AD232" s="85"/>
      <c r="AE232" s="85"/>
      <c r="AF232" s="328"/>
      <c r="AG232" s="300"/>
      <c r="AH232" s="300"/>
    </row>
    <row r="233" spans="1:34" ht="36.6" x14ac:dyDescent="0.7">
      <c r="A233" s="86" t="s">
        <v>27</v>
      </c>
      <c r="B233" s="86" t="s">
        <v>20</v>
      </c>
      <c r="C233" s="80">
        <v>13</v>
      </c>
      <c r="D233" s="80">
        <f t="shared" si="34"/>
        <v>26</v>
      </c>
      <c r="E233" s="87" t="s">
        <v>101</v>
      </c>
      <c r="F233" s="82">
        <v>31</v>
      </c>
      <c r="G233" s="81">
        <f t="shared" si="35"/>
        <v>62</v>
      </c>
      <c r="H233" s="81" t="s">
        <v>102</v>
      </c>
      <c r="I233" s="87">
        <v>19</v>
      </c>
      <c r="J233" s="80">
        <f t="shared" si="36"/>
        <v>38</v>
      </c>
      <c r="K233" s="87" t="s">
        <v>101</v>
      </c>
      <c r="L233" s="80">
        <v>46</v>
      </c>
      <c r="M233" s="82">
        <f t="shared" si="37"/>
        <v>83.636363636363626</v>
      </c>
      <c r="N233" s="95" t="s">
        <v>102</v>
      </c>
      <c r="O233" s="83">
        <v>24</v>
      </c>
      <c r="P233" s="84">
        <f t="shared" si="38"/>
        <v>77.41935483870968</v>
      </c>
      <c r="Q233" s="83" t="s">
        <v>102</v>
      </c>
      <c r="R233" s="83">
        <v>14</v>
      </c>
      <c r="S233" s="83">
        <f t="shared" si="39"/>
        <v>56.000000000000007</v>
      </c>
      <c r="T233" s="83" t="s">
        <v>102</v>
      </c>
      <c r="U233" s="83">
        <v>7</v>
      </c>
      <c r="V233" s="83">
        <f t="shared" si="40"/>
        <v>35</v>
      </c>
      <c r="W233" s="83" t="s">
        <v>102</v>
      </c>
      <c r="X233" s="83">
        <v>12</v>
      </c>
      <c r="Y233" s="84">
        <f t="shared" si="41"/>
        <v>80</v>
      </c>
      <c r="Z233" s="83" t="s">
        <v>102</v>
      </c>
      <c r="AA233" s="83">
        <v>5</v>
      </c>
      <c r="AB233" s="84">
        <f t="shared" si="42"/>
        <v>33.333333333333329</v>
      </c>
      <c r="AC233" s="83"/>
      <c r="AD233" s="84"/>
      <c r="AE233" s="84"/>
      <c r="AF233" s="327"/>
      <c r="AG233" s="300"/>
      <c r="AH233" s="300"/>
    </row>
    <row r="234" spans="1:34" ht="36.6" x14ac:dyDescent="0.7">
      <c r="A234" s="86" t="s">
        <v>110</v>
      </c>
      <c r="B234" s="86" t="s">
        <v>20</v>
      </c>
      <c r="C234" s="80">
        <v>33</v>
      </c>
      <c r="D234" s="80">
        <f t="shared" si="34"/>
        <v>66</v>
      </c>
      <c r="E234" s="87" t="s">
        <v>102</v>
      </c>
      <c r="F234" s="82">
        <v>40</v>
      </c>
      <c r="G234" s="81">
        <f t="shared" si="35"/>
        <v>80</v>
      </c>
      <c r="H234" s="81" t="s">
        <v>103</v>
      </c>
      <c r="I234" s="87">
        <v>40</v>
      </c>
      <c r="J234" s="80">
        <f t="shared" si="36"/>
        <v>80</v>
      </c>
      <c r="K234" s="87" t="s">
        <v>102</v>
      </c>
      <c r="L234" s="80">
        <v>44</v>
      </c>
      <c r="M234" s="82">
        <f t="shared" si="37"/>
        <v>80</v>
      </c>
      <c r="N234" s="95" t="s">
        <v>102</v>
      </c>
      <c r="O234" s="97">
        <v>24</v>
      </c>
      <c r="P234" s="84">
        <f t="shared" si="38"/>
        <v>77.41935483870968</v>
      </c>
      <c r="Q234" s="97" t="s">
        <v>102</v>
      </c>
      <c r="R234" s="97">
        <v>16</v>
      </c>
      <c r="S234" s="83">
        <f t="shared" si="39"/>
        <v>64</v>
      </c>
      <c r="T234" s="97" t="s">
        <v>102</v>
      </c>
      <c r="U234" s="97">
        <v>14</v>
      </c>
      <c r="V234" s="83">
        <f t="shared" si="40"/>
        <v>70</v>
      </c>
      <c r="W234" s="97" t="s">
        <v>103</v>
      </c>
      <c r="X234" s="97">
        <v>13</v>
      </c>
      <c r="Y234" s="84">
        <f t="shared" si="41"/>
        <v>86.666666666666671</v>
      </c>
      <c r="Z234" s="97" t="s">
        <v>103</v>
      </c>
      <c r="AA234" s="97">
        <v>5</v>
      </c>
      <c r="AB234" s="84">
        <f t="shared" si="42"/>
        <v>33.333333333333329</v>
      </c>
      <c r="AC234" s="97"/>
      <c r="AD234" s="85"/>
      <c r="AE234" s="85"/>
      <c r="AF234" s="328"/>
      <c r="AG234" s="300"/>
      <c r="AH234" s="300"/>
    </row>
    <row r="235" spans="1:34" ht="36.6" x14ac:dyDescent="0.7">
      <c r="A235" s="86" t="s">
        <v>148</v>
      </c>
      <c r="B235" s="86" t="s">
        <v>20</v>
      </c>
      <c r="C235" s="80">
        <v>20</v>
      </c>
      <c r="D235" s="80">
        <f t="shared" si="34"/>
        <v>40</v>
      </c>
      <c r="E235" s="87" t="s">
        <v>102</v>
      </c>
      <c r="F235" s="82">
        <v>35</v>
      </c>
      <c r="G235" s="81">
        <f t="shared" si="35"/>
        <v>70</v>
      </c>
      <c r="H235" s="81" t="s">
        <v>102</v>
      </c>
      <c r="I235" s="87">
        <v>40</v>
      </c>
      <c r="J235" s="80">
        <f t="shared" si="36"/>
        <v>80</v>
      </c>
      <c r="K235" s="87" t="s">
        <v>102</v>
      </c>
      <c r="L235" s="80">
        <v>43</v>
      </c>
      <c r="M235" s="82">
        <f t="shared" si="37"/>
        <v>78.181818181818187</v>
      </c>
      <c r="N235" s="95" t="s">
        <v>102</v>
      </c>
      <c r="O235" s="97">
        <v>26</v>
      </c>
      <c r="P235" s="84">
        <f t="shared" si="38"/>
        <v>83.870967741935488</v>
      </c>
      <c r="Q235" s="97" t="s">
        <v>102</v>
      </c>
      <c r="R235" s="97">
        <v>18</v>
      </c>
      <c r="S235" s="83">
        <f t="shared" si="39"/>
        <v>72</v>
      </c>
      <c r="T235" s="97" t="s">
        <v>102</v>
      </c>
      <c r="U235" s="97">
        <v>8</v>
      </c>
      <c r="V235" s="83">
        <f t="shared" si="40"/>
        <v>40</v>
      </c>
      <c r="W235" s="97" t="s">
        <v>102</v>
      </c>
      <c r="X235" s="97">
        <v>11</v>
      </c>
      <c r="Y235" s="84">
        <f t="shared" si="41"/>
        <v>73.333333333333329</v>
      </c>
      <c r="Z235" s="97" t="s">
        <v>102</v>
      </c>
      <c r="AA235" s="97">
        <v>3</v>
      </c>
      <c r="AB235" s="84">
        <f t="shared" si="42"/>
        <v>20</v>
      </c>
      <c r="AC235" s="97"/>
      <c r="AD235" s="85"/>
      <c r="AE235" s="85"/>
      <c r="AF235" s="328"/>
      <c r="AG235" s="300"/>
      <c r="AH235" s="300"/>
    </row>
    <row r="236" spans="1:34" ht="36.6" x14ac:dyDescent="0.7">
      <c r="A236" s="86" t="s">
        <v>149</v>
      </c>
      <c r="B236" s="86" t="s">
        <v>20</v>
      </c>
      <c r="C236" s="80">
        <v>16</v>
      </c>
      <c r="D236" s="80">
        <f t="shared" si="34"/>
        <v>32</v>
      </c>
      <c r="E236" s="87" t="s">
        <v>102</v>
      </c>
      <c r="F236" s="82">
        <v>36</v>
      </c>
      <c r="G236" s="81">
        <f t="shared" si="35"/>
        <v>72</v>
      </c>
      <c r="H236" s="81" t="s">
        <v>102</v>
      </c>
      <c r="I236" s="87">
        <v>37</v>
      </c>
      <c r="J236" s="80">
        <f t="shared" si="36"/>
        <v>74</v>
      </c>
      <c r="K236" s="87" t="s">
        <v>101</v>
      </c>
      <c r="L236" s="80">
        <v>47</v>
      </c>
      <c r="M236" s="82">
        <f t="shared" si="37"/>
        <v>85.454545454545453</v>
      </c>
      <c r="N236" s="95" t="s">
        <v>102</v>
      </c>
      <c r="O236" s="97">
        <v>20</v>
      </c>
      <c r="P236" s="84">
        <f t="shared" si="38"/>
        <v>64.516129032258064</v>
      </c>
      <c r="Q236" s="97" t="s">
        <v>102</v>
      </c>
      <c r="R236" s="97">
        <v>18</v>
      </c>
      <c r="S236" s="83">
        <f t="shared" si="39"/>
        <v>72</v>
      </c>
      <c r="T236" s="97" t="s">
        <v>102</v>
      </c>
      <c r="U236" s="97">
        <v>10</v>
      </c>
      <c r="V236" s="83">
        <f t="shared" si="40"/>
        <v>50</v>
      </c>
      <c r="W236" s="97" t="s">
        <v>102</v>
      </c>
      <c r="X236" s="97">
        <v>8</v>
      </c>
      <c r="Y236" s="84">
        <f t="shared" si="41"/>
        <v>53.333333333333336</v>
      </c>
      <c r="Z236" s="97" t="s">
        <v>102</v>
      </c>
      <c r="AA236" s="97">
        <v>7</v>
      </c>
      <c r="AB236" s="84">
        <f t="shared" si="42"/>
        <v>46.666666666666664</v>
      </c>
      <c r="AC236" s="97"/>
      <c r="AD236" s="85"/>
      <c r="AE236" s="85"/>
      <c r="AF236" s="328"/>
      <c r="AG236" s="300"/>
      <c r="AH236" s="300"/>
    </row>
    <row r="237" spans="1:34" ht="36.6" x14ac:dyDescent="0.7">
      <c r="A237" s="86" t="s">
        <v>150</v>
      </c>
      <c r="B237" s="86" t="s">
        <v>20</v>
      </c>
      <c r="C237" s="80">
        <v>17</v>
      </c>
      <c r="D237" s="80">
        <f t="shared" si="34"/>
        <v>34</v>
      </c>
      <c r="E237" s="87" t="s">
        <v>102</v>
      </c>
      <c r="F237" s="82">
        <v>39</v>
      </c>
      <c r="G237" s="81">
        <f t="shared" si="35"/>
        <v>78</v>
      </c>
      <c r="H237" s="81" t="s">
        <v>102</v>
      </c>
      <c r="I237" s="87">
        <v>40</v>
      </c>
      <c r="J237" s="80">
        <f t="shared" si="36"/>
        <v>80</v>
      </c>
      <c r="K237" s="87" t="s">
        <v>102</v>
      </c>
      <c r="L237" s="80">
        <v>44</v>
      </c>
      <c r="M237" s="82">
        <f t="shared" si="37"/>
        <v>80</v>
      </c>
      <c r="N237" s="95" t="s">
        <v>102</v>
      </c>
      <c r="O237" s="97">
        <v>20</v>
      </c>
      <c r="P237" s="84">
        <f t="shared" si="38"/>
        <v>64.516129032258064</v>
      </c>
      <c r="Q237" s="97" t="s">
        <v>102</v>
      </c>
      <c r="R237" s="97">
        <v>18</v>
      </c>
      <c r="S237" s="83">
        <f t="shared" si="39"/>
        <v>72</v>
      </c>
      <c r="T237" s="97" t="s">
        <v>102</v>
      </c>
      <c r="U237" s="97">
        <v>13</v>
      </c>
      <c r="V237" s="83">
        <f t="shared" si="40"/>
        <v>65</v>
      </c>
      <c r="W237" s="97" t="s">
        <v>103</v>
      </c>
      <c r="X237" s="97">
        <v>14</v>
      </c>
      <c r="Y237" s="84">
        <f t="shared" si="41"/>
        <v>93.333333333333329</v>
      </c>
      <c r="Z237" s="97" t="s">
        <v>103</v>
      </c>
      <c r="AA237" s="97">
        <v>8</v>
      </c>
      <c r="AB237" s="84">
        <f t="shared" si="42"/>
        <v>53.333333333333336</v>
      </c>
      <c r="AC237" s="97"/>
      <c r="AD237" s="85"/>
      <c r="AE237" s="85"/>
      <c r="AF237" s="328"/>
      <c r="AG237" s="300"/>
      <c r="AH237" s="300"/>
    </row>
    <row r="238" spans="1:34" ht="36.6" x14ac:dyDescent="0.7">
      <c r="A238" s="86" t="s">
        <v>151</v>
      </c>
      <c r="B238" s="86" t="s">
        <v>20</v>
      </c>
      <c r="C238" s="80">
        <v>15</v>
      </c>
      <c r="D238" s="80">
        <f t="shared" si="34"/>
        <v>30</v>
      </c>
      <c r="E238" s="87" t="s">
        <v>102</v>
      </c>
      <c r="F238" s="82">
        <v>29</v>
      </c>
      <c r="G238" s="81">
        <f t="shared" si="35"/>
        <v>57.999999999999993</v>
      </c>
      <c r="H238" s="81" t="s">
        <v>101</v>
      </c>
      <c r="I238" s="87">
        <v>15</v>
      </c>
      <c r="J238" s="80">
        <f t="shared" si="36"/>
        <v>30</v>
      </c>
      <c r="K238" s="87" t="s">
        <v>101</v>
      </c>
      <c r="L238" s="80">
        <v>41</v>
      </c>
      <c r="M238" s="82">
        <f t="shared" si="37"/>
        <v>74.545454545454547</v>
      </c>
      <c r="N238" s="95" t="s">
        <v>102</v>
      </c>
      <c r="O238" s="97">
        <v>15</v>
      </c>
      <c r="P238" s="84">
        <f t="shared" si="38"/>
        <v>48.387096774193552</v>
      </c>
      <c r="Q238" s="97" t="s">
        <v>102</v>
      </c>
      <c r="R238" s="97">
        <v>17</v>
      </c>
      <c r="S238" s="83">
        <f t="shared" si="39"/>
        <v>68</v>
      </c>
      <c r="T238" s="97" t="s">
        <v>102</v>
      </c>
      <c r="U238" s="97">
        <v>10</v>
      </c>
      <c r="V238" s="83">
        <f t="shared" si="40"/>
        <v>50</v>
      </c>
      <c r="W238" s="97" t="s">
        <v>102</v>
      </c>
      <c r="X238" s="97">
        <v>10</v>
      </c>
      <c r="Y238" s="84">
        <f t="shared" si="41"/>
        <v>66.666666666666657</v>
      </c>
      <c r="Z238" s="97" t="s">
        <v>102</v>
      </c>
      <c r="AA238" s="97">
        <v>4</v>
      </c>
      <c r="AB238" s="84">
        <f t="shared" si="42"/>
        <v>26.666666666666668</v>
      </c>
      <c r="AC238" s="97"/>
      <c r="AD238" s="85"/>
      <c r="AE238" s="85"/>
      <c r="AF238" s="328"/>
      <c r="AG238" s="300"/>
      <c r="AH238" s="300"/>
    </row>
    <row r="239" spans="1:34" ht="36.6" x14ac:dyDescent="0.7">
      <c r="A239" s="86" t="s">
        <v>132</v>
      </c>
      <c r="B239" s="86" t="s">
        <v>20</v>
      </c>
      <c r="C239" s="80">
        <v>7</v>
      </c>
      <c r="D239" s="80">
        <f t="shared" si="34"/>
        <v>14.000000000000002</v>
      </c>
      <c r="E239" s="87" t="s">
        <v>100</v>
      </c>
      <c r="F239" s="82">
        <v>37</v>
      </c>
      <c r="G239" s="81">
        <f t="shared" si="35"/>
        <v>74</v>
      </c>
      <c r="H239" s="81" t="s">
        <v>102</v>
      </c>
      <c r="I239" s="87">
        <v>27</v>
      </c>
      <c r="J239" s="80">
        <f t="shared" si="36"/>
        <v>54</v>
      </c>
      <c r="K239" s="87" t="s">
        <v>102</v>
      </c>
      <c r="L239" s="80">
        <v>44</v>
      </c>
      <c r="M239" s="82">
        <f t="shared" si="37"/>
        <v>80</v>
      </c>
      <c r="N239" s="95" t="s">
        <v>102</v>
      </c>
      <c r="O239" s="97">
        <v>19</v>
      </c>
      <c r="P239" s="84">
        <f t="shared" si="38"/>
        <v>61.29032258064516</v>
      </c>
      <c r="Q239" s="97" t="s">
        <v>102</v>
      </c>
      <c r="R239" s="97">
        <v>17</v>
      </c>
      <c r="S239" s="83">
        <f t="shared" si="39"/>
        <v>68</v>
      </c>
      <c r="T239" s="97" t="s">
        <v>102</v>
      </c>
      <c r="U239" s="97">
        <v>12</v>
      </c>
      <c r="V239" s="83">
        <f t="shared" si="40"/>
        <v>60</v>
      </c>
      <c r="W239" s="97" t="s">
        <v>102</v>
      </c>
      <c r="X239" s="97">
        <v>11</v>
      </c>
      <c r="Y239" s="84">
        <f t="shared" si="41"/>
        <v>73.333333333333329</v>
      </c>
      <c r="Z239" s="97" t="s">
        <v>102</v>
      </c>
      <c r="AA239" s="97">
        <v>5</v>
      </c>
      <c r="AB239" s="84">
        <f t="shared" si="42"/>
        <v>33.333333333333329</v>
      </c>
      <c r="AC239" s="97"/>
      <c r="AD239" s="85"/>
      <c r="AE239" s="85"/>
      <c r="AF239" s="328"/>
      <c r="AG239" s="300"/>
      <c r="AH239" s="300"/>
    </row>
    <row r="240" spans="1:34" ht="36.6" x14ac:dyDescent="0.7">
      <c r="A240" s="86" t="s">
        <v>106</v>
      </c>
      <c r="B240" s="86" t="s">
        <v>20</v>
      </c>
      <c r="C240" s="80">
        <v>17</v>
      </c>
      <c r="D240" s="80">
        <f t="shared" si="34"/>
        <v>34</v>
      </c>
      <c r="E240" s="87" t="s">
        <v>102</v>
      </c>
      <c r="F240" s="82">
        <v>29</v>
      </c>
      <c r="G240" s="81">
        <f t="shared" si="35"/>
        <v>57.999999999999993</v>
      </c>
      <c r="H240" s="81" t="s">
        <v>101</v>
      </c>
      <c r="I240" s="87">
        <v>25</v>
      </c>
      <c r="J240" s="80">
        <f t="shared" si="36"/>
        <v>50</v>
      </c>
      <c r="K240" s="87" t="s">
        <v>101</v>
      </c>
      <c r="L240" s="80">
        <v>37</v>
      </c>
      <c r="M240" s="82">
        <f t="shared" si="37"/>
        <v>67.272727272727266</v>
      </c>
      <c r="N240" s="95" t="s">
        <v>101</v>
      </c>
      <c r="O240" s="97">
        <v>21</v>
      </c>
      <c r="P240" s="84">
        <f t="shared" si="38"/>
        <v>67.741935483870961</v>
      </c>
      <c r="Q240" s="97" t="s">
        <v>102</v>
      </c>
      <c r="R240" s="97">
        <v>19</v>
      </c>
      <c r="S240" s="83">
        <f t="shared" si="39"/>
        <v>76</v>
      </c>
      <c r="T240" s="97" t="s">
        <v>102</v>
      </c>
      <c r="U240" s="97">
        <v>10</v>
      </c>
      <c r="V240" s="83">
        <f t="shared" si="40"/>
        <v>50</v>
      </c>
      <c r="W240" s="97" t="s">
        <v>102</v>
      </c>
      <c r="X240" s="97">
        <v>9</v>
      </c>
      <c r="Y240" s="84">
        <f t="shared" si="41"/>
        <v>60</v>
      </c>
      <c r="Z240" s="97" t="s">
        <v>102</v>
      </c>
      <c r="AA240" s="97">
        <v>2</v>
      </c>
      <c r="AB240" s="84">
        <f t="shared" si="42"/>
        <v>13.333333333333334</v>
      </c>
      <c r="AC240" s="97"/>
      <c r="AD240" s="85"/>
      <c r="AE240" s="85"/>
      <c r="AF240" s="328"/>
      <c r="AG240" s="300"/>
      <c r="AH240" s="300"/>
    </row>
    <row r="241" spans="1:34" ht="36.6" x14ac:dyDescent="0.7">
      <c r="A241" s="89" t="s">
        <v>75</v>
      </c>
      <c r="B241" s="89"/>
      <c r="C241" s="90">
        <f>SUM(C218:C240)</f>
        <v>399</v>
      </c>
      <c r="D241" s="90">
        <f t="shared" ref="D241:AB241" si="43">SUM(D218:D240)</f>
        <v>798</v>
      </c>
      <c r="E241" s="90">
        <f t="shared" si="43"/>
        <v>0</v>
      </c>
      <c r="F241" s="90">
        <f t="shared" si="43"/>
        <v>852</v>
      </c>
      <c r="G241" s="90">
        <f t="shared" si="43"/>
        <v>1704</v>
      </c>
      <c r="H241" s="90">
        <f t="shared" si="43"/>
        <v>0</v>
      </c>
      <c r="I241" s="90">
        <f t="shared" si="43"/>
        <v>785</v>
      </c>
      <c r="J241" s="90">
        <f t="shared" si="43"/>
        <v>1570</v>
      </c>
      <c r="K241" s="90">
        <f t="shared" si="43"/>
        <v>0</v>
      </c>
      <c r="L241" s="90">
        <f t="shared" si="43"/>
        <v>1030</v>
      </c>
      <c r="M241" s="90">
        <f t="shared" si="43"/>
        <v>1872.727272727273</v>
      </c>
      <c r="N241" s="90">
        <f t="shared" si="43"/>
        <v>0</v>
      </c>
      <c r="O241" s="90">
        <f t="shared" si="43"/>
        <v>497</v>
      </c>
      <c r="P241" s="90">
        <f t="shared" si="43"/>
        <v>1603.2258064516132</v>
      </c>
      <c r="Q241" s="90">
        <f t="shared" si="43"/>
        <v>0</v>
      </c>
      <c r="R241" s="90">
        <f t="shared" si="43"/>
        <v>391</v>
      </c>
      <c r="S241" s="90">
        <f t="shared" si="43"/>
        <v>1564</v>
      </c>
      <c r="T241" s="90">
        <f t="shared" si="43"/>
        <v>0</v>
      </c>
      <c r="U241" s="90">
        <f t="shared" si="43"/>
        <v>237</v>
      </c>
      <c r="V241" s="90">
        <f t="shared" si="43"/>
        <v>1185</v>
      </c>
      <c r="W241" s="90">
        <f t="shared" si="43"/>
        <v>0</v>
      </c>
      <c r="X241" s="90">
        <f t="shared" si="43"/>
        <v>265</v>
      </c>
      <c r="Y241" s="90">
        <f t="shared" si="43"/>
        <v>1766.6666666666665</v>
      </c>
      <c r="Z241" s="90">
        <f t="shared" si="43"/>
        <v>0</v>
      </c>
      <c r="AA241" s="90">
        <f t="shared" si="43"/>
        <v>129</v>
      </c>
      <c r="AB241" s="90">
        <f t="shared" si="43"/>
        <v>860.00000000000011</v>
      </c>
      <c r="AC241" s="90"/>
      <c r="AD241" s="90"/>
      <c r="AE241" s="90"/>
      <c r="AF241" s="329"/>
      <c r="AG241" s="300"/>
      <c r="AH241" s="300"/>
    </row>
    <row r="242" spans="1:34" ht="36.6" x14ac:dyDescent="0.7">
      <c r="A242" s="89" t="s">
        <v>97</v>
      </c>
      <c r="B242" s="92"/>
      <c r="C242" s="93">
        <f>AVERAGE(C218:C241)</f>
        <v>33.25</v>
      </c>
      <c r="D242" s="93">
        <f t="shared" ref="D242:AB242" si="44">AVERAGE(D218:D241)</f>
        <v>66.5</v>
      </c>
      <c r="E242" s="93">
        <f t="shared" si="44"/>
        <v>0</v>
      </c>
      <c r="F242" s="93">
        <f t="shared" si="44"/>
        <v>71</v>
      </c>
      <c r="G242" s="93">
        <f t="shared" si="44"/>
        <v>142</v>
      </c>
      <c r="H242" s="93">
        <f t="shared" si="44"/>
        <v>0</v>
      </c>
      <c r="I242" s="93">
        <f t="shared" si="44"/>
        <v>65.416666666666671</v>
      </c>
      <c r="J242" s="93">
        <f t="shared" si="44"/>
        <v>130.83333333333334</v>
      </c>
      <c r="K242" s="93">
        <f t="shared" si="44"/>
        <v>0</v>
      </c>
      <c r="L242" s="93">
        <f t="shared" si="44"/>
        <v>85.833333333333329</v>
      </c>
      <c r="M242" s="93">
        <f t="shared" si="44"/>
        <v>156.06060606060609</v>
      </c>
      <c r="N242" s="93">
        <f t="shared" si="44"/>
        <v>0</v>
      </c>
      <c r="O242" s="93">
        <f t="shared" si="44"/>
        <v>41.416666666666664</v>
      </c>
      <c r="P242" s="93">
        <f t="shared" si="44"/>
        <v>133.60215053763443</v>
      </c>
      <c r="Q242" s="93">
        <f t="shared" si="44"/>
        <v>0</v>
      </c>
      <c r="R242" s="93">
        <f t="shared" si="44"/>
        <v>32.583333333333336</v>
      </c>
      <c r="S242" s="93">
        <f t="shared" si="44"/>
        <v>130.33333333333334</v>
      </c>
      <c r="T242" s="93">
        <f t="shared" si="44"/>
        <v>0</v>
      </c>
      <c r="U242" s="93">
        <f t="shared" si="44"/>
        <v>19.75</v>
      </c>
      <c r="V242" s="93">
        <f t="shared" si="44"/>
        <v>98.75</v>
      </c>
      <c r="W242" s="93">
        <f t="shared" si="44"/>
        <v>0</v>
      </c>
      <c r="X242" s="93">
        <f t="shared" si="44"/>
        <v>22.083333333333332</v>
      </c>
      <c r="Y242" s="93">
        <f t="shared" si="44"/>
        <v>147.2222222222222</v>
      </c>
      <c r="Z242" s="93">
        <f t="shared" si="44"/>
        <v>0</v>
      </c>
      <c r="AA242" s="93">
        <f t="shared" si="44"/>
        <v>10.75</v>
      </c>
      <c r="AB242" s="93">
        <f t="shared" si="44"/>
        <v>71.666666666666671</v>
      </c>
      <c r="AC242" s="93"/>
      <c r="AD242" s="93"/>
      <c r="AE242" s="93"/>
      <c r="AF242" s="330"/>
    </row>
    <row r="243" spans="1:34" ht="36.6" x14ac:dyDescent="0.7">
      <c r="A243" s="89" t="s">
        <v>98</v>
      </c>
      <c r="B243" s="92"/>
      <c r="C243" s="87"/>
      <c r="D243" s="80"/>
      <c r="E243" s="82"/>
      <c r="F243" s="82"/>
      <c r="G243" s="82"/>
      <c r="H243" s="82"/>
      <c r="I243" s="82"/>
      <c r="J243" s="82"/>
      <c r="K243" s="82"/>
      <c r="L243" s="87"/>
      <c r="M243" s="82"/>
      <c r="N243" s="95"/>
      <c r="O243" s="97"/>
      <c r="P243" s="96"/>
      <c r="Q243" s="97"/>
      <c r="R243" s="97"/>
      <c r="S243" s="96"/>
      <c r="T243" s="97"/>
      <c r="U243" s="97"/>
      <c r="V243" s="97"/>
      <c r="W243" s="97"/>
      <c r="X243" s="97"/>
      <c r="Y243" s="97"/>
      <c r="Z243" s="97"/>
      <c r="AA243" s="97"/>
      <c r="AB243" s="97"/>
      <c r="AC243" s="97"/>
      <c r="AD243" s="97"/>
      <c r="AE243" s="97"/>
      <c r="AF243" s="331"/>
    </row>
    <row r="244" spans="1:34" ht="36.6" x14ac:dyDescent="0.7">
      <c r="A244" s="91"/>
      <c r="B244" s="101"/>
      <c r="C244" s="199"/>
      <c r="D244" s="199"/>
      <c r="E244" s="112"/>
      <c r="F244" s="112"/>
      <c r="G244" s="112"/>
      <c r="H244" s="112"/>
      <c r="I244" s="112"/>
      <c r="J244" s="112"/>
      <c r="K244" s="112"/>
      <c r="L244" s="199"/>
      <c r="M244" s="112"/>
      <c r="N244" s="105"/>
      <c r="O244" s="106"/>
      <c r="P244" s="94"/>
      <c r="Q244" s="106"/>
      <c r="R244" s="106"/>
      <c r="S244" s="94"/>
      <c r="T244" s="106"/>
      <c r="U244" s="106"/>
      <c r="V244" s="106"/>
      <c r="W244" s="106"/>
      <c r="X244" s="106"/>
      <c r="Y244" s="106"/>
      <c r="Z244" s="106"/>
      <c r="AA244" s="106"/>
      <c r="AB244" s="106"/>
      <c r="AC244" s="106"/>
      <c r="AD244" s="106"/>
      <c r="AE244" s="106"/>
      <c r="AF244" s="308"/>
    </row>
    <row r="245" spans="1:34" ht="36.6" x14ac:dyDescent="0.7">
      <c r="A245" s="91"/>
      <c r="B245" s="101"/>
      <c r="C245" s="199"/>
      <c r="D245" s="199"/>
      <c r="E245" s="112"/>
      <c r="F245" s="112"/>
      <c r="G245" s="112"/>
      <c r="H245" s="112"/>
      <c r="I245" s="112"/>
      <c r="J245" s="112"/>
      <c r="K245" s="112"/>
      <c r="L245" s="199"/>
      <c r="M245" s="112"/>
      <c r="N245" s="105"/>
      <c r="O245" s="106"/>
      <c r="P245" s="94"/>
      <c r="Q245" s="106"/>
      <c r="R245" s="106"/>
      <c r="S245" s="94"/>
      <c r="T245" s="106"/>
      <c r="U245" s="106"/>
      <c r="V245" s="106"/>
      <c r="W245" s="106"/>
      <c r="X245" s="106"/>
      <c r="Y245" s="106"/>
      <c r="Z245" s="106"/>
      <c r="AA245" s="106"/>
      <c r="AB245" s="106"/>
      <c r="AC245" s="106"/>
      <c r="AD245" s="106"/>
      <c r="AE245" s="106"/>
      <c r="AF245" s="308"/>
    </row>
    <row r="246" spans="1:34" ht="36.6" x14ac:dyDescent="0.7">
      <c r="A246" s="73" t="s">
        <v>89</v>
      </c>
      <c r="B246" s="70"/>
      <c r="C246" s="71"/>
      <c r="D246" s="71"/>
      <c r="E246" s="72"/>
      <c r="F246" s="71"/>
      <c r="G246" s="71"/>
      <c r="H246" s="72"/>
      <c r="I246" s="72"/>
      <c r="J246" s="71"/>
      <c r="K246" s="71"/>
      <c r="L246" s="71"/>
      <c r="M246" s="72"/>
      <c r="N246" s="105"/>
      <c r="O246" s="106"/>
      <c r="P246" s="94"/>
      <c r="Q246" s="106"/>
      <c r="R246" s="106"/>
      <c r="S246" s="94" t="s">
        <v>176</v>
      </c>
      <c r="T246" s="106"/>
      <c r="U246" s="106"/>
      <c r="V246" s="106"/>
      <c r="W246" s="106"/>
      <c r="X246" s="106"/>
      <c r="Y246" s="106"/>
      <c r="Z246" s="106"/>
      <c r="AA246" s="106"/>
      <c r="AB246" s="106"/>
      <c r="AC246" s="106"/>
      <c r="AD246" s="106"/>
      <c r="AE246" s="106"/>
      <c r="AF246" s="308"/>
    </row>
    <row r="247" spans="1:34" ht="36.6" x14ac:dyDescent="0.7">
      <c r="A247" s="73" t="s">
        <v>174</v>
      </c>
      <c r="B247" s="70"/>
      <c r="C247" s="71"/>
      <c r="D247" s="71"/>
      <c r="E247" s="72"/>
      <c r="F247" s="71"/>
      <c r="G247" s="71"/>
      <c r="H247" s="72"/>
      <c r="I247" s="72"/>
      <c r="J247" s="71"/>
      <c r="K247" s="71"/>
      <c r="L247" s="71"/>
      <c r="M247" s="72"/>
      <c r="N247" s="94"/>
      <c r="O247" s="94"/>
      <c r="P247" s="94"/>
      <c r="Q247" s="94"/>
      <c r="R247" s="94"/>
      <c r="S247" s="94"/>
      <c r="T247" s="94"/>
      <c r="U247" s="94"/>
      <c r="V247" s="94"/>
      <c r="W247" s="94"/>
      <c r="X247" s="94"/>
      <c r="Y247" s="94"/>
      <c r="Z247" s="94"/>
      <c r="AA247" s="94"/>
      <c r="AB247" s="94"/>
      <c r="AC247" s="94"/>
      <c r="AD247" s="94"/>
      <c r="AE247" s="94"/>
      <c r="AF247" s="308"/>
    </row>
    <row r="248" spans="1:34" ht="36.6" x14ac:dyDescent="0.7">
      <c r="A248" s="73" t="s">
        <v>91</v>
      </c>
      <c r="B248" s="70"/>
      <c r="C248" s="71"/>
      <c r="D248" s="71"/>
      <c r="E248" s="72"/>
      <c r="F248" s="71"/>
      <c r="G248" s="71"/>
      <c r="H248" s="72"/>
      <c r="I248" s="72"/>
      <c r="J248" s="71"/>
      <c r="K248" s="71"/>
      <c r="L248" s="71"/>
      <c r="M248" s="72"/>
      <c r="N248" s="94"/>
      <c r="O248" s="94"/>
      <c r="P248" s="94"/>
      <c r="Q248" s="94"/>
      <c r="R248" s="94"/>
      <c r="S248" s="94"/>
      <c r="T248" s="94"/>
      <c r="U248" s="94"/>
      <c r="V248" s="94"/>
      <c r="W248" s="94"/>
      <c r="X248" s="94"/>
      <c r="Y248" s="94"/>
      <c r="Z248" s="94"/>
      <c r="AA248" s="94"/>
      <c r="AB248" s="94"/>
      <c r="AC248" s="94"/>
      <c r="AD248" s="94"/>
      <c r="AE248" s="94"/>
      <c r="AF248" s="308"/>
    </row>
    <row r="249" spans="1:34" ht="165" x14ac:dyDescent="0.7">
      <c r="A249" s="75" t="s">
        <v>0</v>
      </c>
      <c r="B249" s="76" t="s">
        <v>92</v>
      </c>
      <c r="C249" s="77" t="s">
        <v>143</v>
      </c>
      <c r="D249" s="77" t="s">
        <v>75</v>
      </c>
      <c r="E249" s="77" t="s">
        <v>82</v>
      </c>
      <c r="F249" s="77" t="s">
        <v>144</v>
      </c>
      <c r="G249" s="77" t="s">
        <v>75</v>
      </c>
      <c r="H249" s="77" t="s">
        <v>82</v>
      </c>
      <c r="I249" s="77" t="s">
        <v>145</v>
      </c>
      <c r="J249" s="77" t="s">
        <v>75</v>
      </c>
      <c r="K249" s="77" t="s">
        <v>82</v>
      </c>
      <c r="L249" s="77" t="s">
        <v>146</v>
      </c>
      <c r="M249" s="77" t="s">
        <v>75</v>
      </c>
      <c r="N249" s="76" t="s">
        <v>82</v>
      </c>
      <c r="O249" s="76" t="s">
        <v>147</v>
      </c>
      <c r="P249" s="76" t="s">
        <v>75</v>
      </c>
      <c r="Q249" s="76" t="s">
        <v>82</v>
      </c>
      <c r="R249" s="76" t="s">
        <v>86</v>
      </c>
      <c r="S249" s="78" t="s">
        <v>75</v>
      </c>
      <c r="T249" s="78" t="s">
        <v>82</v>
      </c>
      <c r="U249" s="78" t="s">
        <v>173</v>
      </c>
      <c r="V249" s="78" t="s">
        <v>75</v>
      </c>
      <c r="W249" s="78" t="s">
        <v>82</v>
      </c>
      <c r="X249" s="78" t="s">
        <v>87</v>
      </c>
      <c r="Y249" s="78" t="s">
        <v>75</v>
      </c>
      <c r="Z249" s="78" t="s">
        <v>82</v>
      </c>
      <c r="AA249" s="78" t="s">
        <v>125</v>
      </c>
      <c r="AB249" s="78" t="s">
        <v>75</v>
      </c>
      <c r="AC249" s="78" t="s">
        <v>82</v>
      </c>
      <c r="AD249" s="78" t="s">
        <v>75</v>
      </c>
      <c r="AE249" s="78" t="s">
        <v>108</v>
      </c>
      <c r="AF249" s="339" t="s">
        <v>171</v>
      </c>
    </row>
    <row r="250" spans="1:34" ht="36.6" x14ac:dyDescent="0.7">
      <c r="A250" s="86" t="s">
        <v>24</v>
      </c>
      <c r="B250" s="109" t="s">
        <v>11</v>
      </c>
      <c r="C250" s="80">
        <v>25</v>
      </c>
      <c r="D250" s="80">
        <f>(C250/50)*100</f>
        <v>50</v>
      </c>
      <c r="E250" s="81" t="s">
        <v>102</v>
      </c>
      <c r="F250" s="81">
        <v>46</v>
      </c>
      <c r="G250" s="81">
        <f>(F250/50)*100</f>
        <v>92</v>
      </c>
      <c r="H250" s="81" t="s">
        <v>103</v>
      </c>
      <c r="I250" s="81">
        <v>44</v>
      </c>
      <c r="J250" s="81">
        <f>(I250/50)*100</f>
        <v>88</v>
      </c>
      <c r="K250" s="81" t="s">
        <v>102</v>
      </c>
      <c r="L250" s="80">
        <v>50</v>
      </c>
      <c r="M250" s="82">
        <f>(L250/55)*100</f>
        <v>90.909090909090907</v>
      </c>
      <c r="N250" s="95" t="s">
        <v>103</v>
      </c>
      <c r="O250" s="97">
        <v>27</v>
      </c>
      <c r="P250" s="340">
        <f>(O250/31)*100</f>
        <v>87.096774193548384</v>
      </c>
      <c r="Q250" s="97" t="s">
        <v>102</v>
      </c>
      <c r="R250" s="97">
        <v>20</v>
      </c>
      <c r="S250" s="95">
        <f>(R250/25)*100</f>
        <v>80</v>
      </c>
      <c r="T250" s="97"/>
      <c r="U250" s="95">
        <v>15</v>
      </c>
      <c r="V250" s="95">
        <f>(U250/20)*100</f>
        <v>75</v>
      </c>
      <c r="W250" s="97"/>
      <c r="X250" s="97">
        <v>8</v>
      </c>
      <c r="Y250" s="85">
        <f>(X250/15)*100</f>
        <v>53.333333333333336</v>
      </c>
      <c r="Z250" s="97"/>
      <c r="AA250" s="97">
        <v>12</v>
      </c>
      <c r="AB250" s="85">
        <f>(AA250/15)*100</f>
        <v>80</v>
      </c>
      <c r="AC250" s="97"/>
      <c r="AD250" s="85"/>
      <c r="AE250" s="85"/>
      <c r="AF250" s="338"/>
    </row>
    <row r="251" spans="1:34" ht="36.6" x14ac:dyDescent="0.7">
      <c r="A251" s="86" t="s">
        <v>31</v>
      </c>
      <c r="B251" s="109" t="s">
        <v>11</v>
      </c>
      <c r="C251" s="80">
        <v>28</v>
      </c>
      <c r="D251" s="80">
        <f t="shared" ref="D251:D274" si="45">(C251/50)*100</f>
        <v>56.000000000000007</v>
      </c>
      <c r="E251" s="87" t="s">
        <v>102</v>
      </c>
      <c r="F251" s="82">
        <v>40</v>
      </c>
      <c r="G251" s="81">
        <f t="shared" ref="G251:G274" si="46">(F251/50)*100</f>
        <v>80</v>
      </c>
      <c r="H251" s="81" t="s">
        <v>102</v>
      </c>
      <c r="I251" s="87">
        <v>32</v>
      </c>
      <c r="J251" s="81">
        <f t="shared" ref="J251:J274" si="47">(I251/50)*100</f>
        <v>64</v>
      </c>
      <c r="K251" s="87" t="s">
        <v>102</v>
      </c>
      <c r="L251" s="80">
        <v>26</v>
      </c>
      <c r="M251" s="82">
        <f t="shared" ref="M251:M274" si="48">(L251/55)*100</f>
        <v>47.272727272727273</v>
      </c>
      <c r="N251" s="95" t="s">
        <v>101</v>
      </c>
      <c r="O251" s="97">
        <v>24</v>
      </c>
      <c r="P251" s="340">
        <f t="shared" ref="P251:P274" si="49">(O251/31)*100</f>
        <v>77.41935483870968</v>
      </c>
      <c r="Q251" s="97" t="s">
        <v>102</v>
      </c>
      <c r="R251" s="97">
        <v>24</v>
      </c>
      <c r="S251" s="95">
        <f t="shared" ref="S251:S274" si="50">(R251/25)*100</f>
        <v>96</v>
      </c>
      <c r="T251" s="97"/>
      <c r="U251" s="95">
        <v>15</v>
      </c>
      <c r="V251" s="95">
        <f t="shared" ref="V251:V274" si="51">(U251/20)*100</f>
        <v>75</v>
      </c>
      <c r="W251" s="97"/>
      <c r="X251" s="97">
        <v>9</v>
      </c>
      <c r="Y251" s="85">
        <f t="shared" ref="Y251:Y274" si="52">(X251/15)*100</f>
        <v>60</v>
      </c>
      <c r="Z251" s="97"/>
      <c r="AA251" s="97">
        <v>11</v>
      </c>
      <c r="AB251" s="85">
        <f t="shared" ref="AB251:AB274" si="53">(AA251/15)*100</f>
        <v>73.333333333333329</v>
      </c>
      <c r="AC251" s="97"/>
      <c r="AD251" s="85"/>
      <c r="AE251" s="85"/>
      <c r="AF251" s="338"/>
    </row>
    <row r="252" spans="1:34" ht="36.6" x14ac:dyDescent="0.7">
      <c r="A252" s="86" t="s">
        <v>23</v>
      </c>
      <c r="B252" s="109" t="s">
        <v>11</v>
      </c>
      <c r="C252" s="80">
        <v>12</v>
      </c>
      <c r="D252" s="80">
        <f t="shared" si="45"/>
        <v>24</v>
      </c>
      <c r="E252" s="87" t="s">
        <v>101</v>
      </c>
      <c r="F252" s="82">
        <v>38</v>
      </c>
      <c r="G252" s="81">
        <f t="shared" si="46"/>
        <v>76</v>
      </c>
      <c r="H252" s="81" t="s">
        <v>102</v>
      </c>
      <c r="I252" s="87">
        <v>34</v>
      </c>
      <c r="J252" s="81">
        <f t="shared" si="47"/>
        <v>68</v>
      </c>
      <c r="K252" s="87" t="s">
        <v>102</v>
      </c>
      <c r="L252" s="80">
        <v>34</v>
      </c>
      <c r="M252" s="82">
        <f t="shared" si="48"/>
        <v>61.818181818181813</v>
      </c>
      <c r="N252" s="95" t="s">
        <v>102</v>
      </c>
      <c r="O252" s="97">
        <v>23</v>
      </c>
      <c r="P252" s="340">
        <f t="shared" si="49"/>
        <v>74.193548387096769</v>
      </c>
      <c r="Q252" s="97" t="s">
        <v>102</v>
      </c>
      <c r="R252" s="97">
        <v>24</v>
      </c>
      <c r="S252" s="95">
        <f t="shared" si="50"/>
        <v>96</v>
      </c>
      <c r="T252" s="97"/>
      <c r="U252" s="95">
        <v>17</v>
      </c>
      <c r="V252" s="95">
        <f t="shared" si="51"/>
        <v>85</v>
      </c>
      <c r="W252" s="97"/>
      <c r="X252" s="97">
        <v>9</v>
      </c>
      <c r="Y252" s="85">
        <f t="shared" si="52"/>
        <v>60</v>
      </c>
      <c r="Z252" s="97"/>
      <c r="AA252" s="97">
        <v>9</v>
      </c>
      <c r="AB252" s="85">
        <f t="shared" si="53"/>
        <v>60</v>
      </c>
      <c r="AC252" s="97"/>
      <c r="AD252" s="85"/>
      <c r="AE252" s="85"/>
      <c r="AF252" s="338"/>
    </row>
    <row r="253" spans="1:34" ht="36.6" x14ac:dyDescent="0.7">
      <c r="A253" s="86" t="s">
        <v>5</v>
      </c>
      <c r="B253" s="109" t="s">
        <v>11</v>
      </c>
      <c r="C253" s="80">
        <v>29</v>
      </c>
      <c r="D253" s="80">
        <f t="shared" si="45"/>
        <v>57.999999999999993</v>
      </c>
      <c r="E253" s="87" t="s">
        <v>102</v>
      </c>
      <c r="F253" s="82">
        <v>46</v>
      </c>
      <c r="G253" s="81">
        <f t="shared" si="46"/>
        <v>92</v>
      </c>
      <c r="H253" s="81" t="s">
        <v>103</v>
      </c>
      <c r="I253" s="87">
        <v>40</v>
      </c>
      <c r="J253" s="81">
        <f t="shared" si="47"/>
        <v>80</v>
      </c>
      <c r="K253" s="87" t="s">
        <v>102</v>
      </c>
      <c r="L253" s="80">
        <v>48</v>
      </c>
      <c r="M253" s="82">
        <f t="shared" si="48"/>
        <v>87.272727272727266</v>
      </c>
      <c r="N253" s="95" t="s">
        <v>102</v>
      </c>
      <c r="O253" s="97">
        <v>26</v>
      </c>
      <c r="P253" s="340">
        <f t="shared" si="49"/>
        <v>83.870967741935488</v>
      </c>
      <c r="Q253" s="97" t="s">
        <v>102</v>
      </c>
      <c r="R253" s="97">
        <v>25</v>
      </c>
      <c r="S253" s="95">
        <f t="shared" si="50"/>
        <v>100</v>
      </c>
      <c r="T253" s="97"/>
      <c r="U253" s="95">
        <v>13</v>
      </c>
      <c r="V253" s="95">
        <f t="shared" si="51"/>
        <v>65</v>
      </c>
      <c r="W253" s="97"/>
      <c r="X253" s="97">
        <v>9</v>
      </c>
      <c r="Y253" s="85">
        <f t="shared" si="52"/>
        <v>60</v>
      </c>
      <c r="Z253" s="97"/>
      <c r="AA253" s="97">
        <v>10</v>
      </c>
      <c r="AB253" s="85">
        <f t="shared" si="53"/>
        <v>66.666666666666657</v>
      </c>
      <c r="AC253" s="97"/>
      <c r="AD253" s="85"/>
      <c r="AE253" s="85"/>
      <c r="AF253" s="337"/>
    </row>
    <row r="254" spans="1:34" ht="36.6" x14ac:dyDescent="0.7">
      <c r="A254" s="86" t="s">
        <v>64</v>
      </c>
      <c r="B254" s="109" t="s">
        <v>11</v>
      </c>
      <c r="C254" s="80">
        <v>27</v>
      </c>
      <c r="D254" s="80">
        <f t="shared" si="45"/>
        <v>54</v>
      </c>
      <c r="E254" s="87" t="s">
        <v>102</v>
      </c>
      <c r="F254" s="82">
        <v>42</v>
      </c>
      <c r="G254" s="81">
        <f t="shared" si="46"/>
        <v>84</v>
      </c>
      <c r="H254" s="81" t="s">
        <v>102</v>
      </c>
      <c r="I254" s="87">
        <v>33</v>
      </c>
      <c r="J254" s="81">
        <f t="shared" si="47"/>
        <v>66</v>
      </c>
      <c r="K254" s="87" t="s">
        <v>102</v>
      </c>
      <c r="L254" s="80">
        <v>45</v>
      </c>
      <c r="M254" s="82">
        <f t="shared" si="48"/>
        <v>81.818181818181827</v>
      </c>
      <c r="N254" s="95" t="s">
        <v>102</v>
      </c>
      <c r="O254" s="97">
        <v>25</v>
      </c>
      <c r="P254" s="340">
        <f t="shared" si="49"/>
        <v>80.645161290322577</v>
      </c>
      <c r="Q254" s="97" t="s">
        <v>102</v>
      </c>
      <c r="R254" s="97">
        <v>18</v>
      </c>
      <c r="S254" s="95">
        <f t="shared" si="50"/>
        <v>72</v>
      </c>
      <c r="T254" s="97"/>
      <c r="U254" s="95">
        <v>12</v>
      </c>
      <c r="V254" s="95">
        <f t="shared" si="51"/>
        <v>60</v>
      </c>
      <c r="W254" s="97"/>
      <c r="X254" s="97">
        <v>8</v>
      </c>
      <c r="Y254" s="85">
        <f t="shared" si="52"/>
        <v>53.333333333333336</v>
      </c>
      <c r="Z254" s="97"/>
      <c r="AA254" s="97">
        <v>7</v>
      </c>
      <c r="AB254" s="85">
        <f t="shared" si="53"/>
        <v>46.666666666666664</v>
      </c>
      <c r="AC254" s="97"/>
      <c r="AD254" s="85"/>
      <c r="AE254" s="85"/>
      <c r="AF254" s="338"/>
    </row>
    <row r="255" spans="1:34" ht="36.6" x14ac:dyDescent="0.7">
      <c r="A255" s="86" t="s">
        <v>55</v>
      </c>
      <c r="B255" s="109" t="s">
        <v>11</v>
      </c>
      <c r="C255" s="80">
        <v>33</v>
      </c>
      <c r="D255" s="80">
        <f t="shared" si="45"/>
        <v>66</v>
      </c>
      <c r="E255" s="87" t="s">
        <v>102</v>
      </c>
      <c r="F255" s="82">
        <v>43</v>
      </c>
      <c r="G255" s="81">
        <f t="shared" si="46"/>
        <v>86</v>
      </c>
      <c r="H255" s="81" t="s">
        <v>102</v>
      </c>
      <c r="I255" s="87">
        <v>37</v>
      </c>
      <c r="J255" s="81">
        <f t="shared" si="47"/>
        <v>74</v>
      </c>
      <c r="K255" s="87" t="s">
        <v>102</v>
      </c>
      <c r="L255" s="80">
        <v>48</v>
      </c>
      <c r="M255" s="82">
        <f t="shared" si="48"/>
        <v>87.272727272727266</v>
      </c>
      <c r="N255" s="95" t="s">
        <v>102</v>
      </c>
      <c r="O255" s="97">
        <v>28</v>
      </c>
      <c r="P255" s="340">
        <f t="shared" si="49"/>
        <v>90.322580645161281</v>
      </c>
      <c r="Q255" s="97" t="s">
        <v>103</v>
      </c>
      <c r="R255" s="97">
        <v>24</v>
      </c>
      <c r="S255" s="95">
        <f t="shared" si="50"/>
        <v>96</v>
      </c>
      <c r="T255" s="97"/>
      <c r="U255" s="95">
        <v>12</v>
      </c>
      <c r="V255" s="95">
        <f t="shared" si="51"/>
        <v>60</v>
      </c>
      <c r="W255" s="97"/>
      <c r="X255" s="97">
        <v>6</v>
      </c>
      <c r="Y255" s="85">
        <f t="shared" si="52"/>
        <v>40</v>
      </c>
      <c r="Z255" s="97"/>
      <c r="AA255" s="97">
        <v>10</v>
      </c>
      <c r="AB255" s="85">
        <f t="shared" si="53"/>
        <v>66.666666666666657</v>
      </c>
      <c r="AC255" s="97"/>
      <c r="AD255" s="85"/>
      <c r="AE255" s="85"/>
      <c r="AF255" s="338"/>
    </row>
    <row r="256" spans="1:34" ht="36.6" x14ac:dyDescent="0.7">
      <c r="A256" s="86" t="s">
        <v>57</v>
      </c>
      <c r="B256" s="109" t="s">
        <v>11</v>
      </c>
      <c r="C256" s="80">
        <v>25</v>
      </c>
      <c r="D256" s="80">
        <f t="shared" si="45"/>
        <v>50</v>
      </c>
      <c r="E256" s="82" t="s">
        <v>102</v>
      </c>
      <c r="F256" s="82">
        <v>41</v>
      </c>
      <c r="G256" s="81">
        <f t="shared" si="46"/>
        <v>82</v>
      </c>
      <c r="H256" s="81" t="s">
        <v>102</v>
      </c>
      <c r="I256" s="82">
        <v>43</v>
      </c>
      <c r="J256" s="81">
        <f t="shared" si="47"/>
        <v>86</v>
      </c>
      <c r="K256" s="82" t="s">
        <v>102</v>
      </c>
      <c r="L256" s="80">
        <v>49</v>
      </c>
      <c r="M256" s="82">
        <f t="shared" si="48"/>
        <v>89.090909090909093</v>
      </c>
      <c r="N256" s="95" t="s">
        <v>102</v>
      </c>
      <c r="O256" s="97">
        <v>29</v>
      </c>
      <c r="P256" s="340">
        <f t="shared" si="49"/>
        <v>93.548387096774192</v>
      </c>
      <c r="Q256" s="97" t="s">
        <v>103</v>
      </c>
      <c r="R256" s="97">
        <v>21</v>
      </c>
      <c r="S256" s="95">
        <f t="shared" si="50"/>
        <v>84</v>
      </c>
      <c r="T256" s="97"/>
      <c r="U256" s="95">
        <v>12</v>
      </c>
      <c r="V256" s="95">
        <f t="shared" si="51"/>
        <v>60</v>
      </c>
      <c r="W256" s="97"/>
      <c r="X256" s="97">
        <v>7</v>
      </c>
      <c r="Y256" s="85">
        <f t="shared" si="52"/>
        <v>46.666666666666664</v>
      </c>
      <c r="Z256" s="97"/>
      <c r="AA256" s="97">
        <v>8</v>
      </c>
      <c r="AB256" s="85">
        <f t="shared" si="53"/>
        <v>53.333333333333336</v>
      </c>
      <c r="AC256" s="97"/>
      <c r="AD256" s="85"/>
      <c r="AE256" s="85"/>
      <c r="AF256" s="338"/>
    </row>
    <row r="257" spans="1:32" ht="36.6" x14ac:dyDescent="0.7">
      <c r="A257" s="86" t="s">
        <v>32</v>
      </c>
      <c r="B257" s="109" t="s">
        <v>11</v>
      </c>
      <c r="C257" s="80">
        <v>12</v>
      </c>
      <c r="D257" s="80">
        <f t="shared" si="45"/>
        <v>24</v>
      </c>
      <c r="E257" s="87" t="s">
        <v>101</v>
      </c>
      <c r="F257" s="82">
        <v>32</v>
      </c>
      <c r="G257" s="81">
        <f t="shared" si="46"/>
        <v>64</v>
      </c>
      <c r="H257" s="81" t="s">
        <v>102</v>
      </c>
      <c r="I257" s="87">
        <v>29</v>
      </c>
      <c r="J257" s="81">
        <f t="shared" si="47"/>
        <v>57.999999999999993</v>
      </c>
      <c r="K257" s="87" t="s">
        <v>102</v>
      </c>
      <c r="L257" s="80">
        <v>47</v>
      </c>
      <c r="M257" s="82">
        <f t="shared" si="48"/>
        <v>85.454545454545453</v>
      </c>
      <c r="N257" s="95" t="s">
        <v>102</v>
      </c>
      <c r="O257" s="97">
        <v>24</v>
      </c>
      <c r="P257" s="340">
        <f t="shared" si="49"/>
        <v>77.41935483870968</v>
      </c>
      <c r="Q257" s="97" t="s">
        <v>102</v>
      </c>
      <c r="R257" s="97">
        <v>22</v>
      </c>
      <c r="S257" s="95">
        <f t="shared" si="50"/>
        <v>88</v>
      </c>
      <c r="T257" s="97"/>
      <c r="U257" s="95">
        <v>8</v>
      </c>
      <c r="V257" s="95">
        <f t="shared" si="51"/>
        <v>40</v>
      </c>
      <c r="W257" s="97"/>
      <c r="X257" s="97">
        <v>7</v>
      </c>
      <c r="Y257" s="85">
        <f t="shared" si="52"/>
        <v>46.666666666666664</v>
      </c>
      <c r="Z257" s="97"/>
      <c r="AA257" s="97">
        <v>9</v>
      </c>
      <c r="AB257" s="85">
        <f t="shared" si="53"/>
        <v>60</v>
      </c>
      <c r="AC257" s="97"/>
      <c r="AD257" s="85"/>
      <c r="AE257" s="85"/>
      <c r="AF257" s="338"/>
    </row>
    <row r="258" spans="1:32" ht="36.6" x14ac:dyDescent="0.7">
      <c r="A258" s="86" t="s">
        <v>51</v>
      </c>
      <c r="B258" s="109" t="s">
        <v>11</v>
      </c>
      <c r="C258" s="80">
        <v>25</v>
      </c>
      <c r="D258" s="80">
        <f t="shared" si="45"/>
        <v>50</v>
      </c>
      <c r="E258" s="87" t="s">
        <v>102</v>
      </c>
      <c r="F258" s="82">
        <v>43</v>
      </c>
      <c r="G258" s="81">
        <f t="shared" si="46"/>
        <v>86</v>
      </c>
      <c r="H258" s="81" t="s">
        <v>102</v>
      </c>
      <c r="I258" s="87">
        <v>32</v>
      </c>
      <c r="J258" s="81">
        <f t="shared" si="47"/>
        <v>64</v>
      </c>
      <c r="K258" s="87" t="s">
        <v>102</v>
      </c>
      <c r="L258" s="80">
        <v>48</v>
      </c>
      <c r="M258" s="82">
        <f t="shared" si="48"/>
        <v>87.272727272727266</v>
      </c>
      <c r="N258" s="95" t="s">
        <v>102</v>
      </c>
      <c r="O258" s="97">
        <v>28</v>
      </c>
      <c r="P258" s="340">
        <f t="shared" si="49"/>
        <v>90.322580645161281</v>
      </c>
      <c r="Q258" s="97" t="s">
        <v>103</v>
      </c>
      <c r="R258" s="97">
        <v>23</v>
      </c>
      <c r="S258" s="95">
        <f t="shared" si="50"/>
        <v>92</v>
      </c>
      <c r="T258" s="97"/>
      <c r="U258" s="95">
        <v>18</v>
      </c>
      <c r="V258" s="95">
        <f t="shared" si="51"/>
        <v>90</v>
      </c>
      <c r="W258" s="97"/>
      <c r="X258" s="97">
        <v>10</v>
      </c>
      <c r="Y258" s="85">
        <f t="shared" si="52"/>
        <v>66.666666666666657</v>
      </c>
      <c r="Z258" s="97"/>
      <c r="AA258" s="97">
        <v>10</v>
      </c>
      <c r="AB258" s="85">
        <f t="shared" si="53"/>
        <v>66.666666666666657</v>
      </c>
      <c r="AC258" s="97"/>
      <c r="AD258" s="85"/>
      <c r="AE258" s="85"/>
      <c r="AF258" s="338"/>
    </row>
    <row r="259" spans="1:32" ht="36.6" x14ac:dyDescent="0.7">
      <c r="A259" s="86" t="s">
        <v>14</v>
      </c>
      <c r="B259" s="109" t="s">
        <v>11</v>
      </c>
      <c r="C259" s="80">
        <v>14</v>
      </c>
      <c r="D259" s="80">
        <f t="shared" si="45"/>
        <v>28.000000000000004</v>
      </c>
      <c r="E259" s="87" t="s">
        <v>101</v>
      </c>
      <c r="F259" s="82">
        <v>35</v>
      </c>
      <c r="G259" s="81">
        <f t="shared" si="46"/>
        <v>70</v>
      </c>
      <c r="H259" s="81" t="s">
        <v>102</v>
      </c>
      <c r="I259" s="87">
        <v>40</v>
      </c>
      <c r="J259" s="81">
        <f t="shared" si="47"/>
        <v>80</v>
      </c>
      <c r="K259" s="87" t="s">
        <v>102</v>
      </c>
      <c r="L259" s="80">
        <v>46</v>
      </c>
      <c r="M259" s="82">
        <f t="shared" si="48"/>
        <v>83.636363636363626</v>
      </c>
      <c r="N259" s="95" t="s">
        <v>102</v>
      </c>
      <c r="O259" s="97">
        <v>26</v>
      </c>
      <c r="P259" s="340">
        <f t="shared" si="49"/>
        <v>83.870967741935488</v>
      </c>
      <c r="Q259" s="97" t="s">
        <v>102</v>
      </c>
      <c r="R259" s="97">
        <v>22</v>
      </c>
      <c r="S259" s="95">
        <f t="shared" si="50"/>
        <v>88</v>
      </c>
      <c r="T259" s="97"/>
      <c r="U259" s="95">
        <v>16</v>
      </c>
      <c r="V259" s="95">
        <f t="shared" si="51"/>
        <v>80</v>
      </c>
      <c r="W259" s="97"/>
      <c r="X259" s="97">
        <v>8</v>
      </c>
      <c r="Y259" s="85">
        <f t="shared" si="52"/>
        <v>53.333333333333336</v>
      </c>
      <c r="Z259" s="97"/>
      <c r="AA259" s="97">
        <v>12</v>
      </c>
      <c r="AB259" s="85">
        <f t="shared" si="53"/>
        <v>80</v>
      </c>
      <c r="AC259" s="97"/>
      <c r="AD259" s="85"/>
      <c r="AE259" s="85"/>
      <c r="AF259" s="338"/>
    </row>
    <row r="260" spans="1:32" ht="36.6" x14ac:dyDescent="0.7">
      <c r="A260" s="86" t="s">
        <v>52</v>
      </c>
      <c r="B260" s="109" t="s">
        <v>11</v>
      </c>
      <c r="C260" s="80">
        <v>14</v>
      </c>
      <c r="D260" s="80">
        <f t="shared" si="45"/>
        <v>28.000000000000004</v>
      </c>
      <c r="E260" s="87" t="s">
        <v>101</v>
      </c>
      <c r="F260" s="82">
        <v>35</v>
      </c>
      <c r="G260" s="81">
        <f t="shared" si="46"/>
        <v>70</v>
      </c>
      <c r="H260" s="81" t="s">
        <v>102</v>
      </c>
      <c r="I260" s="87">
        <v>28</v>
      </c>
      <c r="J260" s="81">
        <f t="shared" si="47"/>
        <v>56.000000000000007</v>
      </c>
      <c r="K260" s="87" t="s">
        <v>102</v>
      </c>
      <c r="L260" s="80">
        <v>44</v>
      </c>
      <c r="M260" s="82">
        <f t="shared" si="48"/>
        <v>80</v>
      </c>
      <c r="N260" s="95" t="s">
        <v>102</v>
      </c>
      <c r="O260" s="97">
        <v>22</v>
      </c>
      <c r="P260" s="340">
        <f t="shared" si="49"/>
        <v>70.967741935483872</v>
      </c>
      <c r="Q260" s="97" t="s">
        <v>102</v>
      </c>
      <c r="R260" s="97">
        <v>21</v>
      </c>
      <c r="S260" s="95">
        <f t="shared" si="50"/>
        <v>84</v>
      </c>
      <c r="T260" s="97"/>
      <c r="U260" s="95">
        <v>16</v>
      </c>
      <c r="V260" s="95">
        <f t="shared" si="51"/>
        <v>80</v>
      </c>
      <c r="W260" s="97"/>
      <c r="X260" s="97">
        <v>8</v>
      </c>
      <c r="Y260" s="85">
        <f t="shared" si="52"/>
        <v>53.333333333333336</v>
      </c>
      <c r="Z260" s="97"/>
      <c r="AA260" s="97">
        <v>10</v>
      </c>
      <c r="AB260" s="85">
        <f t="shared" si="53"/>
        <v>66.666666666666657</v>
      </c>
      <c r="AC260" s="97"/>
      <c r="AD260" s="85"/>
      <c r="AE260" s="85"/>
      <c r="AF260" s="338"/>
    </row>
    <row r="261" spans="1:32" ht="36.6" x14ac:dyDescent="0.7">
      <c r="A261" s="86" t="s">
        <v>44</v>
      </c>
      <c r="B261" s="109" t="s">
        <v>11</v>
      </c>
      <c r="C261" s="80">
        <v>19</v>
      </c>
      <c r="D261" s="80">
        <f t="shared" si="45"/>
        <v>38</v>
      </c>
      <c r="E261" s="87" t="s">
        <v>101</v>
      </c>
      <c r="F261" s="82">
        <v>38</v>
      </c>
      <c r="G261" s="81">
        <f t="shared" si="46"/>
        <v>76</v>
      </c>
      <c r="H261" s="81" t="s">
        <v>102</v>
      </c>
      <c r="I261" s="87">
        <v>33</v>
      </c>
      <c r="J261" s="81">
        <f t="shared" si="47"/>
        <v>66</v>
      </c>
      <c r="K261" s="87" t="s">
        <v>102</v>
      </c>
      <c r="L261" s="80">
        <v>41</v>
      </c>
      <c r="M261" s="82">
        <f t="shared" si="48"/>
        <v>74.545454545454547</v>
      </c>
      <c r="N261" s="95" t="s">
        <v>102</v>
      </c>
      <c r="O261" s="97">
        <v>26</v>
      </c>
      <c r="P261" s="340">
        <f t="shared" si="49"/>
        <v>83.870967741935488</v>
      </c>
      <c r="Q261" s="97" t="s">
        <v>102</v>
      </c>
      <c r="R261" s="97">
        <v>21</v>
      </c>
      <c r="S261" s="95">
        <f t="shared" si="50"/>
        <v>84</v>
      </c>
      <c r="T261" s="97"/>
      <c r="U261" s="95">
        <v>14</v>
      </c>
      <c r="V261" s="95">
        <f t="shared" si="51"/>
        <v>70</v>
      </c>
      <c r="W261" s="97"/>
      <c r="X261" s="97">
        <v>9</v>
      </c>
      <c r="Y261" s="85">
        <f t="shared" si="52"/>
        <v>60</v>
      </c>
      <c r="Z261" s="97"/>
      <c r="AA261" s="97">
        <v>7</v>
      </c>
      <c r="AB261" s="85">
        <f t="shared" si="53"/>
        <v>46.666666666666664</v>
      </c>
      <c r="AC261" s="97"/>
      <c r="AD261" s="85"/>
      <c r="AE261" s="85"/>
      <c r="AF261" s="338"/>
    </row>
    <row r="262" spans="1:32" ht="36.6" x14ac:dyDescent="0.7">
      <c r="A262" s="86" t="s">
        <v>47</v>
      </c>
      <c r="B262" s="109" t="s">
        <v>11</v>
      </c>
      <c r="C262" s="80">
        <v>18</v>
      </c>
      <c r="D262" s="80">
        <f t="shared" si="45"/>
        <v>36</v>
      </c>
      <c r="E262" s="87" t="s">
        <v>101</v>
      </c>
      <c r="F262" s="82">
        <v>33</v>
      </c>
      <c r="G262" s="81">
        <f t="shared" si="46"/>
        <v>66</v>
      </c>
      <c r="H262" s="81" t="s">
        <v>102</v>
      </c>
      <c r="I262" s="87">
        <v>26</v>
      </c>
      <c r="J262" s="81">
        <f t="shared" si="47"/>
        <v>52</v>
      </c>
      <c r="K262" s="87" t="s">
        <v>102</v>
      </c>
      <c r="L262" s="80">
        <v>38</v>
      </c>
      <c r="M262" s="82">
        <f t="shared" si="48"/>
        <v>69.090909090909093</v>
      </c>
      <c r="N262" s="95" t="s">
        <v>102</v>
      </c>
      <c r="O262" s="97">
        <v>21</v>
      </c>
      <c r="P262" s="340">
        <f t="shared" si="49"/>
        <v>67.741935483870961</v>
      </c>
      <c r="Q262" s="97" t="s">
        <v>102</v>
      </c>
      <c r="R262" s="97">
        <v>17</v>
      </c>
      <c r="S262" s="95">
        <f t="shared" si="50"/>
        <v>68</v>
      </c>
      <c r="T262" s="97"/>
      <c r="U262" s="95">
        <v>13</v>
      </c>
      <c r="V262" s="95">
        <f t="shared" si="51"/>
        <v>65</v>
      </c>
      <c r="W262" s="97"/>
      <c r="X262" s="97">
        <v>4</v>
      </c>
      <c r="Y262" s="85">
        <f t="shared" si="52"/>
        <v>26.666666666666668</v>
      </c>
      <c r="Z262" s="97"/>
      <c r="AA262" s="97">
        <v>10</v>
      </c>
      <c r="AB262" s="85">
        <f t="shared" si="53"/>
        <v>66.666666666666657</v>
      </c>
      <c r="AC262" s="97"/>
      <c r="AD262" s="85"/>
      <c r="AE262" s="85"/>
      <c r="AF262" s="338"/>
    </row>
    <row r="263" spans="1:32" ht="36.6" x14ac:dyDescent="0.7">
      <c r="A263" s="86" t="s">
        <v>49</v>
      </c>
      <c r="B263" s="109" t="s">
        <v>11</v>
      </c>
      <c r="C263" s="80">
        <v>11</v>
      </c>
      <c r="D263" s="80">
        <f t="shared" si="45"/>
        <v>22</v>
      </c>
      <c r="E263" s="87" t="s">
        <v>100</v>
      </c>
      <c r="F263" s="82">
        <v>11</v>
      </c>
      <c r="G263" s="81">
        <f t="shared" si="46"/>
        <v>22</v>
      </c>
      <c r="H263" s="81" t="s">
        <v>101</v>
      </c>
      <c r="I263" s="87">
        <v>31</v>
      </c>
      <c r="J263" s="81">
        <f t="shared" si="47"/>
        <v>62</v>
      </c>
      <c r="K263" s="87" t="s">
        <v>102</v>
      </c>
      <c r="L263" s="80">
        <v>43</v>
      </c>
      <c r="M263" s="82">
        <f t="shared" si="48"/>
        <v>78.181818181818187</v>
      </c>
      <c r="N263" s="95" t="s">
        <v>102</v>
      </c>
      <c r="O263" s="97">
        <v>20</v>
      </c>
      <c r="P263" s="340">
        <f t="shared" si="49"/>
        <v>64.516129032258064</v>
      </c>
      <c r="Q263" s="97" t="s">
        <v>102</v>
      </c>
      <c r="R263" s="97">
        <v>19</v>
      </c>
      <c r="S263" s="95">
        <f t="shared" si="50"/>
        <v>76</v>
      </c>
      <c r="T263" s="97"/>
      <c r="U263" s="95">
        <v>7</v>
      </c>
      <c r="V263" s="95">
        <f t="shared" si="51"/>
        <v>35</v>
      </c>
      <c r="W263" s="97"/>
      <c r="X263" s="97">
        <v>6</v>
      </c>
      <c r="Y263" s="85">
        <f t="shared" si="52"/>
        <v>40</v>
      </c>
      <c r="Z263" s="97"/>
      <c r="AA263" s="97">
        <v>9</v>
      </c>
      <c r="AB263" s="85">
        <f t="shared" si="53"/>
        <v>60</v>
      </c>
      <c r="AC263" s="97"/>
      <c r="AD263" s="85"/>
      <c r="AE263" s="85"/>
      <c r="AF263" s="338"/>
    </row>
    <row r="264" spans="1:32" ht="36.6" x14ac:dyDescent="0.7">
      <c r="A264" s="86" t="s">
        <v>48</v>
      </c>
      <c r="B264" s="109" t="s">
        <v>11</v>
      </c>
      <c r="C264" s="80">
        <v>18</v>
      </c>
      <c r="D264" s="80">
        <f t="shared" si="45"/>
        <v>36</v>
      </c>
      <c r="E264" s="87" t="s">
        <v>101</v>
      </c>
      <c r="F264" s="82">
        <v>36</v>
      </c>
      <c r="G264" s="81">
        <f t="shared" si="46"/>
        <v>72</v>
      </c>
      <c r="H264" s="81" t="s">
        <v>102</v>
      </c>
      <c r="I264" s="87">
        <v>33</v>
      </c>
      <c r="J264" s="81">
        <f t="shared" si="47"/>
        <v>66</v>
      </c>
      <c r="K264" s="87" t="s">
        <v>102</v>
      </c>
      <c r="L264" s="80">
        <v>37</v>
      </c>
      <c r="M264" s="82">
        <f t="shared" si="48"/>
        <v>67.272727272727266</v>
      </c>
      <c r="N264" s="95" t="s">
        <v>102</v>
      </c>
      <c r="O264" s="97">
        <v>26</v>
      </c>
      <c r="P264" s="340">
        <f t="shared" si="49"/>
        <v>83.870967741935488</v>
      </c>
      <c r="Q264" s="97" t="s">
        <v>102</v>
      </c>
      <c r="R264" s="97">
        <v>24</v>
      </c>
      <c r="S264" s="95">
        <f t="shared" si="50"/>
        <v>96</v>
      </c>
      <c r="T264" s="97"/>
      <c r="U264" s="95">
        <v>15</v>
      </c>
      <c r="V264" s="95">
        <f t="shared" si="51"/>
        <v>75</v>
      </c>
      <c r="W264" s="97"/>
      <c r="X264" s="97">
        <v>6</v>
      </c>
      <c r="Y264" s="85">
        <f t="shared" si="52"/>
        <v>40</v>
      </c>
      <c r="Z264" s="97"/>
      <c r="AA264" s="97">
        <v>7</v>
      </c>
      <c r="AB264" s="85">
        <f t="shared" si="53"/>
        <v>46.666666666666664</v>
      </c>
      <c r="AC264" s="97"/>
      <c r="AD264" s="85"/>
      <c r="AE264" s="85"/>
      <c r="AF264" s="338"/>
    </row>
    <row r="265" spans="1:32" ht="36.6" x14ac:dyDescent="0.7">
      <c r="A265" s="88" t="s">
        <v>13</v>
      </c>
      <c r="B265" s="109" t="s">
        <v>11</v>
      </c>
      <c r="C265" s="80">
        <v>7</v>
      </c>
      <c r="D265" s="80">
        <f t="shared" si="45"/>
        <v>14.000000000000002</v>
      </c>
      <c r="E265" s="87" t="s">
        <v>100</v>
      </c>
      <c r="F265" s="82">
        <v>31</v>
      </c>
      <c r="G265" s="81">
        <f t="shared" si="46"/>
        <v>62</v>
      </c>
      <c r="H265" s="81" t="s">
        <v>102</v>
      </c>
      <c r="I265" s="87">
        <v>28</v>
      </c>
      <c r="J265" s="81">
        <f t="shared" si="47"/>
        <v>56.000000000000007</v>
      </c>
      <c r="K265" s="87" t="s">
        <v>102</v>
      </c>
      <c r="L265" s="80">
        <v>37</v>
      </c>
      <c r="M265" s="82">
        <f t="shared" si="48"/>
        <v>67.272727272727266</v>
      </c>
      <c r="N265" s="95" t="s">
        <v>102</v>
      </c>
      <c r="O265" s="97">
        <v>24</v>
      </c>
      <c r="P265" s="340">
        <f t="shared" si="49"/>
        <v>77.41935483870968</v>
      </c>
      <c r="Q265" s="97" t="s">
        <v>102</v>
      </c>
      <c r="R265" s="97">
        <v>21</v>
      </c>
      <c r="S265" s="95">
        <f t="shared" si="50"/>
        <v>84</v>
      </c>
      <c r="T265" s="97"/>
      <c r="U265" s="95">
        <v>10</v>
      </c>
      <c r="V265" s="95">
        <f t="shared" si="51"/>
        <v>50</v>
      </c>
      <c r="W265" s="97"/>
      <c r="X265" s="97">
        <v>4</v>
      </c>
      <c r="Y265" s="85">
        <f t="shared" si="52"/>
        <v>26.666666666666668</v>
      </c>
      <c r="Z265" s="97"/>
      <c r="AA265" s="97">
        <v>12</v>
      </c>
      <c r="AB265" s="85">
        <f t="shared" si="53"/>
        <v>80</v>
      </c>
      <c r="AC265" s="97"/>
      <c r="AD265" s="85"/>
      <c r="AE265" s="85"/>
      <c r="AF265" s="338"/>
    </row>
    <row r="266" spans="1:32" ht="36.6" x14ac:dyDescent="0.7">
      <c r="A266" s="86" t="s">
        <v>21</v>
      </c>
      <c r="B266" s="109" t="s">
        <v>11</v>
      </c>
      <c r="C266" s="80">
        <v>3</v>
      </c>
      <c r="D266" s="80">
        <f t="shared" si="45"/>
        <v>6</v>
      </c>
      <c r="E266" s="87" t="s">
        <v>100</v>
      </c>
      <c r="F266" s="82">
        <v>37</v>
      </c>
      <c r="G266" s="81">
        <f t="shared" si="46"/>
        <v>74</v>
      </c>
      <c r="H266" s="81" t="s">
        <v>102</v>
      </c>
      <c r="I266" s="87">
        <v>26</v>
      </c>
      <c r="J266" s="81">
        <f t="shared" si="47"/>
        <v>52</v>
      </c>
      <c r="K266" s="87" t="s">
        <v>102</v>
      </c>
      <c r="L266" s="80">
        <v>26</v>
      </c>
      <c r="M266" s="82">
        <f t="shared" si="48"/>
        <v>47.272727272727273</v>
      </c>
      <c r="N266" s="95" t="s">
        <v>101</v>
      </c>
      <c r="O266" s="97">
        <v>18</v>
      </c>
      <c r="P266" s="340">
        <f t="shared" si="49"/>
        <v>58.064516129032263</v>
      </c>
      <c r="Q266" s="97" t="s">
        <v>102</v>
      </c>
      <c r="R266" s="97">
        <v>18</v>
      </c>
      <c r="S266" s="95">
        <f t="shared" si="50"/>
        <v>72</v>
      </c>
      <c r="T266" s="97"/>
      <c r="U266" s="95">
        <v>7</v>
      </c>
      <c r="V266" s="95">
        <f t="shared" si="51"/>
        <v>35</v>
      </c>
      <c r="W266" s="97"/>
      <c r="X266" s="97">
        <v>6</v>
      </c>
      <c r="Y266" s="85">
        <f t="shared" si="52"/>
        <v>40</v>
      </c>
      <c r="Z266" s="97"/>
      <c r="AA266" s="97">
        <v>5</v>
      </c>
      <c r="AB266" s="85">
        <f t="shared" si="53"/>
        <v>33.333333333333329</v>
      </c>
      <c r="AC266" s="97"/>
      <c r="AD266" s="85"/>
      <c r="AE266" s="85"/>
      <c r="AF266" s="338"/>
    </row>
    <row r="267" spans="1:32" ht="36.6" x14ac:dyDescent="0.7">
      <c r="A267" s="86" t="s">
        <v>153</v>
      </c>
      <c r="B267" s="109" t="s">
        <v>11</v>
      </c>
      <c r="C267" s="80">
        <v>3</v>
      </c>
      <c r="D267" s="80">
        <f t="shared" si="45"/>
        <v>6</v>
      </c>
      <c r="E267" s="87" t="s">
        <v>100</v>
      </c>
      <c r="F267" s="82">
        <v>26</v>
      </c>
      <c r="G267" s="81">
        <f t="shared" si="46"/>
        <v>52</v>
      </c>
      <c r="H267" s="81" t="s">
        <v>102</v>
      </c>
      <c r="I267" s="87">
        <v>25</v>
      </c>
      <c r="J267" s="81">
        <f t="shared" si="47"/>
        <v>50</v>
      </c>
      <c r="K267" s="87" t="s">
        <v>102</v>
      </c>
      <c r="L267" s="80">
        <v>29</v>
      </c>
      <c r="M267" s="82">
        <f t="shared" si="48"/>
        <v>52.72727272727272</v>
      </c>
      <c r="N267" s="95" t="s">
        <v>102</v>
      </c>
      <c r="O267" s="97">
        <v>16</v>
      </c>
      <c r="P267" s="340">
        <f t="shared" si="49"/>
        <v>51.612903225806448</v>
      </c>
      <c r="Q267" s="97" t="s">
        <v>102</v>
      </c>
      <c r="R267" s="97">
        <v>22</v>
      </c>
      <c r="S267" s="95">
        <f t="shared" si="50"/>
        <v>88</v>
      </c>
      <c r="T267" s="97"/>
      <c r="U267" s="95"/>
      <c r="V267" s="95">
        <f t="shared" si="51"/>
        <v>0</v>
      </c>
      <c r="W267" s="97"/>
      <c r="X267" s="97"/>
      <c r="Y267" s="85">
        <f t="shared" si="52"/>
        <v>0</v>
      </c>
      <c r="Z267" s="97"/>
      <c r="AA267" s="97"/>
      <c r="AB267" s="85">
        <f t="shared" si="53"/>
        <v>0</v>
      </c>
      <c r="AC267" s="97"/>
      <c r="AD267" s="85"/>
      <c r="AE267" s="85"/>
      <c r="AF267" s="338"/>
    </row>
    <row r="268" spans="1:32" ht="36.6" x14ac:dyDescent="0.7">
      <c r="A268" s="86" t="s">
        <v>154</v>
      </c>
      <c r="B268" s="109" t="s">
        <v>11</v>
      </c>
      <c r="C268" s="80">
        <v>5</v>
      </c>
      <c r="D268" s="80">
        <f t="shared" si="45"/>
        <v>10</v>
      </c>
      <c r="E268" s="87" t="s">
        <v>100</v>
      </c>
      <c r="F268" s="82">
        <v>25</v>
      </c>
      <c r="G268" s="81">
        <f t="shared" si="46"/>
        <v>50</v>
      </c>
      <c r="H268" s="81" t="s">
        <v>102</v>
      </c>
      <c r="I268" s="87">
        <v>22</v>
      </c>
      <c r="J268" s="81">
        <f t="shared" si="47"/>
        <v>44</v>
      </c>
      <c r="K268" s="87" t="s">
        <v>102</v>
      </c>
      <c r="L268" s="80">
        <v>33</v>
      </c>
      <c r="M268" s="82">
        <f t="shared" si="48"/>
        <v>60</v>
      </c>
      <c r="N268" s="95" t="s">
        <v>102</v>
      </c>
      <c r="O268" s="97">
        <v>19</v>
      </c>
      <c r="P268" s="340">
        <f t="shared" si="49"/>
        <v>61.29032258064516</v>
      </c>
      <c r="Q268" s="97" t="s">
        <v>102</v>
      </c>
      <c r="R268" s="97">
        <v>17</v>
      </c>
      <c r="S268" s="95">
        <f t="shared" si="50"/>
        <v>68</v>
      </c>
      <c r="T268" s="97"/>
      <c r="U268" s="95">
        <v>11</v>
      </c>
      <c r="V268" s="95">
        <f t="shared" si="51"/>
        <v>55.000000000000007</v>
      </c>
      <c r="W268" s="97"/>
      <c r="X268" s="97">
        <v>4</v>
      </c>
      <c r="Y268" s="85">
        <f t="shared" si="52"/>
        <v>26.666666666666668</v>
      </c>
      <c r="Z268" s="97"/>
      <c r="AA268" s="97">
        <v>10</v>
      </c>
      <c r="AB268" s="85">
        <f t="shared" si="53"/>
        <v>66.666666666666657</v>
      </c>
      <c r="AC268" s="97"/>
      <c r="AD268" s="85"/>
      <c r="AE268" s="85"/>
      <c r="AF268" s="338"/>
    </row>
    <row r="269" spans="1:32" ht="36.6" x14ac:dyDescent="0.7">
      <c r="A269" s="86" t="s">
        <v>155</v>
      </c>
      <c r="B269" s="109" t="s">
        <v>11</v>
      </c>
      <c r="C269" s="80">
        <v>12</v>
      </c>
      <c r="D269" s="80">
        <f t="shared" si="45"/>
        <v>24</v>
      </c>
      <c r="E269" s="87" t="s">
        <v>101</v>
      </c>
      <c r="F269" s="82">
        <v>37</v>
      </c>
      <c r="G269" s="81">
        <f t="shared" si="46"/>
        <v>74</v>
      </c>
      <c r="H269" s="81" t="s">
        <v>102</v>
      </c>
      <c r="I269" s="87">
        <v>29</v>
      </c>
      <c r="J269" s="81">
        <f t="shared" si="47"/>
        <v>57.999999999999993</v>
      </c>
      <c r="K269" s="87" t="s">
        <v>102</v>
      </c>
      <c r="L269" s="80">
        <v>49</v>
      </c>
      <c r="M269" s="82">
        <f t="shared" si="48"/>
        <v>89.090909090909093</v>
      </c>
      <c r="N269" s="95" t="s">
        <v>102</v>
      </c>
      <c r="O269" s="97">
        <v>26</v>
      </c>
      <c r="P269" s="340">
        <f t="shared" si="49"/>
        <v>83.870967741935488</v>
      </c>
      <c r="Q269" s="97" t="s">
        <v>102</v>
      </c>
      <c r="R269" s="97">
        <v>18</v>
      </c>
      <c r="S269" s="95">
        <f t="shared" si="50"/>
        <v>72</v>
      </c>
      <c r="T269" s="97"/>
      <c r="U269" s="95">
        <v>14</v>
      </c>
      <c r="V269" s="95">
        <f t="shared" si="51"/>
        <v>70</v>
      </c>
      <c r="W269" s="97"/>
      <c r="X269" s="97">
        <v>6</v>
      </c>
      <c r="Y269" s="85">
        <f t="shared" si="52"/>
        <v>40</v>
      </c>
      <c r="Z269" s="97"/>
      <c r="AA269" s="97">
        <v>8</v>
      </c>
      <c r="AB269" s="85">
        <f t="shared" si="53"/>
        <v>53.333333333333336</v>
      </c>
      <c r="AC269" s="97"/>
      <c r="AD269" s="85"/>
      <c r="AE269" s="85"/>
      <c r="AF269" s="338"/>
    </row>
    <row r="270" spans="1:32" ht="36.6" x14ac:dyDescent="0.7">
      <c r="A270" s="86" t="s">
        <v>156</v>
      </c>
      <c r="B270" s="109" t="s">
        <v>11</v>
      </c>
      <c r="C270" s="80">
        <v>34</v>
      </c>
      <c r="D270" s="80">
        <f t="shared" si="45"/>
        <v>68</v>
      </c>
      <c r="E270" s="87" t="s">
        <v>102</v>
      </c>
      <c r="F270" s="82">
        <v>41</v>
      </c>
      <c r="G270" s="81">
        <f t="shared" si="46"/>
        <v>82</v>
      </c>
      <c r="H270" s="81" t="s">
        <v>102</v>
      </c>
      <c r="I270" s="87">
        <v>45</v>
      </c>
      <c r="J270" s="81">
        <f t="shared" si="47"/>
        <v>90</v>
      </c>
      <c r="K270" s="87" t="s">
        <v>103</v>
      </c>
      <c r="L270" s="80">
        <v>50</v>
      </c>
      <c r="M270" s="82">
        <f t="shared" si="48"/>
        <v>90.909090909090907</v>
      </c>
      <c r="N270" s="95" t="s">
        <v>103</v>
      </c>
      <c r="O270" s="97">
        <v>29</v>
      </c>
      <c r="P270" s="340">
        <f t="shared" si="49"/>
        <v>93.548387096774192</v>
      </c>
      <c r="Q270" s="97" t="s">
        <v>103</v>
      </c>
      <c r="R270" s="97">
        <v>24</v>
      </c>
      <c r="S270" s="95">
        <f t="shared" si="50"/>
        <v>96</v>
      </c>
      <c r="T270" s="97"/>
      <c r="U270" s="95">
        <v>14</v>
      </c>
      <c r="V270" s="95">
        <f t="shared" si="51"/>
        <v>70</v>
      </c>
      <c r="W270" s="97"/>
      <c r="X270" s="97">
        <v>9</v>
      </c>
      <c r="Y270" s="85">
        <f t="shared" si="52"/>
        <v>60</v>
      </c>
      <c r="Z270" s="97"/>
      <c r="AA270" s="97">
        <v>10</v>
      </c>
      <c r="AB270" s="85">
        <f t="shared" si="53"/>
        <v>66.666666666666657</v>
      </c>
      <c r="AC270" s="97"/>
      <c r="AD270" s="85"/>
      <c r="AE270" s="85"/>
      <c r="AF270" s="338"/>
    </row>
    <row r="271" spans="1:32" ht="36.6" x14ac:dyDescent="0.7">
      <c r="A271" s="86" t="s">
        <v>157</v>
      </c>
      <c r="B271" s="109" t="s">
        <v>11</v>
      </c>
      <c r="C271" s="80">
        <v>5</v>
      </c>
      <c r="D271" s="80">
        <f t="shared" si="45"/>
        <v>10</v>
      </c>
      <c r="E271" s="87" t="s">
        <v>100</v>
      </c>
      <c r="F271" s="82">
        <v>34</v>
      </c>
      <c r="G271" s="81">
        <f t="shared" si="46"/>
        <v>68</v>
      </c>
      <c r="H271" s="81" t="s">
        <v>102</v>
      </c>
      <c r="I271" s="87">
        <v>20</v>
      </c>
      <c r="J271" s="81">
        <f t="shared" si="47"/>
        <v>40</v>
      </c>
      <c r="K271" s="87" t="s">
        <v>102</v>
      </c>
      <c r="L271" s="80">
        <v>24</v>
      </c>
      <c r="M271" s="82">
        <f t="shared" si="48"/>
        <v>43.636363636363633</v>
      </c>
      <c r="N271" s="95" t="s">
        <v>101</v>
      </c>
      <c r="O271" s="97">
        <v>21</v>
      </c>
      <c r="P271" s="340">
        <f t="shared" si="49"/>
        <v>67.741935483870961</v>
      </c>
      <c r="Q271" s="97" t="s">
        <v>102</v>
      </c>
      <c r="R271" s="97">
        <v>22</v>
      </c>
      <c r="S271" s="95">
        <f t="shared" si="50"/>
        <v>88</v>
      </c>
      <c r="T271" s="97"/>
      <c r="U271" s="95">
        <v>9</v>
      </c>
      <c r="V271" s="95">
        <f t="shared" si="51"/>
        <v>45</v>
      </c>
      <c r="W271" s="97"/>
      <c r="X271" s="97">
        <v>4</v>
      </c>
      <c r="Y271" s="85">
        <f t="shared" si="52"/>
        <v>26.666666666666668</v>
      </c>
      <c r="Z271" s="97"/>
      <c r="AA271" s="97">
        <v>8</v>
      </c>
      <c r="AB271" s="85">
        <f t="shared" si="53"/>
        <v>53.333333333333336</v>
      </c>
      <c r="AC271" s="97"/>
      <c r="AD271" s="85"/>
      <c r="AE271" s="85"/>
      <c r="AF271" s="338"/>
    </row>
    <row r="272" spans="1:32" ht="36.6" x14ac:dyDescent="0.7">
      <c r="A272" s="86" t="s">
        <v>158</v>
      </c>
      <c r="B272" s="109" t="s">
        <v>11</v>
      </c>
      <c r="C272" s="80">
        <v>7</v>
      </c>
      <c r="D272" s="80">
        <f t="shared" si="45"/>
        <v>14.000000000000002</v>
      </c>
      <c r="E272" s="87" t="s">
        <v>100</v>
      </c>
      <c r="F272" s="82">
        <v>33</v>
      </c>
      <c r="G272" s="81">
        <f t="shared" si="46"/>
        <v>66</v>
      </c>
      <c r="H272" s="81" t="s">
        <v>102</v>
      </c>
      <c r="I272" s="87">
        <v>28</v>
      </c>
      <c r="J272" s="81">
        <f t="shared" si="47"/>
        <v>56.000000000000007</v>
      </c>
      <c r="K272" s="87" t="s">
        <v>102</v>
      </c>
      <c r="L272" s="80">
        <v>40</v>
      </c>
      <c r="M272" s="82">
        <f t="shared" si="48"/>
        <v>72.727272727272734</v>
      </c>
      <c r="N272" s="95" t="s">
        <v>102</v>
      </c>
      <c r="O272" s="97">
        <v>26</v>
      </c>
      <c r="P272" s="340">
        <f t="shared" si="49"/>
        <v>83.870967741935488</v>
      </c>
      <c r="Q272" s="97" t="s">
        <v>102</v>
      </c>
      <c r="R272" s="97">
        <v>21</v>
      </c>
      <c r="S272" s="95">
        <f t="shared" si="50"/>
        <v>84</v>
      </c>
      <c r="T272" s="97"/>
      <c r="U272" s="95">
        <v>10</v>
      </c>
      <c r="V272" s="95">
        <f t="shared" si="51"/>
        <v>50</v>
      </c>
      <c r="W272" s="97"/>
      <c r="X272" s="97">
        <v>7</v>
      </c>
      <c r="Y272" s="85">
        <f t="shared" si="52"/>
        <v>46.666666666666664</v>
      </c>
      <c r="Z272" s="97"/>
      <c r="AA272" s="97">
        <v>10</v>
      </c>
      <c r="AB272" s="85">
        <f t="shared" si="53"/>
        <v>66.666666666666657</v>
      </c>
      <c r="AC272" s="97"/>
      <c r="AD272" s="85"/>
      <c r="AE272" s="85"/>
      <c r="AF272" s="338"/>
    </row>
    <row r="273" spans="1:32" ht="36.6" x14ac:dyDescent="0.7">
      <c r="A273" s="86" t="s">
        <v>159</v>
      </c>
      <c r="B273" s="109" t="s">
        <v>11</v>
      </c>
      <c r="C273" s="80">
        <v>15</v>
      </c>
      <c r="D273" s="80">
        <f t="shared" si="45"/>
        <v>30</v>
      </c>
      <c r="E273" s="87" t="s">
        <v>101</v>
      </c>
      <c r="F273" s="82">
        <v>37</v>
      </c>
      <c r="G273" s="81">
        <f t="shared" si="46"/>
        <v>74</v>
      </c>
      <c r="H273" s="81" t="s">
        <v>102</v>
      </c>
      <c r="I273" s="87">
        <v>37</v>
      </c>
      <c r="J273" s="81">
        <f t="shared" si="47"/>
        <v>74</v>
      </c>
      <c r="K273" s="87" t="s">
        <v>102</v>
      </c>
      <c r="L273" s="80">
        <v>45</v>
      </c>
      <c r="M273" s="82">
        <f t="shared" si="48"/>
        <v>81.818181818181827</v>
      </c>
      <c r="N273" s="95" t="s">
        <v>102</v>
      </c>
      <c r="O273" s="97">
        <v>26</v>
      </c>
      <c r="P273" s="340">
        <f t="shared" si="49"/>
        <v>83.870967741935488</v>
      </c>
      <c r="Q273" s="97" t="s">
        <v>102</v>
      </c>
      <c r="R273" s="97">
        <v>24</v>
      </c>
      <c r="S273" s="95">
        <f t="shared" si="50"/>
        <v>96</v>
      </c>
      <c r="T273" s="97"/>
      <c r="U273" s="95">
        <v>19</v>
      </c>
      <c r="V273" s="95">
        <f t="shared" si="51"/>
        <v>95</v>
      </c>
      <c r="W273" s="97"/>
      <c r="X273" s="97">
        <v>15</v>
      </c>
      <c r="Y273" s="85">
        <f t="shared" si="52"/>
        <v>100</v>
      </c>
      <c r="Z273" s="97"/>
      <c r="AA273" s="97">
        <v>13</v>
      </c>
      <c r="AB273" s="85">
        <f t="shared" si="53"/>
        <v>86.666666666666671</v>
      </c>
      <c r="AC273" s="97"/>
      <c r="AD273" s="85"/>
      <c r="AE273" s="85"/>
      <c r="AF273" s="338"/>
    </row>
    <row r="274" spans="1:32" ht="36.6" x14ac:dyDescent="0.7">
      <c r="A274" s="86" t="s">
        <v>160</v>
      </c>
      <c r="B274" s="109" t="s">
        <v>11</v>
      </c>
      <c r="C274" s="80">
        <v>16</v>
      </c>
      <c r="D274" s="80">
        <f t="shared" si="45"/>
        <v>32</v>
      </c>
      <c r="E274" s="87" t="s">
        <v>101</v>
      </c>
      <c r="F274" s="82">
        <v>32</v>
      </c>
      <c r="G274" s="81">
        <f t="shared" si="46"/>
        <v>64</v>
      </c>
      <c r="H274" s="81" t="s">
        <v>102</v>
      </c>
      <c r="I274" s="87">
        <v>28</v>
      </c>
      <c r="J274" s="81">
        <f t="shared" si="47"/>
        <v>56.000000000000007</v>
      </c>
      <c r="K274" s="87" t="s">
        <v>102</v>
      </c>
      <c r="L274" s="80">
        <v>41</v>
      </c>
      <c r="M274" s="82">
        <f t="shared" si="48"/>
        <v>74.545454545454547</v>
      </c>
      <c r="N274" s="95" t="s">
        <v>102</v>
      </c>
      <c r="O274" s="97">
        <v>20</v>
      </c>
      <c r="P274" s="340">
        <f t="shared" si="49"/>
        <v>64.516129032258064</v>
      </c>
      <c r="Q274" s="97" t="s">
        <v>102</v>
      </c>
      <c r="R274" s="97">
        <v>22</v>
      </c>
      <c r="S274" s="95">
        <f t="shared" si="50"/>
        <v>88</v>
      </c>
      <c r="T274" s="97"/>
      <c r="U274" s="95">
        <v>11</v>
      </c>
      <c r="V274" s="95">
        <f t="shared" si="51"/>
        <v>55.000000000000007</v>
      </c>
      <c r="W274" s="97"/>
      <c r="X274" s="97">
        <v>8</v>
      </c>
      <c r="Y274" s="85">
        <f t="shared" si="52"/>
        <v>53.333333333333336</v>
      </c>
      <c r="Z274" s="97"/>
      <c r="AA274" s="97">
        <v>12</v>
      </c>
      <c r="AB274" s="85">
        <f t="shared" si="53"/>
        <v>80</v>
      </c>
      <c r="AC274" s="97"/>
      <c r="AD274" s="85"/>
      <c r="AE274" s="85"/>
      <c r="AF274" s="338"/>
    </row>
    <row r="275" spans="1:32" ht="36.6" x14ac:dyDescent="0.7">
      <c r="A275" s="89" t="s">
        <v>75</v>
      </c>
      <c r="B275" s="92"/>
      <c r="C275" s="111"/>
      <c r="D275" s="336">
        <f>SUM(D250:D274)</f>
        <v>834</v>
      </c>
      <c r="E275" s="336">
        <f t="shared" ref="E275:AB275" si="54">SUM(E250:E274)</f>
        <v>0</v>
      </c>
      <c r="F275" s="336">
        <f t="shared" si="54"/>
        <v>892</v>
      </c>
      <c r="G275" s="336">
        <f t="shared" si="54"/>
        <v>1784</v>
      </c>
      <c r="H275" s="336">
        <f t="shared" si="54"/>
        <v>0</v>
      </c>
      <c r="I275" s="336">
        <f t="shared" si="54"/>
        <v>803</v>
      </c>
      <c r="J275" s="336">
        <f t="shared" si="54"/>
        <v>1606</v>
      </c>
      <c r="K275" s="336">
        <f t="shared" si="54"/>
        <v>0</v>
      </c>
      <c r="L275" s="336">
        <f t="shared" si="54"/>
        <v>1018</v>
      </c>
      <c r="M275" s="336">
        <f t="shared" si="54"/>
        <v>1850.9090909090908</v>
      </c>
      <c r="N275" s="336">
        <f t="shared" si="54"/>
        <v>0</v>
      </c>
      <c r="O275" s="336">
        <f t="shared" si="54"/>
        <v>600</v>
      </c>
      <c r="P275" s="336">
        <f t="shared" si="54"/>
        <v>1935.4838709677415</v>
      </c>
      <c r="Q275" s="336">
        <f t="shared" si="54"/>
        <v>0</v>
      </c>
      <c r="R275" s="336">
        <f t="shared" si="54"/>
        <v>534</v>
      </c>
      <c r="S275" s="336">
        <f t="shared" si="54"/>
        <v>2136</v>
      </c>
      <c r="T275" s="336">
        <f t="shared" si="54"/>
        <v>0</v>
      </c>
      <c r="U275" s="336">
        <f t="shared" si="54"/>
        <v>308</v>
      </c>
      <c r="V275" s="336">
        <f t="shared" si="54"/>
        <v>1540</v>
      </c>
      <c r="W275" s="336">
        <f t="shared" si="54"/>
        <v>0</v>
      </c>
      <c r="X275" s="336">
        <f t="shared" si="54"/>
        <v>177</v>
      </c>
      <c r="Y275" s="336">
        <f t="shared" si="54"/>
        <v>1180</v>
      </c>
      <c r="Z275" s="336">
        <f t="shared" si="54"/>
        <v>0</v>
      </c>
      <c r="AA275" s="336">
        <f t="shared" si="54"/>
        <v>229</v>
      </c>
      <c r="AB275" s="336">
        <f t="shared" si="54"/>
        <v>1526.6666666666667</v>
      </c>
      <c r="AC275" s="111"/>
      <c r="AD275" s="111"/>
      <c r="AE275" s="111"/>
      <c r="AF275" s="333"/>
    </row>
    <row r="276" spans="1:32" ht="36.6" x14ac:dyDescent="0.7">
      <c r="A276" s="89" t="s">
        <v>97</v>
      </c>
      <c r="B276" s="92"/>
      <c r="C276" s="93"/>
      <c r="D276" s="336">
        <f>AVERAGE(D250:D274)</f>
        <v>33.36</v>
      </c>
      <c r="E276" s="336" t="e">
        <f t="shared" ref="E276:AB276" si="55">AVERAGE(E250:E274)</f>
        <v>#DIV/0!</v>
      </c>
      <c r="F276" s="336">
        <f t="shared" si="55"/>
        <v>35.68</v>
      </c>
      <c r="G276" s="336">
        <f t="shared" si="55"/>
        <v>71.36</v>
      </c>
      <c r="H276" s="336" t="e">
        <f t="shared" si="55"/>
        <v>#DIV/0!</v>
      </c>
      <c r="I276" s="336">
        <f t="shared" si="55"/>
        <v>32.119999999999997</v>
      </c>
      <c r="J276" s="336">
        <f t="shared" si="55"/>
        <v>64.239999999999995</v>
      </c>
      <c r="K276" s="336" t="e">
        <f t="shared" si="55"/>
        <v>#DIV/0!</v>
      </c>
      <c r="L276" s="336">
        <f t="shared" si="55"/>
        <v>40.72</v>
      </c>
      <c r="M276" s="336">
        <f t="shared" si="55"/>
        <v>74.036363636363632</v>
      </c>
      <c r="N276" s="336" t="e">
        <f t="shared" si="55"/>
        <v>#DIV/0!</v>
      </c>
      <c r="O276" s="336">
        <f t="shared" si="55"/>
        <v>24</v>
      </c>
      <c r="P276" s="336">
        <f t="shared" si="55"/>
        <v>77.419354838709666</v>
      </c>
      <c r="Q276" s="336" t="e">
        <f t="shared" si="55"/>
        <v>#DIV/0!</v>
      </c>
      <c r="R276" s="336">
        <f t="shared" si="55"/>
        <v>21.36</v>
      </c>
      <c r="S276" s="336">
        <f t="shared" si="55"/>
        <v>85.44</v>
      </c>
      <c r="T276" s="336" t="e">
        <f t="shared" si="55"/>
        <v>#DIV/0!</v>
      </c>
      <c r="U276" s="336">
        <f t="shared" si="55"/>
        <v>12.833333333333334</v>
      </c>
      <c r="V276" s="336">
        <f t="shared" si="55"/>
        <v>61.6</v>
      </c>
      <c r="W276" s="336" t="e">
        <f t="shared" si="55"/>
        <v>#DIV/0!</v>
      </c>
      <c r="X276" s="336">
        <f t="shared" si="55"/>
        <v>7.375</v>
      </c>
      <c r="Y276" s="336">
        <f t="shared" si="55"/>
        <v>47.2</v>
      </c>
      <c r="Z276" s="336" t="e">
        <f t="shared" si="55"/>
        <v>#DIV/0!</v>
      </c>
      <c r="AA276" s="336">
        <f t="shared" si="55"/>
        <v>9.5416666666666661</v>
      </c>
      <c r="AB276" s="336">
        <f t="shared" si="55"/>
        <v>61.06666666666667</v>
      </c>
      <c r="AC276" s="93"/>
      <c r="AD276" s="93"/>
      <c r="AE276" s="93"/>
      <c r="AF276" s="334"/>
    </row>
    <row r="277" spans="1:32" ht="36.6" x14ac:dyDescent="0.7">
      <c r="A277" s="89" t="s">
        <v>98</v>
      </c>
      <c r="B277" s="92"/>
      <c r="C277" s="87"/>
      <c r="D277" s="80"/>
      <c r="E277" s="114"/>
      <c r="F277" s="114"/>
      <c r="G277" s="114"/>
      <c r="H277" s="114"/>
      <c r="I277" s="114"/>
      <c r="J277" s="114"/>
      <c r="K277" s="114"/>
      <c r="L277" s="113"/>
      <c r="M277" s="114"/>
      <c r="N277" s="75"/>
      <c r="O277" s="116"/>
      <c r="P277" s="115"/>
      <c r="Q277" s="116"/>
      <c r="R277" s="116"/>
      <c r="S277" s="115"/>
      <c r="T277" s="116"/>
      <c r="U277" s="116"/>
      <c r="V277" s="116"/>
      <c r="W277" s="116"/>
      <c r="X277" s="116"/>
      <c r="Y277" s="116"/>
      <c r="Z277" s="116"/>
      <c r="AA277" s="116"/>
      <c r="AB277" s="116"/>
      <c r="AC277" s="116"/>
      <c r="AD277" s="116"/>
      <c r="AE277" s="116"/>
      <c r="AF277" s="335"/>
    </row>
    <row r="278" spans="1:32" ht="28.8" x14ac:dyDescent="0.55000000000000004">
      <c r="A278" s="11"/>
      <c r="B278" s="11"/>
      <c r="C278" s="24"/>
      <c r="D278" s="24"/>
      <c r="E278" s="25"/>
      <c r="F278" s="25"/>
      <c r="G278" s="25"/>
      <c r="H278" s="26"/>
      <c r="I278" s="25"/>
      <c r="J278" s="25"/>
      <c r="K278" s="25"/>
      <c r="L278" s="24"/>
      <c r="M278" s="25"/>
      <c r="N278" s="20"/>
      <c r="O278" s="21"/>
      <c r="P278" s="12"/>
      <c r="Q278" s="21"/>
      <c r="R278" s="21"/>
      <c r="S278" s="12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310"/>
    </row>
    <row r="279" spans="1:32" ht="46.2" x14ac:dyDescent="0.85">
      <c r="A279" s="122"/>
      <c r="B279" s="122"/>
      <c r="C279" s="123"/>
      <c r="D279" s="123"/>
      <c r="E279" s="27"/>
      <c r="F279" s="27"/>
      <c r="G279" s="27"/>
      <c r="H279" s="27"/>
      <c r="I279" s="27"/>
      <c r="J279" s="27"/>
      <c r="K279" s="27"/>
      <c r="L279" s="27"/>
      <c r="M279" s="27"/>
    </row>
    <row r="280" spans="1:32" ht="46.2" x14ac:dyDescent="0.85">
      <c r="A280" s="118" t="s">
        <v>89</v>
      </c>
      <c r="B280" s="117"/>
      <c r="C280" s="124"/>
      <c r="D280" s="124"/>
      <c r="E280" s="27"/>
      <c r="F280" s="27"/>
      <c r="G280" s="27"/>
      <c r="H280" s="27"/>
      <c r="I280" s="27"/>
      <c r="J280" s="27"/>
      <c r="K280" s="27"/>
      <c r="L280" s="27"/>
      <c r="M280" s="27"/>
    </row>
    <row r="281" spans="1:32" ht="46.2" x14ac:dyDescent="0.85">
      <c r="A281" s="118" t="s">
        <v>96</v>
      </c>
      <c r="B281" s="117"/>
      <c r="C281" s="124"/>
      <c r="D281" s="124"/>
      <c r="E281" s="27"/>
      <c r="F281" s="27"/>
      <c r="G281" s="27"/>
      <c r="H281" s="27"/>
      <c r="I281" s="27"/>
      <c r="J281" s="27"/>
      <c r="K281" s="27"/>
      <c r="L281" s="27"/>
      <c r="M281" s="27"/>
    </row>
    <row r="282" spans="1:32" ht="46.2" x14ac:dyDescent="0.85">
      <c r="A282" s="118" t="s">
        <v>91</v>
      </c>
      <c r="B282" s="117"/>
      <c r="C282" s="124"/>
      <c r="D282" s="124"/>
      <c r="E282" s="27"/>
      <c r="F282" s="27"/>
      <c r="G282" s="27"/>
      <c r="H282" s="27"/>
      <c r="I282" s="27"/>
      <c r="J282" s="27"/>
      <c r="K282" s="27"/>
      <c r="L282" s="27"/>
      <c r="M282" s="27"/>
    </row>
    <row r="283" spans="1:32" ht="165" x14ac:dyDescent="0.7">
      <c r="A283" s="75" t="s">
        <v>0</v>
      </c>
      <c r="B283" s="76" t="s">
        <v>92</v>
      </c>
      <c r="C283" s="77" t="s">
        <v>143</v>
      </c>
      <c r="D283" s="77" t="s">
        <v>75</v>
      </c>
      <c r="E283" s="77" t="s">
        <v>82</v>
      </c>
      <c r="F283" s="77" t="s">
        <v>144</v>
      </c>
      <c r="G283" s="77" t="s">
        <v>75</v>
      </c>
      <c r="H283" s="77" t="s">
        <v>82</v>
      </c>
      <c r="I283" s="77" t="s">
        <v>145</v>
      </c>
      <c r="J283" s="77" t="s">
        <v>75</v>
      </c>
      <c r="K283" s="77" t="s">
        <v>82</v>
      </c>
      <c r="L283" s="77" t="s">
        <v>146</v>
      </c>
      <c r="M283" s="77" t="s">
        <v>75</v>
      </c>
      <c r="N283" s="76" t="s">
        <v>82</v>
      </c>
      <c r="O283" s="76" t="s">
        <v>147</v>
      </c>
      <c r="P283" s="76" t="s">
        <v>75</v>
      </c>
      <c r="Q283" s="76" t="s">
        <v>82</v>
      </c>
      <c r="R283" s="76" t="s">
        <v>86</v>
      </c>
      <c r="S283" s="78" t="s">
        <v>75</v>
      </c>
      <c r="T283" s="78" t="s">
        <v>82</v>
      </c>
      <c r="U283" s="78" t="s">
        <v>125</v>
      </c>
      <c r="V283" s="78" t="s">
        <v>75</v>
      </c>
      <c r="W283" s="78" t="s">
        <v>82</v>
      </c>
      <c r="X283" s="78"/>
      <c r="Y283" s="78"/>
      <c r="Z283" s="78"/>
      <c r="AA283" s="78"/>
      <c r="AB283" s="78"/>
      <c r="AC283" s="78"/>
      <c r="AD283" s="78" t="s">
        <v>75</v>
      </c>
      <c r="AE283" s="78" t="s">
        <v>82</v>
      </c>
      <c r="AF283" s="302" t="s">
        <v>108</v>
      </c>
    </row>
    <row r="284" spans="1:32" ht="33.6" x14ac:dyDescent="0.65">
      <c r="A284" s="59" t="s">
        <v>9</v>
      </c>
      <c r="B284" s="67" t="s">
        <v>2</v>
      </c>
      <c r="C284" s="55"/>
      <c r="D284" s="55"/>
      <c r="E284" s="60"/>
      <c r="F284" s="57">
        <v>48</v>
      </c>
      <c r="G284" s="57">
        <f>(F284/50)*100</f>
        <v>96</v>
      </c>
      <c r="H284" s="56"/>
      <c r="I284" s="60">
        <v>34</v>
      </c>
      <c r="J284" s="60">
        <f>(I284/50)*100</f>
        <v>68</v>
      </c>
      <c r="K284" s="60"/>
      <c r="L284" s="55"/>
      <c r="M284" s="57"/>
      <c r="N284" s="65"/>
      <c r="O284" s="65"/>
      <c r="P284" s="65"/>
      <c r="Q284" s="65"/>
      <c r="R284" s="65"/>
      <c r="S284" s="65"/>
      <c r="T284" s="65"/>
      <c r="U284" s="65">
        <v>3</v>
      </c>
      <c r="V284" s="65"/>
      <c r="W284" s="65"/>
      <c r="X284" s="65"/>
      <c r="Y284" s="65"/>
      <c r="Z284" s="65"/>
      <c r="AA284" s="65"/>
      <c r="AB284" s="65"/>
      <c r="AC284" s="65"/>
      <c r="AD284" s="58"/>
      <c r="AE284" s="58"/>
      <c r="AF284" s="313"/>
    </row>
    <row r="285" spans="1:32" ht="33.6" x14ac:dyDescent="0.65">
      <c r="A285" s="59" t="s">
        <v>71</v>
      </c>
      <c r="B285" s="67" t="s">
        <v>2</v>
      </c>
      <c r="C285" s="55"/>
      <c r="D285" s="55"/>
      <c r="E285" s="57"/>
      <c r="F285" s="57">
        <v>43</v>
      </c>
      <c r="G285" s="57">
        <f t="shared" ref="G285:G310" si="56">(F285/50)*100</f>
        <v>86</v>
      </c>
      <c r="H285" s="56"/>
      <c r="I285" s="57">
        <v>44</v>
      </c>
      <c r="J285" s="60">
        <f t="shared" ref="J285:J310" si="57">(I285/50)*100</f>
        <v>88</v>
      </c>
      <c r="K285" s="57"/>
      <c r="L285" s="55"/>
      <c r="M285" s="57"/>
      <c r="N285" s="65"/>
      <c r="O285" s="65"/>
      <c r="P285" s="65"/>
      <c r="Q285" s="65"/>
      <c r="R285" s="65"/>
      <c r="S285" s="65"/>
      <c r="T285" s="65"/>
      <c r="U285" s="65">
        <v>7</v>
      </c>
      <c r="V285" s="65"/>
      <c r="W285" s="65"/>
      <c r="X285" s="65"/>
      <c r="Y285" s="65"/>
      <c r="Z285" s="65"/>
      <c r="AA285" s="65"/>
      <c r="AB285" s="65"/>
      <c r="AC285" s="65"/>
      <c r="AD285" s="58"/>
      <c r="AE285" s="58"/>
      <c r="AF285" s="313"/>
    </row>
    <row r="286" spans="1:32" ht="33.6" x14ac:dyDescent="0.65">
      <c r="A286" s="61" t="s">
        <v>3</v>
      </c>
      <c r="B286" s="67" t="s">
        <v>2</v>
      </c>
      <c r="C286" s="55"/>
      <c r="D286" s="55"/>
      <c r="E286" s="60"/>
      <c r="F286" s="57">
        <v>41</v>
      </c>
      <c r="G286" s="57">
        <f t="shared" si="56"/>
        <v>82</v>
      </c>
      <c r="H286" s="56"/>
      <c r="I286" s="60">
        <v>46</v>
      </c>
      <c r="J286" s="60">
        <f t="shared" si="57"/>
        <v>92</v>
      </c>
      <c r="K286" s="60"/>
      <c r="L286" s="55"/>
      <c r="M286" s="57"/>
      <c r="N286" s="65"/>
      <c r="O286" s="65"/>
      <c r="P286" s="65"/>
      <c r="Q286" s="65"/>
      <c r="R286" s="65"/>
      <c r="S286" s="65"/>
      <c r="T286" s="65"/>
      <c r="U286" s="65">
        <v>10</v>
      </c>
      <c r="V286" s="65"/>
      <c r="W286" s="65"/>
      <c r="X286" s="65"/>
      <c r="Y286" s="65"/>
      <c r="Z286" s="65"/>
      <c r="AA286" s="65"/>
      <c r="AB286" s="65"/>
      <c r="AC286" s="65"/>
      <c r="AD286" s="58"/>
      <c r="AE286" s="58"/>
      <c r="AF286" s="313"/>
    </row>
    <row r="287" spans="1:32" ht="33.6" x14ac:dyDescent="0.65">
      <c r="A287" s="59" t="s">
        <v>69</v>
      </c>
      <c r="B287" s="67" t="s">
        <v>2</v>
      </c>
      <c r="C287" s="55"/>
      <c r="D287" s="55"/>
      <c r="E287" s="60"/>
      <c r="F287" s="57">
        <v>44</v>
      </c>
      <c r="G287" s="57">
        <f t="shared" si="56"/>
        <v>88</v>
      </c>
      <c r="H287" s="56"/>
      <c r="I287" s="60">
        <v>44</v>
      </c>
      <c r="J287" s="60">
        <f t="shared" si="57"/>
        <v>88</v>
      </c>
      <c r="K287" s="60"/>
      <c r="L287" s="55"/>
      <c r="M287" s="57"/>
      <c r="N287" s="65"/>
      <c r="O287" s="65"/>
      <c r="P287" s="65"/>
      <c r="Q287" s="65"/>
      <c r="R287" s="65"/>
      <c r="S287" s="65"/>
      <c r="T287" s="65"/>
      <c r="U287" s="65">
        <v>12</v>
      </c>
      <c r="V287" s="65"/>
      <c r="W287" s="65"/>
      <c r="X287" s="65"/>
      <c r="Y287" s="65"/>
      <c r="Z287" s="65"/>
      <c r="AA287" s="65"/>
      <c r="AB287" s="65"/>
      <c r="AC287" s="65"/>
      <c r="AD287" s="58"/>
      <c r="AE287" s="58"/>
      <c r="AF287" s="313"/>
    </row>
    <row r="288" spans="1:32" ht="33.6" x14ac:dyDescent="0.65">
      <c r="A288" s="59" t="s">
        <v>68</v>
      </c>
      <c r="B288" s="67" t="s">
        <v>2</v>
      </c>
      <c r="C288" s="55"/>
      <c r="D288" s="55"/>
      <c r="E288" s="60"/>
      <c r="F288" s="57">
        <v>40</v>
      </c>
      <c r="G288" s="57">
        <f t="shared" si="56"/>
        <v>80</v>
      </c>
      <c r="H288" s="56"/>
      <c r="I288" s="60">
        <v>34</v>
      </c>
      <c r="J288" s="60">
        <f t="shared" si="57"/>
        <v>68</v>
      </c>
      <c r="K288" s="60"/>
      <c r="L288" s="55"/>
      <c r="M288" s="57"/>
      <c r="N288" s="65"/>
      <c r="O288" s="65"/>
      <c r="P288" s="65"/>
      <c r="Q288" s="65"/>
      <c r="R288" s="65"/>
      <c r="S288" s="65"/>
      <c r="T288" s="65"/>
      <c r="U288" s="65">
        <v>10</v>
      </c>
      <c r="V288" s="65"/>
      <c r="W288" s="65"/>
      <c r="X288" s="65"/>
      <c r="Y288" s="65"/>
      <c r="Z288" s="65"/>
      <c r="AA288" s="65"/>
      <c r="AB288" s="65"/>
      <c r="AC288" s="65"/>
      <c r="AD288" s="58"/>
      <c r="AE288" s="58"/>
      <c r="AF288" s="313"/>
    </row>
    <row r="289" spans="1:32" ht="33.6" x14ac:dyDescent="0.65">
      <c r="A289" s="59" t="s">
        <v>53</v>
      </c>
      <c r="B289" s="67" t="s">
        <v>2</v>
      </c>
      <c r="C289" s="55"/>
      <c r="D289" s="55"/>
      <c r="E289" s="60"/>
      <c r="F289" s="57">
        <v>40</v>
      </c>
      <c r="G289" s="57">
        <f t="shared" si="56"/>
        <v>80</v>
      </c>
      <c r="H289" s="56"/>
      <c r="I289" s="60">
        <v>41</v>
      </c>
      <c r="J289" s="60">
        <f t="shared" si="57"/>
        <v>82</v>
      </c>
      <c r="K289" s="60"/>
      <c r="L289" s="55"/>
      <c r="M289" s="57"/>
      <c r="N289" s="65"/>
      <c r="O289" s="65"/>
      <c r="P289" s="65"/>
      <c r="Q289" s="65"/>
      <c r="R289" s="65"/>
      <c r="S289" s="65"/>
      <c r="T289" s="65"/>
      <c r="U289" s="65">
        <v>5</v>
      </c>
      <c r="V289" s="65"/>
      <c r="W289" s="65"/>
      <c r="X289" s="65"/>
      <c r="Y289" s="65"/>
      <c r="Z289" s="65"/>
      <c r="AA289" s="65"/>
      <c r="AB289" s="65"/>
      <c r="AC289" s="65"/>
      <c r="AD289" s="58"/>
      <c r="AE289" s="58"/>
      <c r="AF289" s="313"/>
    </row>
    <row r="290" spans="1:32" ht="33.6" x14ac:dyDescent="0.65">
      <c r="A290" s="61" t="s">
        <v>10</v>
      </c>
      <c r="B290" s="67" t="s">
        <v>2</v>
      </c>
      <c r="C290" s="55"/>
      <c r="D290" s="55"/>
      <c r="E290" s="60"/>
      <c r="F290" s="57">
        <v>39</v>
      </c>
      <c r="G290" s="57">
        <f t="shared" si="56"/>
        <v>78</v>
      </c>
      <c r="H290" s="56"/>
      <c r="I290" s="60">
        <v>31</v>
      </c>
      <c r="J290" s="60">
        <f t="shared" si="57"/>
        <v>62</v>
      </c>
      <c r="K290" s="60"/>
      <c r="L290" s="55"/>
      <c r="M290" s="57"/>
      <c r="N290" s="65"/>
      <c r="O290" s="65"/>
      <c r="P290" s="65"/>
      <c r="Q290" s="65"/>
      <c r="R290" s="65"/>
      <c r="S290" s="65"/>
      <c r="T290" s="65"/>
      <c r="U290" s="65">
        <v>12</v>
      </c>
      <c r="V290" s="65"/>
      <c r="W290" s="65"/>
      <c r="X290" s="65"/>
      <c r="Y290" s="65"/>
      <c r="Z290" s="65"/>
      <c r="AA290" s="65"/>
      <c r="AB290" s="65"/>
      <c r="AC290" s="65"/>
      <c r="AD290" s="58"/>
      <c r="AE290" s="58"/>
      <c r="AF290" s="313"/>
    </row>
    <row r="291" spans="1:32" ht="33.6" x14ac:dyDescent="0.65">
      <c r="A291" s="59" t="s">
        <v>72</v>
      </c>
      <c r="B291" s="67" t="s">
        <v>2</v>
      </c>
      <c r="C291" s="55"/>
      <c r="D291" s="55"/>
      <c r="E291" s="60"/>
      <c r="F291" s="57">
        <v>39</v>
      </c>
      <c r="G291" s="57">
        <f t="shared" si="56"/>
        <v>78</v>
      </c>
      <c r="H291" s="56"/>
      <c r="I291" s="60">
        <v>35</v>
      </c>
      <c r="J291" s="60">
        <f t="shared" si="57"/>
        <v>70</v>
      </c>
      <c r="K291" s="60"/>
      <c r="L291" s="55"/>
      <c r="M291" s="57"/>
      <c r="N291" s="65"/>
      <c r="O291" s="65"/>
      <c r="P291" s="65"/>
      <c r="Q291" s="65"/>
      <c r="R291" s="65"/>
      <c r="S291" s="65"/>
      <c r="T291" s="65"/>
      <c r="U291" s="65">
        <v>9</v>
      </c>
      <c r="V291" s="65"/>
      <c r="W291" s="65"/>
      <c r="X291" s="65"/>
      <c r="Y291" s="65"/>
      <c r="Z291" s="65"/>
      <c r="AA291" s="65"/>
      <c r="AB291" s="65"/>
      <c r="AC291" s="65"/>
      <c r="AD291" s="58"/>
      <c r="AE291" s="58"/>
      <c r="AF291" s="313"/>
    </row>
    <row r="292" spans="1:32" ht="33.6" x14ac:dyDescent="0.65">
      <c r="A292" s="59" t="s">
        <v>62</v>
      </c>
      <c r="B292" s="67" t="s">
        <v>2</v>
      </c>
      <c r="C292" s="55"/>
      <c r="D292" s="55"/>
      <c r="E292" s="60"/>
      <c r="F292" s="57">
        <v>38</v>
      </c>
      <c r="G292" s="57">
        <f t="shared" si="56"/>
        <v>76</v>
      </c>
      <c r="H292" s="56"/>
      <c r="I292" s="60">
        <v>32</v>
      </c>
      <c r="J292" s="60">
        <f t="shared" si="57"/>
        <v>64</v>
      </c>
      <c r="K292" s="60"/>
      <c r="L292" s="55"/>
      <c r="M292" s="57"/>
      <c r="N292" s="65"/>
      <c r="O292" s="65"/>
      <c r="P292" s="65"/>
      <c r="Q292" s="65"/>
      <c r="R292" s="65"/>
      <c r="S292" s="65"/>
      <c r="T292" s="65"/>
      <c r="U292" s="65">
        <v>4</v>
      </c>
      <c r="V292" s="65"/>
      <c r="W292" s="65"/>
      <c r="X292" s="65"/>
      <c r="Y292" s="65"/>
      <c r="Z292" s="65"/>
      <c r="AA292" s="65"/>
      <c r="AB292" s="65"/>
      <c r="AC292" s="65"/>
      <c r="AD292" s="58"/>
      <c r="AE292" s="58"/>
      <c r="AF292" s="313"/>
    </row>
    <row r="293" spans="1:32" ht="33.6" x14ac:dyDescent="0.65">
      <c r="A293" s="63" t="s">
        <v>22</v>
      </c>
      <c r="B293" s="67" t="s">
        <v>2</v>
      </c>
      <c r="C293" s="55"/>
      <c r="D293" s="55"/>
      <c r="E293" s="57"/>
      <c r="F293" s="57">
        <v>37</v>
      </c>
      <c r="G293" s="57">
        <f t="shared" si="56"/>
        <v>74</v>
      </c>
      <c r="H293" s="56"/>
      <c r="I293" s="57">
        <v>24</v>
      </c>
      <c r="J293" s="60">
        <f t="shared" si="57"/>
        <v>48</v>
      </c>
      <c r="K293" s="57"/>
      <c r="L293" s="55"/>
      <c r="M293" s="57"/>
      <c r="N293" s="65"/>
      <c r="O293" s="65"/>
      <c r="P293" s="65"/>
      <c r="Q293" s="65"/>
      <c r="R293" s="65"/>
      <c r="S293" s="65"/>
      <c r="T293" s="65"/>
      <c r="U293" s="65">
        <v>8</v>
      </c>
      <c r="V293" s="65"/>
      <c r="W293" s="65"/>
      <c r="X293" s="65"/>
      <c r="Y293" s="65"/>
      <c r="Z293" s="65"/>
      <c r="AA293" s="65"/>
      <c r="AB293" s="65"/>
      <c r="AC293" s="65"/>
      <c r="AD293" s="58"/>
      <c r="AE293" s="58"/>
      <c r="AF293" s="313"/>
    </row>
    <row r="294" spans="1:32" ht="33.6" x14ac:dyDescent="0.65">
      <c r="A294" s="63" t="s">
        <v>38</v>
      </c>
      <c r="B294" s="67" t="s">
        <v>2</v>
      </c>
      <c r="C294" s="55"/>
      <c r="D294" s="55"/>
      <c r="E294" s="60"/>
      <c r="F294" s="57">
        <v>34</v>
      </c>
      <c r="G294" s="57">
        <f t="shared" si="56"/>
        <v>68</v>
      </c>
      <c r="H294" s="56"/>
      <c r="I294" s="60">
        <v>27</v>
      </c>
      <c r="J294" s="60">
        <f t="shared" si="57"/>
        <v>54</v>
      </c>
      <c r="K294" s="60"/>
      <c r="L294" s="55"/>
      <c r="M294" s="57"/>
      <c r="N294" s="65"/>
      <c r="O294" s="65"/>
      <c r="P294" s="65"/>
      <c r="Q294" s="65"/>
      <c r="R294" s="65"/>
      <c r="S294" s="65"/>
      <c r="T294" s="65"/>
      <c r="U294" s="65">
        <v>6</v>
      </c>
      <c r="V294" s="65"/>
      <c r="W294" s="65"/>
      <c r="X294" s="65"/>
      <c r="Y294" s="65"/>
      <c r="Z294" s="65"/>
      <c r="AA294" s="65"/>
      <c r="AB294" s="65"/>
      <c r="AC294" s="65"/>
      <c r="AD294" s="58"/>
      <c r="AE294" s="58"/>
      <c r="AF294" s="313"/>
    </row>
    <row r="295" spans="1:32" ht="33.6" x14ac:dyDescent="0.65">
      <c r="A295" s="63" t="s">
        <v>35</v>
      </c>
      <c r="B295" s="67" t="s">
        <v>2</v>
      </c>
      <c r="C295" s="60"/>
      <c r="D295" s="60"/>
      <c r="E295" s="60"/>
      <c r="F295" s="57">
        <v>35</v>
      </c>
      <c r="G295" s="57">
        <f t="shared" si="56"/>
        <v>70</v>
      </c>
      <c r="H295" s="57"/>
      <c r="I295" s="60">
        <v>22</v>
      </c>
      <c r="J295" s="60">
        <f t="shared" si="57"/>
        <v>44</v>
      </c>
      <c r="K295" s="60"/>
      <c r="L295" s="60"/>
      <c r="M295" s="57"/>
      <c r="N295" s="65"/>
      <c r="O295" s="65"/>
      <c r="P295" s="65"/>
      <c r="Q295" s="65"/>
      <c r="R295" s="65"/>
      <c r="S295" s="65"/>
      <c r="T295" s="65"/>
      <c r="U295" s="65">
        <v>5</v>
      </c>
      <c r="V295" s="65"/>
      <c r="W295" s="65"/>
      <c r="X295" s="65"/>
      <c r="Y295" s="65"/>
      <c r="Z295" s="65"/>
      <c r="AA295" s="65"/>
      <c r="AB295" s="65"/>
      <c r="AC295" s="65"/>
      <c r="AD295" s="58"/>
      <c r="AE295" s="58"/>
      <c r="AF295" s="313"/>
    </row>
    <row r="296" spans="1:32" ht="33.6" x14ac:dyDescent="0.65">
      <c r="A296" s="2" t="s">
        <v>73</v>
      </c>
      <c r="B296" s="9" t="s">
        <v>2</v>
      </c>
      <c r="C296" s="13"/>
      <c r="D296" s="13"/>
      <c r="E296" s="30"/>
      <c r="F296" s="15">
        <v>28</v>
      </c>
      <c r="G296" s="57">
        <f t="shared" si="56"/>
        <v>56.000000000000007</v>
      </c>
      <c r="H296" s="14"/>
      <c r="I296" s="30">
        <v>20</v>
      </c>
      <c r="J296" s="60">
        <f t="shared" si="57"/>
        <v>40</v>
      </c>
      <c r="K296" s="30"/>
      <c r="L296" s="13"/>
      <c r="M296" s="15"/>
      <c r="N296" s="17"/>
      <c r="O296" s="16"/>
      <c r="P296" s="17"/>
      <c r="Q296" s="16"/>
      <c r="R296" s="16"/>
      <c r="S296" s="17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317"/>
    </row>
    <row r="297" spans="1:32" ht="33.6" x14ac:dyDescent="0.65">
      <c r="A297" s="4" t="s">
        <v>161</v>
      </c>
      <c r="B297" s="9"/>
      <c r="C297" s="13"/>
      <c r="D297" s="13"/>
      <c r="E297" s="30"/>
      <c r="F297" s="15">
        <v>35</v>
      </c>
      <c r="G297" s="57">
        <f t="shared" si="56"/>
        <v>70</v>
      </c>
      <c r="H297" s="14"/>
      <c r="I297" s="30">
        <v>36</v>
      </c>
      <c r="J297" s="60">
        <f t="shared" si="57"/>
        <v>72</v>
      </c>
      <c r="K297" s="30"/>
      <c r="L297" s="13"/>
      <c r="M297" s="15"/>
      <c r="N297" s="17"/>
      <c r="O297" s="16"/>
      <c r="P297" s="17"/>
      <c r="Q297" s="16"/>
      <c r="R297" s="16"/>
      <c r="S297" s="17"/>
      <c r="T297" s="16"/>
      <c r="U297" s="16">
        <v>9</v>
      </c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317"/>
    </row>
    <row r="298" spans="1:32" ht="33.6" x14ac:dyDescent="0.65">
      <c r="A298" s="4" t="s">
        <v>4</v>
      </c>
      <c r="B298" s="9" t="s">
        <v>2</v>
      </c>
      <c r="C298" s="13"/>
      <c r="D298" s="13"/>
      <c r="E298" s="30"/>
      <c r="F298" s="15">
        <v>39</v>
      </c>
      <c r="G298" s="57">
        <f t="shared" si="56"/>
        <v>78</v>
      </c>
      <c r="H298" s="14"/>
      <c r="I298" s="30">
        <v>23</v>
      </c>
      <c r="J298" s="60">
        <f t="shared" si="57"/>
        <v>46</v>
      </c>
      <c r="K298" s="30"/>
      <c r="L298" s="13"/>
      <c r="M298" s="15"/>
      <c r="N298" s="17"/>
      <c r="O298" s="16"/>
      <c r="P298" s="17"/>
      <c r="Q298" s="16"/>
      <c r="R298" s="16"/>
      <c r="S298" s="17"/>
      <c r="T298" s="16"/>
      <c r="U298" s="16">
        <v>10</v>
      </c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317"/>
    </row>
    <row r="299" spans="1:32" ht="33.6" x14ac:dyDescent="0.65">
      <c r="A299" s="5" t="s">
        <v>1</v>
      </c>
      <c r="B299" s="9" t="s">
        <v>2</v>
      </c>
      <c r="C299" s="13"/>
      <c r="D299" s="13"/>
      <c r="E299" s="13"/>
      <c r="F299" s="14">
        <v>31</v>
      </c>
      <c r="G299" s="57">
        <f t="shared" si="56"/>
        <v>62</v>
      </c>
      <c r="H299" s="14"/>
      <c r="I299" s="13">
        <v>25</v>
      </c>
      <c r="J299" s="60">
        <f t="shared" si="57"/>
        <v>50</v>
      </c>
      <c r="K299" s="13"/>
      <c r="L299" s="13"/>
      <c r="M299" s="15"/>
      <c r="N299" s="17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318"/>
    </row>
    <row r="300" spans="1:32" ht="33.6" x14ac:dyDescent="0.65">
      <c r="A300" s="2" t="s">
        <v>70</v>
      </c>
      <c r="B300" s="9" t="s">
        <v>2</v>
      </c>
      <c r="C300" s="13"/>
      <c r="D300" s="13"/>
      <c r="E300" s="30"/>
      <c r="F300" s="15">
        <v>37</v>
      </c>
      <c r="G300" s="57">
        <f t="shared" si="56"/>
        <v>74</v>
      </c>
      <c r="H300" s="14"/>
      <c r="I300" s="30">
        <v>36</v>
      </c>
      <c r="J300" s="60">
        <f t="shared" si="57"/>
        <v>72</v>
      </c>
      <c r="K300" s="30"/>
      <c r="L300" s="13"/>
      <c r="M300" s="15"/>
      <c r="N300" s="17"/>
      <c r="O300" s="16"/>
      <c r="P300" s="17"/>
      <c r="Q300" s="16"/>
      <c r="R300" s="16"/>
      <c r="S300" s="17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317"/>
    </row>
    <row r="301" spans="1:32" ht="33.6" x14ac:dyDescent="0.65">
      <c r="A301" s="2" t="s">
        <v>162</v>
      </c>
      <c r="B301" s="9"/>
      <c r="C301" s="13"/>
      <c r="D301" s="13"/>
      <c r="E301" s="13"/>
      <c r="F301" s="14">
        <v>32</v>
      </c>
      <c r="G301" s="57">
        <f t="shared" si="56"/>
        <v>64</v>
      </c>
      <c r="H301" s="14"/>
      <c r="I301" s="13">
        <v>37</v>
      </c>
      <c r="J301" s="60">
        <f t="shared" si="57"/>
        <v>74</v>
      </c>
      <c r="K301" s="13"/>
      <c r="L301" s="13"/>
      <c r="M301" s="14"/>
      <c r="N301" s="35"/>
      <c r="O301" s="19"/>
      <c r="P301" s="35"/>
      <c r="Q301" s="19"/>
      <c r="R301" s="19"/>
      <c r="S301" s="35"/>
      <c r="T301" s="19"/>
      <c r="U301" s="19">
        <v>7</v>
      </c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332"/>
    </row>
    <row r="302" spans="1:32" ht="33.6" x14ac:dyDescent="0.65">
      <c r="A302" s="2" t="s">
        <v>123</v>
      </c>
      <c r="B302" s="9"/>
      <c r="C302" s="13"/>
      <c r="D302" s="13"/>
      <c r="E302" s="13"/>
      <c r="F302" s="14">
        <v>33</v>
      </c>
      <c r="G302" s="57">
        <f t="shared" si="56"/>
        <v>66</v>
      </c>
      <c r="H302" s="14"/>
      <c r="I302" s="13">
        <v>30</v>
      </c>
      <c r="J302" s="60">
        <f t="shared" si="57"/>
        <v>60</v>
      </c>
      <c r="K302" s="13"/>
      <c r="L302" s="13"/>
      <c r="M302" s="14"/>
      <c r="N302" s="35"/>
      <c r="O302" s="19"/>
      <c r="P302" s="35"/>
      <c r="Q302" s="19"/>
      <c r="R302" s="19"/>
      <c r="S302" s="35"/>
      <c r="T302" s="19"/>
      <c r="U302" s="19">
        <v>2</v>
      </c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332"/>
    </row>
    <row r="303" spans="1:32" ht="33.6" x14ac:dyDescent="0.65">
      <c r="A303" s="2" t="s">
        <v>163</v>
      </c>
      <c r="B303" s="9"/>
      <c r="C303" s="13"/>
      <c r="D303" s="13"/>
      <c r="E303" s="13"/>
      <c r="F303" s="14">
        <v>29</v>
      </c>
      <c r="G303" s="57">
        <f t="shared" si="56"/>
        <v>57.999999999999993</v>
      </c>
      <c r="H303" s="14"/>
      <c r="I303" s="13">
        <v>35</v>
      </c>
      <c r="J303" s="60">
        <f t="shared" si="57"/>
        <v>70</v>
      </c>
      <c r="K303" s="13"/>
      <c r="L303" s="13"/>
      <c r="M303" s="14"/>
      <c r="N303" s="35"/>
      <c r="O303" s="19"/>
      <c r="P303" s="35"/>
      <c r="Q303" s="19"/>
      <c r="R303" s="19"/>
      <c r="S303" s="35"/>
      <c r="T303" s="19"/>
      <c r="U303" s="19">
        <v>3</v>
      </c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332"/>
    </row>
    <row r="304" spans="1:32" ht="33.6" x14ac:dyDescent="0.65">
      <c r="A304" s="2" t="s">
        <v>164</v>
      </c>
      <c r="B304" s="9"/>
      <c r="C304" s="13"/>
      <c r="D304" s="13"/>
      <c r="E304" s="13"/>
      <c r="F304" s="14">
        <v>44</v>
      </c>
      <c r="G304" s="57">
        <f t="shared" si="56"/>
        <v>88</v>
      </c>
      <c r="H304" s="14"/>
      <c r="I304" s="13">
        <v>41</v>
      </c>
      <c r="J304" s="60">
        <f t="shared" si="57"/>
        <v>82</v>
      </c>
      <c r="K304" s="13"/>
      <c r="L304" s="13"/>
      <c r="M304" s="14"/>
      <c r="N304" s="35"/>
      <c r="O304" s="19"/>
      <c r="P304" s="35"/>
      <c r="Q304" s="19"/>
      <c r="R304" s="19"/>
      <c r="S304" s="35"/>
      <c r="T304" s="19"/>
      <c r="U304" s="19">
        <v>12</v>
      </c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332"/>
    </row>
    <row r="305" spans="1:32" ht="33.6" x14ac:dyDescent="0.65">
      <c r="A305" s="2" t="s">
        <v>165</v>
      </c>
      <c r="B305" s="9"/>
      <c r="C305" s="13"/>
      <c r="D305" s="13"/>
      <c r="E305" s="13"/>
      <c r="F305" s="14">
        <v>41</v>
      </c>
      <c r="G305" s="56">
        <f t="shared" si="56"/>
        <v>82</v>
      </c>
      <c r="H305" s="14"/>
      <c r="I305" s="13">
        <v>38</v>
      </c>
      <c r="J305" s="60">
        <f t="shared" si="57"/>
        <v>76</v>
      </c>
      <c r="K305" s="13"/>
      <c r="L305" s="13"/>
      <c r="M305" s="14"/>
      <c r="N305" s="35"/>
      <c r="O305" s="19"/>
      <c r="P305" s="35"/>
      <c r="Q305" s="19"/>
      <c r="R305" s="19"/>
      <c r="S305" s="35"/>
      <c r="T305" s="19"/>
      <c r="U305" s="19">
        <v>10</v>
      </c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332"/>
    </row>
    <row r="306" spans="1:32" ht="33.6" x14ac:dyDescent="0.65">
      <c r="A306" s="2" t="s">
        <v>166</v>
      </c>
      <c r="B306" s="9"/>
      <c r="C306" s="13"/>
      <c r="D306" s="13"/>
      <c r="E306" s="13"/>
      <c r="F306" s="14">
        <v>41</v>
      </c>
      <c r="G306" s="56">
        <f t="shared" si="56"/>
        <v>82</v>
      </c>
      <c r="H306" s="14"/>
      <c r="I306" s="13">
        <v>45</v>
      </c>
      <c r="J306" s="60">
        <f t="shared" si="57"/>
        <v>90</v>
      </c>
      <c r="K306" s="13"/>
      <c r="L306" s="13"/>
      <c r="M306" s="14"/>
      <c r="N306" s="35"/>
      <c r="O306" s="19"/>
      <c r="P306" s="35"/>
      <c r="Q306" s="19"/>
      <c r="R306" s="19"/>
      <c r="S306" s="35"/>
      <c r="T306" s="19"/>
      <c r="U306" s="19">
        <v>12</v>
      </c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332"/>
    </row>
    <row r="307" spans="1:32" ht="33.6" x14ac:dyDescent="0.65">
      <c r="A307" s="2" t="s">
        <v>167</v>
      </c>
      <c r="B307" s="9"/>
      <c r="C307" s="13"/>
      <c r="D307" s="13"/>
      <c r="E307" s="13"/>
      <c r="F307" s="14">
        <v>39</v>
      </c>
      <c r="G307" s="56">
        <f t="shared" si="56"/>
        <v>78</v>
      </c>
      <c r="H307" s="14"/>
      <c r="I307" s="13">
        <v>31</v>
      </c>
      <c r="J307" s="60">
        <f t="shared" si="57"/>
        <v>62</v>
      </c>
      <c r="K307" s="13"/>
      <c r="L307" s="13"/>
      <c r="M307" s="14"/>
      <c r="N307" s="35"/>
      <c r="O307" s="19"/>
      <c r="P307" s="35"/>
      <c r="Q307" s="19"/>
      <c r="R307" s="19"/>
      <c r="S307" s="35"/>
      <c r="T307" s="19"/>
      <c r="U307" s="19">
        <v>3</v>
      </c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332"/>
    </row>
    <row r="308" spans="1:32" ht="33.6" x14ac:dyDescent="0.65">
      <c r="A308" s="2" t="s">
        <v>168</v>
      </c>
      <c r="B308" s="9"/>
      <c r="C308" s="13"/>
      <c r="D308" s="13"/>
      <c r="E308" s="13"/>
      <c r="F308" s="14">
        <v>30</v>
      </c>
      <c r="G308" s="56">
        <f t="shared" si="56"/>
        <v>60</v>
      </c>
      <c r="H308" s="14"/>
      <c r="I308" s="13">
        <v>23</v>
      </c>
      <c r="J308" s="60">
        <f t="shared" si="57"/>
        <v>46</v>
      </c>
      <c r="K308" s="13"/>
      <c r="L308" s="13"/>
      <c r="M308" s="14"/>
      <c r="N308" s="35"/>
      <c r="O308" s="19"/>
      <c r="P308" s="35"/>
      <c r="Q308" s="19"/>
      <c r="R308" s="19"/>
      <c r="S308" s="35"/>
      <c r="T308" s="19"/>
      <c r="U308" s="19">
        <v>8</v>
      </c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332"/>
    </row>
    <row r="309" spans="1:32" ht="33.6" x14ac:dyDescent="0.65">
      <c r="A309" s="2" t="s">
        <v>169</v>
      </c>
      <c r="B309" s="9"/>
      <c r="C309" s="13"/>
      <c r="D309" s="13"/>
      <c r="E309" s="13"/>
      <c r="F309" s="14">
        <v>32</v>
      </c>
      <c r="G309" s="56">
        <f t="shared" si="56"/>
        <v>64</v>
      </c>
      <c r="H309" s="14"/>
      <c r="I309" s="13">
        <v>27</v>
      </c>
      <c r="J309" s="60">
        <f t="shared" si="57"/>
        <v>54</v>
      </c>
      <c r="K309" s="13"/>
      <c r="L309" s="13"/>
      <c r="M309" s="14"/>
      <c r="N309" s="35"/>
      <c r="O309" s="19"/>
      <c r="P309" s="35"/>
      <c r="Q309" s="19"/>
      <c r="R309" s="19"/>
      <c r="S309" s="35"/>
      <c r="T309" s="19"/>
      <c r="U309" s="19">
        <v>1</v>
      </c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332"/>
    </row>
    <row r="310" spans="1:32" ht="33.6" x14ac:dyDescent="0.65">
      <c r="A310" s="2" t="s">
        <v>170</v>
      </c>
      <c r="B310" s="9"/>
      <c r="C310" s="13"/>
      <c r="D310" s="13"/>
      <c r="E310" s="13"/>
      <c r="F310" s="14">
        <v>42</v>
      </c>
      <c r="G310" s="56">
        <f t="shared" si="56"/>
        <v>84</v>
      </c>
      <c r="H310" s="14"/>
      <c r="I310" s="13">
        <v>45</v>
      </c>
      <c r="J310" s="60">
        <f t="shared" si="57"/>
        <v>90</v>
      </c>
      <c r="K310" s="13"/>
      <c r="L310" s="13"/>
      <c r="M310" s="14"/>
      <c r="N310" s="35"/>
      <c r="O310" s="19"/>
      <c r="P310" s="35"/>
      <c r="Q310" s="19"/>
      <c r="R310" s="19"/>
      <c r="S310" s="35"/>
      <c r="T310" s="19"/>
      <c r="U310" s="19">
        <v>9</v>
      </c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332"/>
    </row>
    <row r="311" spans="1:32" ht="33.6" x14ac:dyDescent="0.65">
      <c r="A311" s="2"/>
      <c r="B311" s="9"/>
      <c r="C311" s="13"/>
      <c r="D311" s="13"/>
      <c r="E311" s="13"/>
      <c r="F311" s="14"/>
      <c r="G311" s="56"/>
      <c r="H311" s="14"/>
      <c r="I311" s="13"/>
      <c r="J311" s="13"/>
      <c r="K311" s="13"/>
      <c r="L311" s="13"/>
      <c r="M311" s="14"/>
      <c r="N311" s="35"/>
      <c r="O311" s="19"/>
      <c r="P311" s="35"/>
      <c r="Q311" s="19"/>
      <c r="R311" s="19"/>
      <c r="S311" s="35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332"/>
    </row>
    <row r="312" spans="1:32" ht="33.6" x14ac:dyDescent="0.65">
      <c r="A312" s="62" t="s">
        <v>75</v>
      </c>
      <c r="B312" s="67"/>
      <c r="C312" s="125"/>
      <c r="D312" s="125"/>
      <c r="E312" s="125"/>
      <c r="F312" s="125"/>
      <c r="G312" s="125"/>
      <c r="H312" s="125"/>
      <c r="I312" s="125"/>
      <c r="J312" s="125"/>
      <c r="K312" s="125"/>
      <c r="L312" s="125"/>
      <c r="M312" s="125"/>
      <c r="N312" s="125"/>
      <c r="O312" s="125"/>
      <c r="P312" s="125"/>
      <c r="Q312" s="125"/>
      <c r="R312" s="125"/>
      <c r="S312" s="125"/>
      <c r="T312" s="125"/>
      <c r="U312" s="125"/>
      <c r="V312" s="125"/>
      <c r="W312" s="125"/>
      <c r="X312" s="125"/>
      <c r="Y312" s="125"/>
      <c r="Z312" s="125"/>
      <c r="AA312" s="125"/>
      <c r="AB312" s="125"/>
      <c r="AC312" s="125"/>
      <c r="AD312" s="125"/>
      <c r="AE312" s="125"/>
      <c r="AF312" s="314"/>
    </row>
    <row r="313" spans="1:32" ht="33.6" x14ac:dyDescent="0.65">
      <c r="A313" s="62" t="s">
        <v>97</v>
      </c>
      <c r="B313" s="63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  <c r="AC313" s="64"/>
      <c r="AD313" s="64"/>
      <c r="AE313" s="64"/>
      <c r="AF313" s="315"/>
    </row>
    <row r="314" spans="1:32" ht="28.8" x14ac:dyDescent="0.55000000000000004">
      <c r="A314" s="31" t="s">
        <v>98</v>
      </c>
      <c r="B314" s="2"/>
      <c r="C314" s="1"/>
      <c r="D314" s="1"/>
      <c r="E314" s="1"/>
      <c r="F314" s="3"/>
      <c r="G314" s="3"/>
      <c r="H314" s="1"/>
      <c r="I314" s="1"/>
      <c r="J314" s="1"/>
      <c r="K314" s="1"/>
      <c r="L314" s="1"/>
      <c r="M314" s="3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316"/>
    </row>
    <row r="315" spans="1:32" ht="28.8" x14ac:dyDescent="0.55000000000000004">
      <c r="A315" s="33"/>
      <c r="B315" s="33"/>
      <c r="C315" s="24"/>
      <c r="D315" s="24"/>
      <c r="E315" s="24"/>
      <c r="F315" s="26"/>
      <c r="G315" s="26"/>
      <c r="H315" s="26"/>
      <c r="I315" s="24"/>
      <c r="J315" s="24"/>
      <c r="K315" s="24"/>
      <c r="L315" s="24"/>
      <c r="M315" s="26"/>
      <c r="N315" s="20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319"/>
    </row>
    <row r="316" spans="1:32" ht="28.8" x14ac:dyDescent="0.55000000000000004">
      <c r="A316" s="11"/>
      <c r="B316" s="11"/>
      <c r="C316" s="28"/>
      <c r="D316" s="28"/>
      <c r="E316" s="28"/>
      <c r="F316" s="25"/>
      <c r="G316" s="25"/>
      <c r="H316" s="28"/>
      <c r="I316" s="28"/>
      <c r="J316" s="28"/>
      <c r="K316" s="28"/>
      <c r="L316" s="28"/>
      <c r="M316" s="25"/>
    </row>
    <row r="317" spans="1:32" ht="36.6" x14ac:dyDescent="0.7">
      <c r="A317" s="119"/>
      <c r="B317" s="91"/>
      <c r="C317" s="120"/>
      <c r="D317" s="120"/>
      <c r="E317" s="121"/>
      <c r="F317" s="27"/>
      <c r="G317" s="27"/>
      <c r="H317" s="27"/>
      <c r="I317" s="27"/>
      <c r="J317" s="27"/>
      <c r="K317" s="27"/>
      <c r="L317" s="27"/>
      <c r="M317" s="27"/>
    </row>
    <row r="318" spans="1:32" ht="36.6" x14ac:dyDescent="0.7">
      <c r="A318" s="73" t="s">
        <v>89</v>
      </c>
      <c r="B318" s="101"/>
      <c r="C318" s="121"/>
      <c r="D318" s="121"/>
      <c r="E318" s="121"/>
      <c r="F318" s="27"/>
      <c r="G318" s="27"/>
      <c r="H318" s="27"/>
      <c r="I318" s="27"/>
      <c r="J318" s="27"/>
      <c r="K318" s="27"/>
      <c r="L318" s="27"/>
      <c r="M318" s="27"/>
    </row>
    <row r="319" spans="1:32" ht="36.6" x14ac:dyDescent="0.7">
      <c r="A319" s="73" t="s">
        <v>94</v>
      </c>
      <c r="B319" s="101"/>
      <c r="C319" s="121"/>
      <c r="D319" s="121"/>
      <c r="E319" s="121"/>
      <c r="F319" s="27"/>
      <c r="G319" s="27"/>
      <c r="H319" s="27"/>
      <c r="I319" s="27"/>
      <c r="J319" s="27"/>
      <c r="K319" s="27"/>
      <c r="L319" s="27"/>
      <c r="M319" s="27"/>
    </row>
    <row r="320" spans="1:32" ht="36.6" x14ac:dyDescent="0.7">
      <c r="A320" s="73" t="s">
        <v>91</v>
      </c>
      <c r="B320" s="101"/>
      <c r="C320" s="121"/>
      <c r="D320" s="121"/>
      <c r="E320" s="121"/>
      <c r="F320" s="27"/>
      <c r="G320" s="27"/>
      <c r="H320" s="27"/>
      <c r="I320" s="27"/>
      <c r="J320" s="27"/>
      <c r="K320" s="27"/>
      <c r="L320" s="27"/>
      <c r="M320" s="27"/>
    </row>
    <row r="321" spans="1:32" ht="28.8" x14ac:dyDescent="0.55000000000000004">
      <c r="A321" s="23"/>
      <c r="B321" s="11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</row>
    <row r="322" spans="1:32" ht="144" x14ac:dyDescent="0.7">
      <c r="A322" s="75" t="s">
        <v>0</v>
      </c>
      <c r="B322" s="76" t="s">
        <v>92</v>
      </c>
      <c r="C322" s="77" t="s">
        <v>77</v>
      </c>
      <c r="D322" s="77" t="s">
        <v>75</v>
      </c>
      <c r="E322" s="77" t="s">
        <v>78</v>
      </c>
      <c r="F322" s="77" t="s">
        <v>79</v>
      </c>
      <c r="G322" s="77" t="s">
        <v>88</v>
      </c>
      <c r="H322" s="77" t="s">
        <v>75</v>
      </c>
      <c r="I322" s="77" t="s">
        <v>82</v>
      </c>
      <c r="J322" s="77" t="s">
        <v>80</v>
      </c>
      <c r="K322" s="77" t="s">
        <v>81</v>
      </c>
      <c r="L322" s="77" t="s">
        <v>75</v>
      </c>
      <c r="M322" s="77" t="s">
        <v>78</v>
      </c>
      <c r="N322" s="76" t="s">
        <v>83</v>
      </c>
      <c r="O322" s="76" t="s">
        <v>75</v>
      </c>
      <c r="P322" s="76" t="s">
        <v>82</v>
      </c>
      <c r="Q322" s="76" t="s">
        <v>84</v>
      </c>
      <c r="R322" s="76" t="s">
        <v>75</v>
      </c>
      <c r="S322" s="78" t="s">
        <v>82</v>
      </c>
      <c r="T322" s="78" t="s">
        <v>85</v>
      </c>
      <c r="U322" s="78"/>
      <c r="V322" s="78"/>
      <c r="W322" s="78"/>
      <c r="X322" s="78"/>
      <c r="Y322" s="78"/>
      <c r="Z322" s="78"/>
      <c r="AA322" s="78"/>
      <c r="AB322" s="78"/>
      <c r="AC322" s="78"/>
      <c r="AD322" s="78" t="s">
        <v>75</v>
      </c>
      <c r="AE322" s="78"/>
      <c r="AF322" s="302" t="s">
        <v>82</v>
      </c>
    </row>
    <row r="323" spans="1:32" ht="31.2" x14ac:dyDescent="0.6">
      <c r="A323" s="4" t="s">
        <v>6</v>
      </c>
      <c r="B323" s="9" t="s">
        <v>12</v>
      </c>
      <c r="C323" s="45"/>
      <c r="D323" s="45"/>
      <c r="E323" s="45"/>
      <c r="F323" s="46"/>
      <c r="G323" s="46"/>
      <c r="H323" s="46"/>
      <c r="I323" s="45"/>
      <c r="J323" s="45"/>
      <c r="K323" s="45"/>
      <c r="L323" s="45"/>
      <c r="M323" s="47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  <c r="AA323" s="38"/>
      <c r="AB323" s="38"/>
      <c r="AC323" s="38"/>
      <c r="AD323" s="48"/>
      <c r="AE323" s="48"/>
      <c r="AF323" s="320"/>
    </row>
    <row r="324" spans="1:32" ht="31.2" x14ac:dyDescent="0.6">
      <c r="A324" s="4" t="s">
        <v>7</v>
      </c>
      <c r="B324" s="9" t="s">
        <v>12</v>
      </c>
      <c r="C324" s="45"/>
      <c r="D324" s="45"/>
      <c r="E324" s="49"/>
      <c r="F324" s="47"/>
      <c r="G324" s="47"/>
      <c r="H324" s="46"/>
      <c r="I324" s="49"/>
      <c r="J324" s="49"/>
      <c r="K324" s="49"/>
      <c r="L324" s="45"/>
      <c r="M324" s="47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  <c r="AA324" s="38"/>
      <c r="AB324" s="38"/>
      <c r="AC324" s="38"/>
      <c r="AD324" s="48"/>
      <c r="AE324" s="48"/>
      <c r="AF324" s="320"/>
    </row>
    <row r="325" spans="1:32" ht="31.2" x14ac:dyDescent="0.6">
      <c r="A325" s="4" t="s">
        <v>43</v>
      </c>
      <c r="B325" s="9" t="s">
        <v>12</v>
      </c>
      <c r="C325" s="45"/>
      <c r="D325" s="45"/>
      <c r="E325" s="49"/>
      <c r="F325" s="47"/>
      <c r="G325" s="47"/>
      <c r="H325" s="46"/>
      <c r="I325" s="49"/>
      <c r="J325" s="49"/>
      <c r="K325" s="49"/>
      <c r="L325" s="45"/>
      <c r="M325" s="47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  <c r="AA325" s="38"/>
      <c r="AB325" s="38"/>
      <c r="AC325" s="38"/>
      <c r="AD325" s="48"/>
      <c r="AE325" s="48"/>
      <c r="AF325" s="320"/>
    </row>
    <row r="326" spans="1:32" ht="31.2" x14ac:dyDescent="0.6">
      <c r="A326" s="4" t="s">
        <v>26</v>
      </c>
      <c r="B326" s="9" t="s">
        <v>12</v>
      </c>
      <c r="C326" s="45"/>
      <c r="D326" s="45"/>
      <c r="E326" s="49"/>
      <c r="F326" s="47"/>
      <c r="G326" s="47"/>
      <c r="H326" s="46"/>
      <c r="I326" s="49"/>
      <c r="J326" s="49"/>
      <c r="K326" s="49"/>
      <c r="L326" s="45"/>
      <c r="M326" s="47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  <c r="AA326" s="38"/>
      <c r="AB326" s="38"/>
      <c r="AC326" s="38"/>
      <c r="AD326" s="48"/>
      <c r="AE326" s="48"/>
      <c r="AF326" s="320"/>
    </row>
    <row r="327" spans="1:32" ht="31.2" x14ac:dyDescent="0.6">
      <c r="A327" s="4" t="s">
        <v>28</v>
      </c>
      <c r="B327" s="9" t="s">
        <v>12</v>
      </c>
      <c r="C327" s="45"/>
      <c r="D327" s="45"/>
      <c r="E327" s="49"/>
      <c r="F327" s="47"/>
      <c r="G327" s="47"/>
      <c r="H327" s="46"/>
      <c r="I327" s="49"/>
      <c r="J327" s="49"/>
      <c r="K327" s="49"/>
      <c r="L327" s="45"/>
      <c r="M327" s="47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  <c r="AA327" s="38"/>
      <c r="AB327" s="38"/>
      <c r="AC327" s="38"/>
      <c r="AD327" s="48"/>
      <c r="AE327" s="48"/>
      <c r="AF327" s="320"/>
    </row>
    <row r="328" spans="1:32" ht="31.2" x14ac:dyDescent="0.6">
      <c r="A328" s="4" t="s">
        <v>34</v>
      </c>
      <c r="B328" s="9" t="s">
        <v>12</v>
      </c>
      <c r="C328" s="45"/>
      <c r="D328" s="45"/>
      <c r="E328" s="49"/>
      <c r="F328" s="47"/>
      <c r="G328" s="47"/>
      <c r="H328" s="46"/>
      <c r="I328" s="49"/>
      <c r="J328" s="49"/>
      <c r="K328" s="49"/>
      <c r="L328" s="45"/>
      <c r="M328" s="47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  <c r="AA328" s="38"/>
      <c r="AB328" s="38"/>
      <c r="AC328" s="38"/>
      <c r="AD328" s="48"/>
      <c r="AE328" s="48"/>
      <c r="AF328" s="320"/>
    </row>
    <row r="329" spans="1:32" ht="31.2" x14ac:dyDescent="0.6">
      <c r="A329" s="4" t="s">
        <v>58</v>
      </c>
      <c r="B329" s="9" t="s">
        <v>12</v>
      </c>
      <c r="C329" s="45"/>
      <c r="D329" s="45"/>
      <c r="E329" s="49"/>
      <c r="F329" s="47"/>
      <c r="G329" s="47"/>
      <c r="H329" s="46"/>
      <c r="I329" s="49"/>
      <c r="J329" s="49"/>
      <c r="K329" s="49"/>
      <c r="L329" s="45"/>
      <c r="M329" s="47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  <c r="AA329" s="38"/>
      <c r="AB329" s="38"/>
      <c r="AC329" s="38"/>
      <c r="AD329" s="48"/>
      <c r="AE329" s="48"/>
      <c r="AF329" s="320"/>
    </row>
    <row r="330" spans="1:32" ht="31.2" x14ac:dyDescent="0.6">
      <c r="A330" s="4" t="s">
        <v>8</v>
      </c>
      <c r="B330" s="9" t="s">
        <v>12</v>
      </c>
      <c r="C330" s="45"/>
      <c r="D330" s="45"/>
      <c r="E330" s="49"/>
      <c r="F330" s="47"/>
      <c r="G330" s="47"/>
      <c r="H330" s="46"/>
      <c r="I330" s="49"/>
      <c r="J330" s="49"/>
      <c r="K330" s="49"/>
      <c r="L330" s="45"/>
      <c r="M330" s="47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  <c r="AA330" s="38"/>
      <c r="AB330" s="38"/>
      <c r="AC330" s="38"/>
      <c r="AD330" s="48"/>
      <c r="AE330" s="48"/>
      <c r="AF330" s="320"/>
    </row>
    <row r="331" spans="1:32" ht="31.2" x14ac:dyDescent="0.6">
      <c r="A331" s="4" t="s">
        <v>39</v>
      </c>
      <c r="B331" s="9" t="s">
        <v>12</v>
      </c>
      <c r="C331" s="45"/>
      <c r="D331" s="45"/>
      <c r="E331" s="49"/>
      <c r="F331" s="47"/>
      <c r="G331" s="47"/>
      <c r="H331" s="46"/>
      <c r="I331" s="49"/>
      <c r="J331" s="49"/>
      <c r="K331" s="49"/>
      <c r="L331" s="45"/>
      <c r="M331" s="47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  <c r="AA331" s="38"/>
      <c r="AB331" s="38"/>
      <c r="AC331" s="38"/>
      <c r="AD331" s="48"/>
      <c r="AE331" s="48"/>
      <c r="AF331" s="320"/>
    </row>
    <row r="332" spans="1:32" ht="31.2" x14ac:dyDescent="0.6">
      <c r="A332" s="4" t="s">
        <v>56</v>
      </c>
      <c r="B332" s="9" t="s">
        <v>12</v>
      </c>
      <c r="C332" s="45"/>
      <c r="D332" s="45"/>
      <c r="E332" s="49"/>
      <c r="F332" s="47"/>
      <c r="G332" s="47"/>
      <c r="H332" s="46"/>
      <c r="I332" s="49"/>
      <c r="J332" s="49"/>
      <c r="K332" s="49"/>
      <c r="L332" s="45"/>
      <c r="M332" s="47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  <c r="AA332" s="38"/>
      <c r="AB332" s="38"/>
      <c r="AC332" s="38"/>
      <c r="AD332" s="48"/>
      <c r="AE332" s="48"/>
      <c r="AF332" s="320"/>
    </row>
    <row r="333" spans="1:32" ht="31.2" x14ac:dyDescent="0.6">
      <c r="A333" s="4" t="s">
        <v>42</v>
      </c>
      <c r="B333" s="9" t="s">
        <v>12</v>
      </c>
      <c r="C333" s="45"/>
      <c r="D333" s="45"/>
      <c r="E333" s="49"/>
      <c r="F333" s="47"/>
      <c r="G333" s="47"/>
      <c r="H333" s="46"/>
      <c r="I333" s="49"/>
      <c r="J333" s="49"/>
      <c r="K333" s="49"/>
      <c r="L333" s="45"/>
      <c r="M333" s="47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  <c r="AA333" s="38"/>
      <c r="AB333" s="38"/>
      <c r="AC333" s="38"/>
      <c r="AD333" s="48"/>
      <c r="AE333" s="48"/>
      <c r="AF333" s="320"/>
    </row>
    <row r="334" spans="1:32" ht="31.2" x14ac:dyDescent="0.6">
      <c r="A334" s="5" t="s">
        <v>18</v>
      </c>
      <c r="B334" s="9" t="s">
        <v>12</v>
      </c>
      <c r="C334" s="45"/>
      <c r="D334" s="45"/>
      <c r="E334" s="49"/>
      <c r="F334" s="47"/>
      <c r="G334" s="47"/>
      <c r="H334" s="46"/>
      <c r="I334" s="49"/>
      <c r="J334" s="49"/>
      <c r="K334" s="49"/>
      <c r="L334" s="45"/>
      <c r="M334" s="47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  <c r="AA334" s="38"/>
      <c r="AB334" s="38"/>
      <c r="AC334" s="38"/>
      <c r="AD334" s="48"/>
      <c r="AE334" s="48"/>
      <c r="AF334" s="320"/>
    </row>
    <row r="335" spans="1:32" ht="31.2" x14ac:dyDescent="0.6">
      <c r="A335" s="5" t="s">
        <v>16</v>
      </c>
      <c r="B335" s="9" t="s">
        <v>12</v>
      </c>
      <c r="C335" s="45"/>
      <c r="D335" s="45"/>
      <c r="E335" s="49"/>
      <c r="F335" s="47"/>
      <c r="G335" s="47"/>
      <c r="H335" s="46"/>
      <c r="I335" s="49"/>
      <c r="J335" s="49"/>
      <c r="K335" s="49"/>
      <c r="L335" s="45"/>
      <c r="M335" s="47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  <c r="AA335" s="38"/>
      <c r="AB335" s="38"/>
      <c r="AC335" s="38"/>
      <c r="AD335" s="48"/>
      <c r="AE335" s="48"/>
      <c r="AF335" s="320"/>
    </row>
    <row r="336" spans="1:32" ht="31.2" x14ac:dyDescent="0.6">
      <c r="A336" s="4" t="s">
        <v>36</v>
      </c>
      <c r="B336" s="9" t="s">
        <v>12</v>
      </c>
      <c r="C336" s="45"/>
      <c r="D336" s="45"/>
      <c r="E336" s="49"/>
      <c r="F336" s="47"/>
      <c r="G336" s="47"/>
      <c r="H336" s="46"/>
      <c r="I336" s="49"/>
      <c r="J336" s="49"/>
      <c r="K336" s="49"/>
      <c r="L336" s="45"/>
      <c r="M336" s="47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  <c r="AA336" s="38"/>
      <c r="AB336" s="38"/>
      <c r="AC336" s="38"/>
      <c r="AD336" s="48"/>
      <c r="AE336" s="48"/>
      <c r="AF336" s="320"/>
    </row>
    <row r="337" spans="1:32" ht="31.2" x14ac:dyDescent="0.6">
      <c r="A337" s="5" t="s">
        <v>67</v>
      </c>
      <c r="B337" s="9" t="s">
        <v>12</v>
      </c>
      <c r="C337" s="45"/>
      <c r="D337" s="45"/>
      <c r="E337" s="49"/>
      <c r="F337" s="47"/>
      <c r="G337" s="47"/>
      <c r="H337" s="46"/>
      <c r="I337" s="49"/>
      <c r="J337" s="49"/>
      <c r="K337" s="49"/>
      <c r="L337" s="45"/>
      <c r="M337" s="47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  <c r="AA337" s="38"/>
      <c r="AB337" s="38"/>
      <c r="AC337" s="38"/>
      <c r="AD337" s="48"/>
      <c r="AE337" s="48"/>
      <c r="AF337" s="320"/>
    </row>
    <row r="338" spans="1:32" ht="31.2" x14ac:dyDescent="0.6">
      <c r="A338" s="4" t="s">
        <v>50</v>
      </c>
      <c r="B338" s="9" t="s">
        <v>12</v>
      </c>
      <c r="C338" s="45"/>
      <c r="D338" s="45"/>
      <c r="E338" s="47"/>
      <c r="F338" s="47"/>
      <c r="G338" s="47"/>
      <c r="H338" s="46"/>
      <c r="I338" s="47"/>
      <c r="J338" s="47"/>
      <c r="K338" s="47"/>
      <c r="L338" s="45"/>
      <c r="M338" s="47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  <c r="AA338" s="38"/>
      <c r="AB338" s="38"/>
      <c r="AC338" s="38"/>
      <c r="AD338" s="48"/>
      <c r="AE338" s="48"/>
      <c r="AF338" s="320"/>
    </row>
    <row r="339" spans="1:32" ht="31.2" x14ac:dyDescent="0.6">
      <c r="A339" s="4" t="s">
        <v>41</v>
      </c>
      <c r="B339" s="9" t="s">
        <v>12</v>
      </c>
      <c r="C339" s="45"/>
      <c r="D339" s="45"/>
      <c r="E339" s="49"/>
      <c r="F339" s="47"/>
      <c r="G339" s="47"/>
      <c r="H339" s="46"/>
      <c r="I339" s="49"/>
      <c r="J339" s="49"/>
      <c r="K339" s="49"/>
      <c r="L339" s="45"/>
      <c r="M339" s="47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  <c r="AA339" s="38"/>
      <c r="AB339" s="38"/>
      <c r="AC339" s="38"/>
      <c r="AD339" s="48"/>
      <c r="AE339" s="48"/>
      <c r="AF339" s="320"/>
    </row>
    <row r="340" spans="1:32" ht="31.2" x14ac:dyDescent="0.6">
      <c r="A340" s="36" t="s">
        <v>15</v>
      </c>
      <c r="B340" s="9" t="s">
        <v>12</v>
      </c>
      <c r="C340" s="49"/>
      <c r="D340" s="49"/>
      <c r="E340" s="47"/>
      <c r="F340" s="47"/>
      <c r="G340" s="47"/>
      <c r="H340" s="47"/>
      <c r="I340" s="47"/>
      <c r="J340" s="47"/>
      <c r="K340" s="47"/>
      <c r="L340" s="49"/>
      <c r="M340" s="47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  <c r="AA340" s="38"/>
      <c r="AB340" s="38"/>
      <c r="AC340" s="38"/>
      <c r="AD340" s="48"/>
      <c r="AE340" s="48"/>
      <c r="AF340" s="320"/>
    </row>
    <row r="341" spans="1:32" ht="31.2" x14ac:dyDescent="0.6">
      <c r="A341" s="2" t="s">
        <v>106</v>
      </c>
      <c r="B341" s="9" t="s">
        <v>12</v>
      </c>
      <c r="C341" s="49"/>
      <c r="D341" s="49"/>
      <c r="E341" s="49"/>
      <c r="F341" s="47"/>
      <c r="G341" s="47"/>
      <c r="H341" s="47"/>
      <c r="I341" s="49"/>
      <c r="J341" s="49"/>
      <c r="K341" s="49"/>
      <c r="L341" s="49"/>
      <c r="M341" s="47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  <c r="AA341" s="38"/>
      <c r="AB341" s="38"/>
      <c r="AC341" s="38"/>
      <c r="AD341" s="48"/>
      <c r="AE341" s="48"/>
      <c r="AF341" s="320"/>
    </row>
    <row r="342" spans="1:32" ht="28.8" x14ac:dyDescent="0.55000000000000004">
      <c r="A342" s="31" t="s">
        <v>75</v>
      </c>
      <c r="B342" s="2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  <c r="AB342" s="39"/>
      <c r="AC342" s="39"/>
      <c r="AD342" s="39"/>
      <c r="AE342" s="39"/>
      <c r="AF342" s="321"/>
    </row>
    <row r="343" spans="1:32" ht="28.8" x14ac:dyDescent="0.55000000000000004">
      <c r="A343" s="31" t="s">
        <v>97</v>
      </c>
      <c r="B343" s="2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  <c r="AC343" s="37"/>
      <c r="AD343" s="37"/>
      <c r="AE343" s="37"/>
      <c r="AF343" s="322"/>
    </row>
    <row r="344" spans="1:32" ht="28.8" x14ac:dyDescent="0.55000000000000004">
      <c r="A344" s="31" t="s">
        <v>98</v>
      </c>
      <c r="B344" s="2"/>
      <c r="C344" s="1"/>
      <c r="D344" s="1"/>
      <c r="E344" s="1"/>
      <c r="F344" s="3"/>
      <c r="G344" s="3"/>
      <c r="H344" s="1"/>
      <c r="I344" s="1"/>
      <c r="J344" s="1"/>
      <c r="K344" s="1"/>
      <c r="L344" s="1"/>
      <c r="M344" s="3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316"/>
    </row>
    <row r="345" spans="1:32" ht="28.8" x14ac:dyDescent="0.55000000000000004">
      <c r="A345" s="11"/>
      <c r="B345" s="11"/>
      <c r="C345" s="28"/>
      <c r="D345" s="28"/>
      <c r="E345" s="28"/>
      <c r="F345" s="25"/>
      <c r="G345" s="25"/>
      <c r="H345" s="28"/>
      <c r="I345" s="28"/>
      <c r="J345" s="28"/>
      <c r="K345" s="28"/>
      <c r="L345" s="28"/>
      <c r="M345" s="25"/>
    </row>
    <row r="346" spans="1:32" ht="28.8" x14ac:dyDescent="0.55000000000000004">
      <c r="A346" s="11"/>
      <c r="B346" s="11"/>
      <c r="C346" s="28"/>
      <c r="D346" s="28"/>
      <c r="E346" s="28"/>
      <c r="F346" s="25"/>
      <c r="G346" s="25"/>
      <c r="H346" s="28"/>
      <c r="I346" s="28"/>
      <c r="J346" s="28"/>
      <c r="K346" s="28"/>
      <c r="L346" s="28"/>
      <c r="M346" s="25"/>
    </row>
    <row r="347" spans="1:32" ht="36.6" x14ac:dyDescent="0.7">
      <c r="A347" s="68"/>
      <c r="B347" s="68"/>
      <c r="C347" s="341"/>
      <c r="D347" s="341"/>
      <c r="E347" s="341"/>
      <c r="F347" s="341"/>
      <c r="G347" s="341"/>
      <c r="H347" s="341"/>
      <c r="I347" s="341"/>
      <c r="J347" s="341"/>
      <c r="K347" s="341"/>
      <c r="L347" s="341"/>
      <c r="M347" s="341"/>
    </row>
    <row r="348" spans="1:32" x14ac:dyDescent="0.3">
      <c r="A348" s="70"/>
      <c r="B348" s="70"/>
      <c r="C348" s="71"/>
      <c r="D348" s="71"/>
      <c r="E348" s="72"/>
      <c r="F348" s="71"/>
      <c r="G348" s="71"/>
      <c r="H348" s="72"/>
      <c r="I348" s="72"/>
      <c r="J348" s="71"/>
      <c r="K348" s="71"/>
      <c r="L348" s="71"/>
      <c r="M348" s="72"/>
    </row>
    <row r="349" spans="1:32" ht="36.6" x14ac:dyDescent="0.7">
      <c r="A349" s="73" t="s">
        <v>89</v>
      </c>
      <c r="B349" s="70"/>
      <c r="C349" s="71"/>
      <c r="D349" s="71"/>
      <c r="E349" s="72"/>
      <c r="F349" s="71"/>
      <c r="G349" s="71"/>
      <c r="H349" s="72"/>
      <c r="I349" s="72"/>
      <c r="J349" s="71"/>
      <c r="K349" s="71"/>
      <c r="L349" s="71"/>
      <c r="M349" s="72"/>
    </row>
    <row r="350" spans="1:32" ht="36.6" x14ac:dyDescent="0.7">
      <c r="A350" s="73" t="s">
        <v>111</v>
      </c>
      <c r="B350" s="70"/>
      <c r="C350" s="71"/>
      <c r="D350" s="71"/>
      <c r="E350" s="72"/>
      <c r="F350" s="71"/>
      <c r="G350" s="71"/>
      <c r="H350" s="72"/>
      <c r="I350" s="72"/>
      <c r="J350" s="71"/>
      <c r="K350" s="71"/>
      <c r="L350" s="71"/>
      <c r="M350" s="72"/>
    </row>
    <row r="351" spans="1:32" ht="36.6" x14ac:dyDescent="0.7">
      <c r="A351" s="73" t="s">
        <v>91</v>
      </c>
      <c r="B351" s="70"/>
      <c r="C351" s="71"/>
      <c r="D351" s="71"/>
      <c r="E351" s="72"/>
      <c r="F351" s="71"/>
      <c r="G351" s="71"/>
      <c r="H351" s="72"/>
      <c r="I351" s="72"/>
      <c r="J351" s="71"/>
      <c r="K351" s="71"/>
      <c r="L351" s="71"/>
      <c r="M351" s="72"/>
    </row>
    <row r="352" spans="1:32" ht="23.4" x14ac:dyDescent="0.45">
      <c r="A352" s="23"/>
      <c r="B352" s="6"/>
      <c r="C352" s="7"/>
      <c r="D352" s="7"/>
      <c r="E352" s="8"/>
      <c r="F352" s="7"/>
      <c r="G352" s="7"/>
      <c r="H352" s="8"/>
      <c r="I352" s="8"/>
      <c r="J352" s="7"/>
      <c r="K352" s="7"/>
      <c r="L352" s="7"/>
      <c r="M352" s="8"/>
    </row>
    <row r="353" spans="1:32" ht="144" x14ac:dyDescent="0.7">
      <c r="A353" s="75" t="s">
        <v>0</v>
      </c>
      <c r="B353" s="76" t="s">
        <v>92</v>
      </c>
      <c r="C353" s="77" t="s">
        <v>77</v>
      </c>
      <c r="D353" s="77" t="s">
        <v>75</v>
      </c>
      <c r="E353" s="77" t="s">
        <v>78</v>
      </c>
      <c r="F353" s="77" t="s">
        <v>79</v>
      </c>
      <c r="G353" s="77" t="s">
        <v>88</v>
      </c>
      <c r="H353" s="77" t="s">
        <v>75</v>
      </c>
      <c r="I353" s="77" t="s">
        <v>82</v>
      </c>
      <c r="J353" s="77" t="s">
        <v>80</v>
      </c>
      <c r="K353" s="77" t="s">
        <v>81</v>
      </c>
      <c r="L353" s="77" t="s">
        <v>75</v>
      </c>
      <c r="M353" s="77" t="s">
        <v>78</v>
      </c>
      <c r="N353" s="76" t="s">
        <v>83</v>
      </c>
      <c r="O353" s="76" t="s">
        <v>75</v>
      </c>
      <c r="P353" s="76" t="s">
        <v>82</v>
      </c>
      <c r="Q353" s="76" t="s">
        <v>84</v>
      </c>
      <c r="R353" s="76" t="s">
        <v>75</v>
      </c>
      <c r="S353" s="78" t="s">
        <v>82</v>
      </c>
      <c r="T353" s="78" t="s">
        <v>85</v>
      </c>
      <c r="U353" s="78"/>
      <c r="V353" s="78"/>
      <c r="W353" s="78"/>
      <c r="X353" s="78"/>
      <c r="Y353" s="78"/>
      <c r="Z353" s="78"/>
      <c r="AA353" s="78"/>
      <c r="AB353" s="78"/>
      <c r="AC353" s="78"/>
      <c r="AD353" s="78" t="s">
        <v>75</v>
      </c>
      <c r="AE353" s="78"/>
      <c r="AF353" s="302" t="s">
        <v>82</v>
      </c>
    </row>
    <row r="354" spans="1:32" ht="28.8" x14ac:dyDescent="0.55000000000000004">
      <c r="A354" s="44" t="s">
        <v>9</v>
      </c>
      <c r="B354" s="9" t="s">
        <v>11</v>
      </c>
      <c r="C354" s="13"/>
      <c r="D354" s="13"/>
      <c r="E354" s="13"/>
      <c r="F354" s="14"/>
      <c r="G354" s="14"/>
      <c r="H354" s="14"/>
      <c r="I354" s="13"/>
      <c r="J354" s="13"/>
      <c r="K354" s="13"/>
      <c r="L354" s="13"/>
      <c r="M354" s="15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8"/>
      <c r="AE354" s="18"/>
      <c r="AF354" s="318"/>
    </row>
    <row r="355" spans="1:32" ht="28.8" x14ac:dyDescent="0.55000000000000004">
      <c r="A355" s="4" t="s">
        <v>7</v>
      </c>
      <c r="B355" s="5" t="s">
        <v>11</v>
      </c>
      <c r="C355" s="13"/>
      <c r="D355" s="13"/>
      <c r="E355" s="30"/>
      <c r="F355" s="15"/>
      <c r="G355" s="15"/>
      <c r="H355" s="14"/>
      <c r="I355" s="30"/>
      <c r="J355" s="30"/>
      <c r="K355" s="30"/>
      <c r="L355" s="13"/>
      <c r="M355" s="15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8"/>
      <c r="AE355" s="18"/>
      <c r="AF355" s="318"/>
    </row>
    <row r="356" spans="1:32" ht="28.8" x14ac:dyDescent="0.55000000000000004">
      <c r="A356" s="4" t="s">
        <v>24</v>
      </c>
      <c r="B356" s="5" t="s">
        <v>20</v>
      </c>
      <c r="C356" s="13"/>
      <c r="D356" s="13"/>
      <c r="E356" s="15"/>
      <c r="F356" s="15"/>
      <c r="G356" s="15"/>
      <c r="H356" s="14"/>
      <c r="I356" s="15"/>
      <c r="J356" s="15"/>
      <c r="K356" s="15"/>
      <c r="L356" s="13"/>
      <c r="M356" s="15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8"/>
      <c r="AE356" s="18"/>
      <c r="AF356" s="318"/>
    </row>
    <row r="357" spans="1:32" ht="28.8" x14ac:dyDescent="0.55000000000000004">
      <c r="A357" s="4" t="s">
        <v>65</v>
      </c>
      <c r="B357" s="5" t="s">
        <v>11</v>
      </c>
      <c r="C357" s="13"/>
      <c r="D357" s="13"/>
      <c r="E357" s="30"/>
      <c r="F357" s="15"/>
      <c r="G357" s="15"/>
      <c r="H357" s="14"/>
      <c r="I357" s="30"/>
      <c r="J357" s="30"/>
      <c r="K357" s="30"/>
      <c r="L357" s="13"/>
      <c r="M357" s="15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318"/>
    </row>
    <row r="358" spans="1:32" ht="28.8" x14ac:dyDescent="0.55000000000000004">
      <c r="A358" s="4" t="s">
        <v>31</v>
      </c>
      <c r="B358" s="5" t="s">
        <v>20</v>
      </c>
      <c r="C358" s="13"/>
      <c r="D358" s="13"/>
      <c r="E358" s="30"/>
      <c r="F358" s="15"/>
      <c r="G358" s="15"/>
      <c r="H358" s="14"/>
      <c r="I358" s="30"/>
      <c r="J358" s="30"/>
      <c r="K358" s="30"/>
      <c r="L358" s="13"/>
      <c r="M358" s="15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318"/>
    </row>
    <row r="359" spans="1:32" ht="28.8" x14ac:dyDescent="0.55000000000000004">
      <c r="A359" s="4" t="s">
        <v>23</v>
      </c>
      <c r="B359" s="5" t="s">
        <v>11</v>
      </c>
      <c r="C359" s="13"/>
      <c r="D359" s="13"/>
      <c r="E359" s="30"/>
      <c r="F359" s="15"/>
      <c r="G359" s="15"/>
      <c r="H359" s="14"/>
      <c r="I359" s="30"/>
      <c r="J359" s="30"/>
      <c r="K359" s="30"/>
      <c r="L359" s="13"/>
      <c r="M359" s="15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318"/>
    </row>
    <row r="360" spans="1:32" ht="28.8" x14ac:dyDescent="0.55000000000000004">
      <c r="A360" s="4" t="s">
        <v>5</v>
      </c>
      <c r="B360" s="5" t="s">
        <v>11</v>
      </c>
      <c r="C360" s="13"/>
      <c r="D360" s="13"/>
      <c r="E360" s="30"/>
      <c r="F360" s="15"/>
      <c r="G360" s="15"/>
      <c r="H360" s="14"/>
      <c r="I360" s="30"/>
      <c r="J360" s="30"/>
      <c r="K360" s="30"/>
      <c r="L360" s="13"/>
      <c r="M360" s="15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318"/>
    </row>
    <row r="361" spans="1:32" ht="28.8" x14ac:dyDescent="0.55000000000000004">
      <c r="A361" s="4" t="s">
        <v>33</v>
      </c>
      <c r="B361" s="4" t="s">
        <v>20</v>
      </c>
      <c r="C361" s="13"/>
      <c r="D361" s="13"/>
      <c r="E361" s="30"/>
      <c r="F361" s="15"/>
      <c r="G361" s="15"/>
      <c r="H361" s="14"/>
      <c r="I361" s="30"/>
      <c r="J361" s="30"/>
      <c r="K361" s="30"/>
      <c r="L361" s="13"/>
      <c r="M361" s="15"/>
      <c r="N361" s="40"/>
      <c r="O361" s="40"/>
      <c r="P361" s="40"/>
      <c r="Q361" s="40"/>
      <c r="R361" s="16"/>
      <c r="S361" s="40"/>
      <c r="T361" s="40"/>
      <c r="U361" s="40"/>
      <c r="V361" s="40"/>
      <c r="W361" s="40"/>
      <c r="X361" s="40"/>
      <c r="Y361" s="40"/>
      <c r="Z361" s="40"/>
      <c r="AA361" s="40"/>
      <c r="AB361" s="40"/>
      <c r="AC361" s="40"/>
      <c r="AD361" s="41"/>
      <c r="AE361" s="41"/>
      <c r="AF361" s="318"/>
    </row>
    <row r="362" spans="1:32" ht="28.8" x14ac:dyDescent="0.55000000000000004">
      <c r="A362" s="4" t="s">
        <v>64</v>
      </c>
      <c r="B362" s="5" t="s">
        <v>11</v>
      </c>
      <c r="C362" s="13"/>
      <c r="D362" s="13"/>
      <c r="E362" s="30"/>
      <c r="F362" s="15"/>
      <c r="G362" s="15"/>
      <c r="H362" s="14"/>
      <c r="I362" s="30"/>
      <c r="J362" s="30"/>
      <c r="K362" s="30"/>
      <c r="L362" s="13"/>
      <c r="M362" s="15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8"/>
      <c r="AE362" s="18"/>
      <c r="AF362" s="318"/>
    </row>
    <row r="363" spans="1:32" ht="28.8" x14ac:dyDescent="0.55000000000000004">
      <c r="A363" s="4" t="s">
        <v>55</v>
      </c>
      <c r="B363" s="5" t="s">
        <v>20</v>
      </c>
      <c r="C363" s="13"/>
      <c r="D363" s="13"/>
      <c r="E363" s="30"/>
      <c r="F363" s="15"/>
      <c r="G363" s="15"/>
      <c r="H363" s="14"/>
      <c r="I363" s="30"/>
      <c r="J363" s="30"/>
      <c r="K363" s="30"/>
      <c r="L363" s="13"/>
      <c r="M363" s="15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8"/>
      <c r="AE363" s="18"/>
      <c r="AF363" s="318"/>
    </row>
    <row r="364" spans="1:32" ht="28.8" x14ac:dyDescent="0.55000000000000004">
      <c r="A364" s="4" t="s">
        <v>43</v>
      </c>
      <c r="B364" s="5" t="s">
        <v>11</v>
      </c>
      <c r="C364" s="13"/>
      <c r="D364" s="13"/>
      <c r="E364" s="30"/>
      <c r="F364" s="15"/>
      <c r="G364" s="15"/>
      <c r="H364" s="14"/>
      <c r="I364" s="30"/>
      <c r="J364" s="30"/>
      <c r="K364" s="30"/>
      <c r="L364" s="13"/>
      <c r="M364" s="15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8"/>
      <c r="AE364" s="18"/>
      <c r="AF364" s="318"/>
    </row>
    <row r="365" spans="1:32" ht="28.8" x14ac:dyDescent="0.55000000000000004">
      <c r="A365" s="5" t="s">
        <v>3</v>
      </c>
      <c r="B365" s="5" t="s">
        <v>20</v>
      </c>
      <c r="C365" s="13"/>
      <c r="D365" s="13"/>
      <c r="E365" s="30"/>
      <c r="F365" s="15"/>
      <c r="G365" s="15"/>
      <c r="H365" s="14"/>
      <c r="I365" s="30"/>
      <c r="J365" s="30"/>
      <c r="K365" s="30"/>
      <c r="L365" s="13"/>
      <c r="M365" s="15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8"/>
      <c r="AE365" s="18"/>
      <c r="AF365" s="318"/>
    </row>
    <row r="366" spans="1:32" ht="28.8" x14ac:dyDescent="0.55000000000000004">
      <c r="A366" s="4" t="s">
        <v>71</v>
      </c>
      <c r="B366" s="5" t="s">
        <v>11</v>
      </c>
      <c r="C366" s="13"/>
      <c r="D366" s="13"/>
      <c r="E366" s="15"/>
      <c r="F366" s="15"/>
      <c r="G366" s="15"/>
      <c r="H366" s="14"/>
      <c r="I366" s="15"/>
      <c r="J366" s="15"/>
      <c r="K366" s="15"/>
      <c r="L366" s="13"/>
      <c r="M366" s="15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318"/>
    </row>
    <row r="367" spans="1:32" ht="28.8" x14ac:dyDescent="0.55000000000000004">
      <c r="A367" s="4" t="s">
        <v>57</v>
      </c>
      <c r="B367" s="5" t="s">
        <v>20</v>
      </c>
      <c r="C367" s="13"/>
      <c r="D367" s="13"/>
      <c r="E367" s="15"/>
      <c r="F367" s="15"/>
      <c r="G367" s="15"/>
      <c r="H367" s="14"/>
      <c r="I367" s="15"/>
      <c r="J367" s="15"/>
      <c r="K367" s="15"/>
      <c r="L367" s="13"/>
      <c r="M367" s="15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318"/>
    </row>
    <row r="368" spans="1:32" ht="28.8" x14ac:dyDescent="0.55000000000000004">
      <c r="A368" s="4" t="s">
        <v>28</v>
      </c>
      <c r="B368" s="5" t="s">
        <v>20</v>
      </c>
      <c r="C368" s="13"/>
      <c r="D368" s="13"/>
      <c r="E368" s="30"/>
      <c r="F368" s="15"/>
      <c r="G368" s="15"/>
      <c r="H368" s="14"/>
      <c r="I368" s="30"/>
      <c r="J368" s="30"/>
      <c r="K368" s="30"/>
      <c r="L368" s="13"/>
      <c r="M368" s="15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8"/>
      <c r="AE368" s="18"/>
      <c r="AF368" s="318"/>
    </row>
    <row r="369" spans="1:32" ht="28.8" x14ac:dyDescent="0.55000000000000004">
      <c r="A369" s="4" t="s">
        <v>32</v>
      </c>
      <c r="B369" s="5" t="s">
        <v>20</v>
      </c>
      <c r="C369" s="13"/>
      <c r="D369" s="13"/>
      <c r="E369" s="30"/>
      <c r="F369" s="15"/>
      <c r="G369" s="15"/>
      <c r="H369" s="14"/>
      <c r="I369" s="30"/>
      <c r="J369" s="30"/>
      <c r="K369" s="30"/>
      <c r="L369" s="13"/>
      <c r="M369" s="15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318"/>
    </row>
    <row r="370" spans="1:32" ht="28.8" x14ac:dyDescent="0.55000000000000004">
      <c r="A370" s="4" t="s">
        <v>25</v>
      </c>
      <c r="B370" s="44" t="s">
        <v>20</v>
      </c>
      <c r="C370" s="13"/>
      <c r="D370" s="13"/>
      <c r="E370" s="13"/>
      <c r="F370" s="14"/>
      <c r="G370" s="14"/>
      <c r="H370" s="14"/>
      <c r="I370" s="13"/>
      <c r="J370" s="13"/>
      <c r="K370" s="13"/>
      <c r="L370" s="13"/>
      <c r="M370" s="15"/>
      <c r="N370" s="40"/>
      <c r="O370" s="40"/>
      <c r="P370" s="40"/>
      <c r="Q370" s="40"/>
      <c r="R370" s="16"/>
      <c r="S370" s="40"/>
      <c r="T370" s="40"/>
      <c r="U370" s="40"/>
      <c r="V370" s="40"/>
      <c r="W370" s="40"/>
      <c r="X370" s="40"/>
      <c r="Y370" s="40"/>
      <c r="Z370" s="40"/>
      <c r="AA370" s="40"/>
      <c r="AB370" s="40"/>
      <c r="AC370" s="40"/>
      <c r="AD370" s="41"/>
      <c r="AE370" s="41"/>
      <c r="AF370" s="318"/>
    </row>
    <row r="371" spans="1:32" ht="28.8" x14ac:dyDescent="0.55000000000000004">
      <c r="A371" s="4" t="s">
        <v>6</v>
      </c>
      <c r="B371" s="9" t="s">
        <v>20</v>
      </c>
      <c r="C371" s="13"/>
      <c r="D371" s="13"/>
      <c r="E371" s="30"/>
      <c r="F371" s="15"/>
      <c r="G371" s="15"/>
      <c r="H371" s="14"/>
      <c r="I371" s="30"/>
      <c r="J371" s="30"/>
      <c r="K371" s="30"/>
      <c r="L371" s="13"/>
      <c r="M371" s="15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8"/>
      <c r="AE371" s="18"/>
      <c r="AF371" s="318"/>
    </row>
    <row r="372" spans="1:32" ht="28.8" x14ac:dyDescent="0.55000000000000004">
      <c r="A372" s="4" t="s">
        <v>26</v>
      </c>
      <c r="B372" s="9" t="s">
        <v>11</v>
      </c>
      <c r="C372" s="13"/>
      <c r="D372" s="13"/>
      <c r="E372" s="30"/>
      <c r="F372" s="15"/>
      <c r="G372" s="15"/>
      <c r="H372" s="14"/>
      <c r="I372" s="30"/>
      <c r="J372" s="30"/>
      <c r="K372" s="30"/>
      <c r="L372" s="13"/>
      <c r="M372" s="15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8"/>
      <c r="AE372" s="18"/>
      <c r="AF372" s="318"/>
    </row>
    <row r="373" spans="1:32" ht="28.8" x14ac:dyDescent="0.55000000000000004">
      <c r="A373" s="4" t="s">
        <v>69</v>
      </c>
      <c r="B373" s="9" t="s">
        <v>20</v>
      </c>
      <c r="C373" s="13"/>
      <c r="D373" s="13"/>
      <c r="E373" s="30"/>
      <c r="F373" s="15"/>
      <c r="G373" s="15"/>
      <c r="H373" s="14"/>
      <c r="I373" s="30"/>
      <c r="J373" s="30"/>
      <c r="K373" s="30"/>
      <c r="L373" s="13"/>
      <c r="M373" s="15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318"/>
    </row>
    <row r="374" spans="1:32" ht="28.8" x14ac:dyDescent="0.55000000000000004">
      <c r="A374" s="4" t="s">
        <v>30</v>
      </c>
      <c r="B374" s="9" t="s">
        <v>11</v>
      </c>
      <c r="C374" s="13"/>
      <c r="D374" s="13"/>
      <c r="E374" s="30"/>
      <c r="F374" s="15"/>
      <c r="G374" s="15"/>
      <c r="H374" s="14"/>
      <c r="I374" s="30"/>
      <c r="J374" s="30"/>
      <c r="K374" s="30"/>
      <c r="L374" s="13"/>
      <c r="M374" s="15"/>
      <c r="N374" s="40"/>
      <c r="O374" s="40"/>
      <c r="P374" s="40"/>
      <c r="Q374" s="40"/>
      <c r="R374" s="16"/>
      <c r="S374" s="40"/>
      <c r="T374" s="40"/>
      <c r="U374" s="40"/>
      <c r="V374" s="40"/>
      <c r="W374" s="40"/>
      <c r="X374" s="40"/>
      <c r="Y374" s="40"/>
      <c r="Z374" s="40"/>
      <c r="AA374" s="40"/>
      <c r="AB374" s="40"/>
      <c r="AC374" s="40"/>
      <c r="AD374" s="41"/>
      <c r="AE374" s="41"/>
      <c r="AF374" s="318"/>
    </row>
    <row r="375" spans="1:32" ht="28.8" x14ac:dyDescent="0.55000000000000004">
      <c r="A375" s="4" t="s">
        <v>37</v>
      </c>
      <c r="B375" s="44" t="s">
        <v>11</v>
      </c>
      <c r="C375" s="13"/>
      <c r="D375" s="13"/>
      <c r="E375" s="30"/>
      <c r="F375" s="15"/>
      <c r="G375" s="15"/>
      <c r="H375" s="14"/>
      <c r="I375" s="30"/>
      <c r="J375" s="30"/>
      <c r="K375" s="30"/>
      <c r="L375" s="13"/>
      <c r="M375" s="15"/>
      <c r="N375" s="40"/>
      <c r="O375" s="40"/>
      <c r="P375" s="40"/>
      <c r="Q375" s="40"/>
      <c r="R375" s="16"/>
      <c r="S375" s="40"/>
      <c r="T375" s="40"/>
      <c r="U375" s="40"/>
      <c r="V375" s="40"/>
      <c r="W375" s="40"/>
      <c r="X375" s="40"/>
      <c r="Y375" s="40"/>
      <c r="Z375" s="40"/>
      <c r="AA375" s="40"/>
      <c r="AB375" s="40"/>
      <c r="AC375" s="40"/>
      <c r="AD375" s="41"/>
      <c r="AE375" s="41"/>
      <c r="AF375" s="318"/>
    </row>
    <row r="376" spans="1:32" ht="28.8" x14ac:dyDescent="0.55000000000000004">
      <c r="A376" s="4" t="s">
        <v>60</v>
      </c>
      <c r="B376" s="44" t="s">
        <v>11</v>
      </c>
      <c r="C376" s="13"/>
      <c r="D376" s="13"/>
      <c r="E376" s="15"/>
      <c r="F376" s="15"/>
      <c r="G376" s="15"/>
      <c r="H376" s="14"/>
      <c r="I376" s="15"/>
      <c r="J376" s="15"/>
      <c r="K376" s="15"/>
      <c r="L376" s="13"/>
      <c r="M376" s="15"/>
      <c r="N376" s="40"/>
      <c r="O376" s="40"/>
      <c r="P376" s="40"/>
      <c r="Q376" s="40"/>
      <c r="R376" s="16"/>
      <c r="S376" s="40"/>
      <c r="T376" s="40"/>
      <c r="U376" s="40"/>
      <c r="V376" s="40"/>
      <c r="W376" s="40"/>
      <c r="X376" s="40"/>
      <c r="Y376" s="40"/>
      <c r="Z376" s="40"/>
      <c r="AA376" s="40"/>
      <c r="AB376" s="40"/>
      <c r="AC376" s="40"/>
      <c r="AD376" s="40"/>
      <c r="AE376" s="40"/>
      <c r="AF376" s="318"/>
    </row>
    <row r="377" spans="1:32" ht="28.8" x14ac:dyDescent="0.55000000000000004">
      <c r="A377" s="4" t="s">
        <v>8</v>
      </c>
      <c r="B377" s="9" t="s">
        <v>20</v>
      </c>
      <c r="C377" s="13"/>
      <c r="D377" s="13"/>
      <c r="E377" s="30"/>
      <c r="F377" s="15"/>
      <c r="G377" s="15"/>
      <c r="H377" s="14"/>
      <c r="I377" s="30"/>
      <c r="J377" s="30"/>
      <c r="K377" s="30"/>
      <c r="L377" s="13"/>
      <c r="M377" s="15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8"/>
      <c r="AE377" s="18"/>
      <c r="AF377" s="318"/>
    </row>
    <row r="378" spans="1:32" ht="28.8" x14ac:dyDescent="0.55000000000000004">
      <c r="A378" s="4" t="s">
        <v>51</v>
      </c>
      <c r="B378" s="9" t="s">
        <v>11</v>
      </c>
      <c r="C378" s="13"/>
      <c r="D378" s="13"/>
      <c r="E378" s="30"/>
      <c r="F378" s="15"/>
      <c r="G378" s="15"/>
      <c r="H378" s="14"/>
      <c r="I378" s="30"/>
      <c r="J378" s="30"/>
      <c r="K378" s="30"/>
      <c r="L378" s="13"/>
      <c r="M378" s="15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8"/>
      <c r="AE378" s="18"/>
      <c r="AF378" s="318"/>
    </row>
    <row r="379" spans="1:32" ht="28.8" x14ac:dyDescent="0.55000000000000004">
      <c r="A379" s="4" t="s">
        <v>14</v>
      </c>
      <c r="B379" s="9" t="s">
        <v>11</v>
      </c>
      <c r="C379" s="13"/>
      <c r="D379" s="13"/>
      <c r="E379" s="30"/>
      <c r="F379" s="15"/>
      <c r="G379" s="15"/>
      <c r="H379" s="14"/>
      <c r="I379" s="30"/>
      <c r="J379" s="30"/>
      <c r="K379" s="30"/>
      <c r="L379" s="13"/>
      <c r="M379" s="15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8"/>
      <c r="AE379" s="18"/>
      <c r="AF379" s="318"/>
    </row>
    <row r="380" spans="1:32" ht="28.8" x14ac:dyDescent="0.55000000000000004">
      <c r="A380" s="4" t="s">
        <v>66</v>
      </c>
      <c r="B380" s="44" t="s">
        <v>11</v>
      </c>
      <c r="C380" s="13"/>
      <c r="D380" s="13"/>
      <c r="E380" s="30"/>
      <c r="F380" s="15"/>
      <c r="G380" s="15"/>
      <c r="H380" s="14"/>
      <c r="I380" s="30"/>
      <c r="J380" s="30"/>
      <c r="K380" s="30"/>
      <c r="L380" s="13"/>
      <c r="M380" s="15"/>
      <c r="N380" s="40"/>
      <c r="O380" s="40"/>
      <c r="P380" s="40"/>
      <c r="Q380" s="40"/>
      <c r="R380" s="16"/>
      <c r="S380" s="40"/>
      <c r="T380" s="40"/>
      <c r="U380" s="40"/>
      <c r="V380" s="40"/>
      <c r="W380" s="40"/>
      <c r="X380" s="40"/>
      <c r="Y380" s="40"/>
      <c r="Z380" s="40"/>
      <c r="AA380" s="40"/>
      <c r="AB380" s="40"/>
      <c r="AC380" s="40"/>
      <c r="AD380" s="41"/>
      <c r="AE380" s="41"/>
      <c r="AF380" s="318"/>
    </row>
    <row r="381" spans="1:32" ht="28.8" x14ac:dyDescent="0.55000000000000004">
      <c r="A381" s="4" t="s">
        <v>19</v>
      </c>
      <c r="B381" s="44" t="s">
        <v>20</v>
      </c>
      <c r="C381" s="13"/>
      <c r="D381" s="13"/>
      <c r="E381" s="30"/>
      <c r="F381" s="15"/>
      <c r="G381" s="15"/>
      <c r="H381" s="14"/>
      <c r="I381" s="30"/>
      <c r="J381" s="30"/>
      <c r="K381" s="30"/>
      <c r="L381" s="13"/>
      <c r="M381" s="15"/>
      <c r="N381" s="40"/>
      <c r="O381" s="40"/>
      <c r="P381" s="40"/>
      <c r="Q381" s="40"/>
      <c r="R381" s="16"/>
      <c r="S381" s="40"/>
      <c r="T381" s="40"/>
      <c r="U381" s="40"/>
      <c r="V381" s="40"/>
      <c r="W381" s="40"/>
      <c r="X381" s="40"/>
      <c r="Y381" s="40"/>
      <c r="Z381" s="40"/>
      <c r="AA381" s="40"/>
      <c r="AB381" s="40"/>
      <c r="AC381" s="40"/>
      <c r="AD381" s="41"/>
      <c r="AE381" s="41"/>
      <c r="AF381" s="318"/>
    </row>
    <row r="382" spans="1:32" ht="28.8" x14ac:dyDescent="0.55000000000000004">
      <c r="A382" s="4" t="s">
        <v>34</v>
      </c>
      <c r="B382" s="9" t="s">
        <v>20</v>
      </c>
      <c r="C382" s="13"/>
      <c r="D382" s="13"/>
      <c r="E382" s="30"/>
      <c r="F382" s="15"/>
      <c r="G382" s="15"/>
      <c r="H382" s="14"/>
      <c r="I382" s="30"/>
      <c r="J382" s="30"/>
      <c r="K382" s="30"/>
      <c r="L382" s="13"/>
      <c r="M382" s="15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8"/>
      <c r="AE382" s="18"/>
      <c r="AF382" s="318"/>
    </row>
    <row r="383" spans="1:32" ht="28.8" x14ac:dyDescent="0.55000000000000004">
      <c r="A383" s="4" t="s">
        <v>58</v>
      </c>
      <c r="B383" s="9" t="s">
        <v>20</v>
      </c>
      <c r="C383" s="13"/>
      <c r="D383" s="13"/>
      <c r="E383" s="30"/>
      <c r="F383" s="15"/>
      <c r="G383" s="15"/>
      <c r="H383" s="14"/>
      <c r="I383" s="30"/>
      <c r="J383" s="30"/>
      <c r="K383" s="30"/>
      <c r="L383" s="13"/>
      <c r="M383" s="15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8"/>
      <c r="AE383" s="18"/>
      <c r="AF383" s="318"/>
    </row>
    <row r="384" spans="1:32" ht="28.8" x14ac:dyDescent="0.55000000000000004">
      <c r="A384" s="4" t="s">
        <v>39</v>
      </c>
      <c r="B384" s="9" t="s">
        <v>20</v>
      </c>
      <c r="C384" s="13"/>
      <c r="D384" s="13"/>
      <c r="E384" s="30"/>
      <c r="F384" s="15"/>
      <c r="G384" s="15"/>
      <c r="H384" s="14"/>
      <c r="I384" s="30"/>
      <c r="J384" s="30"/>
      <c r="K384" s="30"/>
      <c r="L384" s="13"/>
      <c r="M384" s="15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8"/>
      <c r="AE384" s="18"/>
      <c r="AF384" s="318"/>
    </row>
    <row r="385" spans="1:32" ht="28.8" x14ac:dyDescent="0.55000000000000004">
      <c r="A385" s="4" t="s">
        <v>52</v>
      </c>
      <c r="B385" s="9" t="s">
        <v>20</v>
      </c>
      <c r="C385" s="13"/>
      <c r="D385" s="13"/>
      <c r="E385" s="30"/>
      <c r="F385" s="15"/>
      <c r="G385" s="15"/>
      <c r="H385" s="14"/>
      <c r="I385" s="30"/>
      <c r="J385" s="30"/>
      <c r="K385" s="30"/>
      <c r="L385" s="13"/>
      <c r="M385" s="15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318"/>
    </row>
    <row r="386" spans="1:32" ht="28.8" x14ac:dyDescent="0.55000000000000004">
      <c r="A386" s="4" t="s">
        <v>53</v>
      </c>
      <c r="B386" s="9" t="s">
        <v>20</v>
      </c>
      <c r="C386" s="13"/>
      <c r="D386" s="13"/>
      <c r="E386" s="30"/>
      <c r="F386" s="15"/>
      <c r="G386" s="15"/>
      <c r="H386" s="14"/>
      <c r="I386" s="30"/>
      <c r="J386" s="30"/>
      <c r="K386" s="30"/>
      <c r="L386" s="13"/>
      <c r="M386" s="15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8"/>
      <c r="AE386" s="18"/>
      <c r="AF386" s="318"/>
    </row>
    <row r="387" spans="1:32" ht="28.8" x14ac:dyDescent="0.55000000000000004">
      <c r="A387" s="4" t="s">
        <v>46</v>
      </c>
      <c r="B387" s="44" t="s">
        <v>20</v>
      </c>
      <c r="C387" s="13"/>
      <c r="D387" s="13"/>
      <c r="E387" s="30"/>
      <c r="F387" s="15"/>
      <c r="G387" s="15"/>
      <c r="H387" s="14"/>
      <c r="I387" s="30"/>
      <c r="J387" s="30"/>
      <c r="K387" s="30"/>
      <c r="L387" s="13"/>
      <c r="M387" s="15"/>
      <c r="N387" s="40"/>
      <c r="O387" s="40"/>
      <c r="P387" s="40"/>
      <c r="Q387" s="40"/>
      <c r="R387" s="16"/>
      <c r="S387" s="40"/>
      <c r="T387" s="40"/>
      <c r="U387" s="40"/>
      <c r="V387" s="40"/>
      <c r="W387" s="40"/>
      <c r="X387" s="40"/>
      <c r="Y387" s="40"/>
      <c r="Z387" s="40"/>
      <c r="AA387" s="40"/>
      <c r="AB387" s="40"/>
      <c r="AC387" s="40"/>
      <c r="AD387" s="40"/>
      <c r="AE387" s="40"/>
      <c r="AF387" s="318"/>
    </row>
    <row r="388" spans="1:32" ht="28.8" x14ac:dyDescent="0.55000000000000004">
      <c r="A388" s="5" t="s">
        <v>10</v>
      </c>
      <c r="B388" s="9" t="s">
        <v>11</v>
      </c>
      <c r="C388" s="13"/>
      <c r="D388" s="13"/>
      <c r="E388" s="30"/>
      <c r="F388" s="15"/>
      <c r="G388" s="15"/>
      <c r="H388" s="14"/>
      <c r="I388" s="30"/>
      <c r="J388" s="30"/>
      <c r="K388" s="30"/>
      <c r="L388" s="13"/>
      <c r="M388" s="15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318"/>
    </row>
    <row r="389" spans="1:32" ht="28.8" x14ac:dyDescent="0.55000000000000004">
      <c r="A389" s="4" t="s">
        <v>68</v>
      </c>
      <c r="B389" s="9" t="s">
        <v>20</v>
      </c>
      <c r="C389" s="13"/>
      <c r="D389" s="13"/>
      <c r="E389" s="30"/>
      <c r="F389" s="15"/>
      <c r="G389" s="15"/>
      <c r="H389" s="14"/>
      <c r="I389" s="30"/>
      <c r="J389" s="30"/>
      <c r="K389" s="30"/>
      <c r="L389" s="13"/>
      <c r="M389" s="15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8"/>
      <c r="AE389" s="18"/>
      <c r="AF389" s="318"/>
    </row>
    <row r="390" spans="1:32" ht="28.8" x14ac:dyDescent="0.55000000000000004">
      <c r="A390" s="4" t="s">
        <v>44</v>
      </c>
      <c r="B390" s="9" t="s">
        <v>20</v>
      </c>
      <c r="C390" s="13"/>
      <c r="D390" s="13"/>
      <c r="E390" s="30"/>
      <c r="F390" s="15"/>
      <c r="G390" s="15"/>
      <c r="H390" s="14"/>
      <c r="I390" s="30"/>
      <c r="J390" s="30"/>
      <c r="K390" s="30"/>
      <c r="L390" s="13"/>
      <c r="M390" s="15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8"/>
      <c r="AE390" s="18"/>
      <c r="AF390" s="318"/>
    </row>
    <row r="391" spans="1:32" ht="28.8" x14ac:dyDescent="0.55000000000000004">
      <c r="A391" s="4" t="s">
        <v>61</v>
      </c>
      <c r="B391" s="9" t="s">
        <v>20</v>
      </c>
      <c r="C391" s="13"/>
      <c r="D391" s="13"/>
      <c r="E391" s="30"/>
      <c r="F391" s="15"/>
      <c r="G391" s="15"/>
      <c r="H391" s="14"/>
      <c r="I391" s="30"/>
      <c r="J391" s="30"/>
      <c r="K391" s="30"/>
      <c r="L391" s="13"/>
      <c r="M391" s="15"/>
      <c r="N391" s="40"/>
      <c r="O391" s="40"/>
      <c r="P391" s="40"/>
      <c r="Q391" s="40"/>
      <c r="R391" s="16"/>
      <c r="S391" s="40"/>
      <c r="T391" s="40"/>
      <c r="U391" s="40"/>
      <c r="V391" s="40"/>
      <c r="W391" s="40"/>
      <c r="X391" s="40"/>
      <c r="Y391" s="40"/>
      <c r="Z391" s="40"/>
      <c r="AA391" s="40"/>
      <c r="AB391" s="40"/>
      <c r="AC391" s="40"/>
      <c r="AD391" s="41"/>
      <c r="AE391" s="41"/>
      <c r="AF391" s="318"/>
    </row>
    <row r="392" spans="1:32" ht="28.8" x14ac:dyDescent="0.55000000000000004">
      <c r="A392" s="4" t="s">
        <v>47</v>
      </c>
      <c r="B392" s="9" t="s">
        <v>11</v>
      </c>
      <c r="C392" s="13"/>
      <c r="D392" s="13"/>
      <c r="E392" s="30"/>
      <c r="F392" s="15"/>
      <c r="G392" s="15"/>
      <c r="H392" s="14"/>
      <c r="I392" s="30"/>
      <c r="J392" s="30"/>
      <c r="K392" s="30"/>
      <c r="L392" s="13"/>
      <c r="M392" s="15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8"/>
      <c r="AE392" s="18"/>
      <c r="AF392" s="318"/>
    </row>
    <row r="393" spans="1:32" ht="28.8" x14ac:dyDescent="0.55000000000000004">
      <c r="A393" s="5" t="s">
        <v>17</v>
      </c>
      <c r="B393" s="9" t="s">
        <v>20</v>
      </c>
      <c r="C393" s="13"/>
      <c r="D393" s="13"/>
      <c r="E393" s="30"/>
      <c r="F393" s="15"/>
      <c r="G393" s="15"/>
      <c r="H393" s="14"/>
      <c r="I393" s="30"/>
      <c r="J393" s="30"/>
      <c r="K393" s="30"/>
      <c r="L393" s="13"/>
      <c r="M393" s="15"/>
      <c r="N393" s="40"/>
      <c r="O393" s="40"/>
      <c r="P393" s="40"/>
      <c r="Q393" s="40"/>
      <c r="R393" s="16"/>
      <c r="S393" s="40"/>
      <c r="T393" s="40"/>
      <c r="U393" s="40"/>
      <c r="V393" s="40"/>
      <c r="W393" s="40"/>
      <c r="X393" s="40"/>
      <c r="Y393" s="40"/>
      <c r="Z393" s="40"/>
      <c r="AA393" s="40"/>
      <c r="AB393" s="40"/>
      <c r="AC393" s="40"/>
      <c r="AD393" s="40"/>
      <c r="AE393" s="40"/>
      <c r="AF393" s="318"/>
    </row>
    <row r="394" spans="1:32" ht="28.8" x14ac:dyDescent="0.55000000000000004">
      <c r="A394" s="4" t="s">
        <v>72</v>
      </c>
      <c r="B394" s="9" t="s">
        <v>20</v>
      </c>
      <c r="C394" s="13"/>
      <c r="D394" s="13"/>
      <c r="E394" s="30"/>
      <c r="F394" s="15"/>
      <c r="G394" s="15"/>
      <c r="H394" s="14"/>
      <c r="I394" s="30"/>
      <c r="J394" s="30"/>
      <c r="K394" s="30"/>
      <c r="L394" s="13"/>
      <c r="M394" s="15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8"/>
      <c r="AE394" s="18"/>
      <c r="AF394" s="318"/>
    </row>
    <row r="395" spans="1:32" ht="28.8" x14ac:dyDescent="0.55000000000000004">
      <c r="A395" s="4" t="s">
        <v>56</v>
      </c>
      <c r="B395" s="9" t="s">
        <v>20</v>
      </c>
      <c r="C395" s="13"/>
      <c r="D395" s="13"/>
      <c r="E395" s="30"/>
      <c r="F395" s="15"/>
      <c r="G395" s="15"/>
      <c r="H395" s="14"/>
      <c r="I395" s="30"/>
      <c r="J395" s="30"/>
      <c r="K395" s="30"/>
      <c r="L395" s="13"/>
      <c r="M395" s="15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8"/>
      <c r="AE395" s="18"/>
      <c r="AF395" s="318"/>
    </row>
    <row r="396" spans="1:32" ht="28.8" x14ac:dyDescent="0.55000000000000004">
      <c r="A396" s="4" t="s">
        <v>74</v>
      </c>
      <c r="B396" s="9" t="s">
        <v>11</v>
      </c>
      <c r="C396" s="13"/>
      <c r="D396" s="13"/>
      <c r="E396" s="30"/>
      <c r="F396" s="15"/>
      <c r="G396" s="15"/>
      <c r="H396" s="14"/>
      <c r="I396" s="30"/>
      <c r="J396" s="30"/>
      <c r="K396" s="30"/>
      <c r="L396" s="13"/>
      <c r="M396" s="15"/>
      <c r="N396" s="40"/>
      <c r="O396" s="40"/>
      <c r="P396" s="40"/>
      <c r="Q396" s="40"/>
      <c r="R396" s="16"/>
      <c r="S396" s="40"/>
      <c r="T396" s="40"/>
      <c r="U396" s="40"/>
      <c r="V396" s="40"/>
      <c r="W396" s="40"/>
      <c r="X396" s="40"/>
      <c r="Y396" s="40"/>
      <c r="Z396" s="40"/>
      <c r="AA396" s="40"/>
      <c r="AB396" s="40"/>
      <c r="AC396" s="40"/>
      <c r="AD396" s="41"/>
      <c r="AE396" s="41"/>
      <c r="AF396" s="318"/>
    </row>
    <row r="397" spans="1:32" ht="28.8" x14ac:dyDescent="0.55000000000000004">
      <c r="A397" s="2" t="s">
        <v>29</v>
      </c>
      <c r="B397" s="44" t="s">
        <v>11</v>
      </c>
      <c r="C397" s="13"/>
      <c r="D397" s="13"/>
      <c r="E397" s="15"/>
      <c r="F397" s="15"/>
      <c r="G397" s="15"/>
      <c r="H397" s="14"/>
      <c r="I397" s="15"/>
      <c r="J397" s="15"/>
      <c r="K397" s="15"/>
      <c r="L397" s="13"/>
      <c r="M397" s="15"/>
      <c r="N397" s="40"/>
      <c r="O397" s="40"/>
      <c r="P397" s="40"/>
      <c r="Q397" s="40"/>
      <c r="R397" s="16"/>
      <c r="S397" s="40"/>
      <c r="T397" s="40"/>
      <c r="U397" s="40"/>
      <c r="V397" s="40"/>
      <c r="W397" s="40"/>
      <c r="X397" s="40"/>
      <c r="Y397" s="40"/>
      <c r="Z397" s="40"/>
      <c r="AA397" s="40"/>
      <c r="AB397" s="40"/>
      <c r="AC397" s="40"/>
      <c r="AD397" s="41"/>
      <c r="AE397" s="41"/>
      <c r="AF397" s="318"/>
    </row>
    <row r="398" spans="1:32" ht="28.8" x14ac:dyDescent="0.55000000000000004">
      <c r="A398" s="36" t="s">
        <v>16</v>
      </c>
      <c r="B398" s="9" t="s">
        <v>20</v>
      </c>
      <c r="C398" s="13"/>
      <c r="D398" s="13"/>
      <c r="E398" s="30"/>
      <c r="F398" s="15"/>
      <c r="G398" s="15"/>
      <c r="H398" s="14"/>
      <c r="I398" s="30"/>
      <c r="J398" s="30"/>
      <c r="K398" s="30"/>
      <c r="L398" s="13"/>
      <c r="M398" s="15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8"/>
      <c r="AE398" s="18"/>
      <c r="AF398" s="318"/>
    </row>
    <row r="399" spans="1:32" ht="28.8" x14ac:dyDescent="0.55000000000000004">
      <c r="A399" s="2" t="s">
        <v>42</v>
      </c>
      <c r="B399" s="9" t="s">
        <v>11</v>
      </c>
      <c r="C399" s="30"/>
      <c r="D399" s="30"/>
      <c r="E399" s="30"/>
      <c r="F399" s="15"/>
      <c r="G399" s="15"/>
      <c r="H399" s="15"/>
      <c r="I399" s="30"/>
      <c r="J399" s="30"/>
      <c r="K399" s="30"/>
      <c r="L399" s="30"/>
      <c r="M399" s="15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8"/>
      <c r="AE399" s="18"/>
      <c r="AF399" s="318"/>
    </row>
    <row r="400" spans="1:32" ht="28.8" x14ac:dyDescent="0.55000000000000004">
      <c r="A400" s="2" t="s">
        <v>45</v>
      </c>
      <c r="B400" s="44" t="s">
        <v>11</v>
      </c>
      <c r="C400" s="30"/>
      <c r="D400" s="30"/>
      <c r="E400" s="30"/>
      <c r="F400" s="15"/>
      <c r="G400" s="15"/>
      <c r="H400" s="15"/>
      <c r="I400" s="30"/>
      <c r="J400" s="30"/>
      <c r="K400" s="30"/>
      <c r="L400" s="30"/>
      <c r="M400" s="15"/>
      <c r="N400" s="40"/>
      <c r="O400" s="40"/>
      <c r="P400" s="40"/>
      <c r="Q400" s="40"/>
      <c r="R400" s="16"/>
      <c r="S400" s="40"/>
      <c r="T400" s="40"/>
      <c r="U400" s="40"/>
      <c r="V400" s="40"/>
      <c r="W400" s="40"/>
      <c r="X400" s="40"/>
      <c r="Y400" s="40"/>
      <c r="Z400" s="40"/>
      <c r="AA400" s="40"/>
      <c r="AB400" s="40"/>
      <c r="AC400" s="40"/>
      <c r="AD400" s="41"/>
      <c r="AE400" s="41"/>
      <c r="AF400" s="318"/>
    </row>
    <row r="401" spans="1:32" ht="28.8" x14ac:dyDescent="0.55000000000000004">
      <c r="A401" s="5" t="s">
        <v>18</v>
      </c>
      <c r="B401" s="9" t="s">
        <v>20</v>
      </c>
      <c r="C401" s="13"/>
      <c r="D401" s="13"/>
      <c r="E401" s="13"/>
      <c r="F401" s="14"/>
      <c r="G401" s="14"/>
      <c r="H401" s="14"/>
      <c r="I401" s="13"/>
      <c r="J401" s="13"/>
      <c r="K401" s="13"/>
      <c r="L401" s="13"/>
      <c r="M401" s="15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8"/>
      <c r="AE401" s="18"/>
      <c r="AF401" s="318"/>
    </row>
    <row r="402" spans="1:32" ht="28.8" x14ac:dyDescent="0.55000000000000004">
      <c r="A402" s="4" t="s">
        <v>49</v>
      </c>
      <c r="B402" s="9" t="s">
        <v>20</v>
      </c>
      <c r="C402" s="13"/>
      <c r="D402" s="13"/>
      <c r="E402" s="30"/>
      <c r="F402" s="15"/>
      <c r="G402" s="15"/>
      <c r="H402" s="14"/>
      <c r="I402" s="30"/>
      <c r="J402" s="30"/>
      <c r="K402" s="30"/>
      <c r="L402" s="13"/>
      <c r="M402" s="15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8"/>
      <c r="AE402" s="18"/>
      <c r="AF402" s="318"/>
    </row>
    <row r="403" spans="1:32" ht="28.8" x14ac:dyDescent="0.55000000000000004">
      <c r="A403" s="4" t="s">
        <v>48</v>
      </c>
      <c r="B403" s="9" t="s">
        <v>20</v>
      </c>
      <c r="C403" s="13"/>
      <c r="D403" s="13"/>
      <c r="E403" s="30"/>
      <c r="F403" s="15"/>
      <c r="G403" s="15"/>
      <c r="H403" s="14"/>
      <c r="I403" s="30"/>
      <c r="J403" s="30"/>
      <c r="K403" s="30"/>
      <c r="L403" s="13"/>
      <c r="M403" s="15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318"/>
    </row>
    <row r="404" spans="1:32" ht="28.8" x14ac:dyDescent="0.55000000000000004">
      <c r="A404" s="4" t="s">
        <v>76</v>
      </c>
      <c r="B404" s="9" t="s">
        <v>11</v>
      </c>
      <c r="C404" s="13"/>
      <c r="D404" s="13"/>
      <c r="E404" s="30"/>
      <c r="F404" s="15"/>
      <c r="G404" s="15"/>
      <c r="H404" s="14"/>
      <c r="I404" s="30"/>
      <c r="J404" s="30"/>
      <c r="K404" s="30"/>
      <c r="L404" s="13"/>
      <c r="M404" s="15"/>
      <c r="N404" s="40"/>
      <c r="O404" s="40"/>
      <c r="P404" s="40"/>
      <c r="Q404" s="40"/>
      <c r="R404" s="16"/>
      <c r="S404" s="40"/>
      <c r="T404" s="40"/>
      <c r="U404" s="40"/>
      <c r="V404" s="40"/>
      <c r="W404" s="40"/>
      <c r="X404" s="40"/>
      <c r="Y404" s="40"/>
      <c r="Z404" s="40"/>
      <c r="AA404" s="40"/>
      <c r="AB404" s="40"/>
      <c r="AC404" s="40"/>
      <c r="AD404" s="41"/>
      <c r="AE404" s="41"/>
      <c r="AF404" s="318"/>
    </row>
    <row r="405" spans="1:32" ht="28.8" x14ac:dyDescent="0.55000000000000004">
      <c r="A405" s="4" t="s">
        <v>62</v>
      </c>
      <c r="B405" s="9" t="s">
        <v>20</v>
      </c>
      <c r="C405" s="13"/>
      <c r="D405" s="13"/>
      <c r="E405" s="30"/>
      <c r="F405" s="15"/>
      <c r="G405" s="15"/>
      <c r="H405" s="14"/>
      <c r="I405" s="30"/>
      <c r="J405" s="30"/>
      <c r="K405" s="30"/>
      <c r="L405" s="13"/>
      <c r="M405" s="15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8"/>
      <c r="AE405" s="18"/>
      <c r="AF405" s="318"/>
    </row>
    <row r="406" spans="1:32" ht="28.8" x14ac:dyDescent="0.55000000000000004">
      <c r="A406" s="5" t="s">
        <v>13</v>
      </c>
      <c r="B406" s="9" t="s">
        <v>11</v>
      </c>
      <c r="C406" s="13"/>
      <c r="D406" s="13"/>
      <c r="E406" s="30"/>
      <c r="F406" s="15"/>
      <c r="G406" s="15"/>
      <c r="H406" s="14"/>
      <c r="I406" s="30"/>
      <c r="J406" s="30"/>
      <c r="K406" s="30"/>
      <c r="L406" s="13"/>
      <c r="M406" s="15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8"/>
      <c r="AE406" s="18"/>
      <c r="AF406" s="318"/>
    </row>
    <row r="407" spans="1:32" ht="28.8" x14ac:dyDescent="0.55000000000000004">
      <c r="A407" s="4" t="s">
        <v>54</v>
      </c>
      <c r="B407" s="9" t="s">
        <v>11</v>
      </c>
      <c r="C407" s="13"/>
      <c r="D407" s="13"/>
      <c r="E407" s="30"/>
      <c r="F407" s="15"/>
      <c r="G407" s="15"/>
      <c r="H407" s="14"/>
      <c r="I407" s="30"/>
      <c r="J407" s="30"/>
      <c r="K407" s="30"/>
      <c r="L407" s="13"/>
      <c r="M407" s="15"/>
      <c r="N407" s="40"/>
      <c r="O407" s="40"/>
      <c r="P407" s="40"/>
      <c r="Q407" s="40"/>
      <c r="R407" s="16"/>
      <c r="S407" s="40"/>
      <c r="T407" s="40"/>
      <c r="U407" s="40"/>
      <c r="V407" s="40"/>
      <c r="W407" s="40"/>
      <c r="X407" s="40"/>
      <c r="Y407" s="40"/>
      <c r="Z407" s="40"/>
      <c r="AA407" s="40"/>
      <c r="AB407" s="40"/>
      <c r="AC407" s="40"/>
      <c r="AD407" s="41"/>
      <c r="AE407" s="41"/>
      <c r="AF407" s="318"/>
    </row>
    <row r="408" spans="1:32" ht="28.8" x14ac:dyDescent="0.55000000000000004">
      <c r="A408" s="4" t="s">
        <v>36</v>
      </c>
      <c r="B408" s="9" t="s">
        <v>20</v>
      </c>
      <c r="C408" s="13"/>
      <c r="D408" s="13"/>
      <c r="E408" s="30"/>
      <c r="F408" s="15"/>
      <c r="G408" s="15"/>
      <c r="H408" s="14"/>
      <c r="I408" s="30"/>
      <c r="J408" s="30"/>
      <c r="K408" s="30"/>
      <c r="L408" s="13"/>
      <c r="M408" s="15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8"/>
      <c r="AE408" s="18"/>
      <c r="AF408" s="318"/>
    </row>
    <row r="409" spans="1:32" ht="28.8" x14ac:dyDescent="0.55000000000000004">
      <c r="A409" s="4" t="s">
        <v>22</v>
      </c>
      <c r="B409" s="9" t="s">
        <v>20</v>
      </c>
      <c r="C409" s="13"/>
      <c r="D409" s="13"/>
      <c r="E409" s="15"/>
      <c r="F409" s="15"/>
      <c r="G409" s="15"/>
      <c r="H409" s="14"/>
      <c r="I409" s="15"/>
      <c r="J409" s="15"/>
      <c r="K409" s="15"/>
      <c r="L409" s="13"/>
      <c r="M409" s="15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318"/>
    </row>
    <row r="410" spans="1:32" ht="28.8" x14ac:dyDescent="0.55000000000000004">
      <c r="A410" s="4" t="s">
        <v>50</v>
      </c>
      <c r="B410" s="9" t="s">
        <v>20</v>
      </c>
      <c r="C410" s="13"/>
      <c r="D410" s="13"/>
      <c r="E410" s="15"/>
      <c r="F410" s="15"/>
      <c r="G410" s="15"/>
      <c r="H410" s="14"/>
      <c r="I410" s="15"/>
      <c r="J410" s="15"/>
      <c r="K410" s="15"/>
      <c r="L410" s="13"/>
      <c r="M410" s="15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8"/>
      <c r="AE410" s="18"/>
      <c r="AF410" s="318"/>
    </row>
    <row r="411" spans="1:32" ht="28.8" x14ac:dyDescent="0.55000000000000004">
      <c r="A411" s="4" t="s">
        <v>41</v>
      </c>
      <c r="B411" s="9" t="s">
        <v>11</v>
      </c>
      <c r="C411" s="13"/>
      <c r="D411" s="13"/>
      <c r="E411" s="30"/>
      <c r="F411" s="15"/>
      <c r="G411" s="15"/>
      <c r="H411" s="14"/>
      <c r="I411" s="30"/>
      <c r="J411" s="30"/>
      <c r="K411" s="30"/>
      <c r="L411" s="13"/>
      <c r="M411" s="15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8"/>
      <c r="AE411" s="18"/>
      <c r="AF411" s="318"/>
    </row>
    <row r="412" spans="1:32" ht="28.8" x14ac:dyDescent="0.55000000000000004">
      <c r="A412" s="5" t="s">
        <v>67</v>
      </c>
      <c r="B412" s="9" t="s">
        <v>20</v>
      </c>
      <c r="C412" s="13"/>
      <c r="D412" s="13"/>
      <c r="E412" s="30"/>
      <c r="F412" s="15"/>
      <c r="G412" s="15"/>
      <c r="H412" s="14"/>
      <c r="I412" s="30"/>
      <c r="J412" s="30"/>
      <c r="K412" s="30"/>
      <c r="L412" s="13"/>
      <c r="M412" s="15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8"/>
      <c r="AE412" s="18"/>
      <c r="AF412" s="318"/>
    </row>
    <row r="413" spans="1:32" ht="28.8" x14ac:dyDescent="0.55000000000000004">
      <c r="A413" s="5" t="s">
        <v>15</v>
      </c>
      <c r="B413" s="9" t="s">
        <v>20</v>
      </c>
      <c r="C413" s="13"/>
      <c r="D413" s="13"/>
      <c r="E413" s="15"/>
      <c r="F413" s="15"/>
      <c r="G413" s="15"/>
      <c r="H413" s="14"/>
      <c r="I413" s="15"/>
      <c r="J413" s="15"/>
      <c r="K413" s="15"/>
      <c r="L413" s="13"/>
      <c r="M413" s="15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8"/>
      <c r="AE413" s="18"/>
      <c r="AF413" s="318"/>
    </row>
    <row r="414" spans="1:32" ht="28.8" x14ac:dyDescent="0.55000000000000004">
      <c r="A414" s="4" t="s">
        <v>21</v>
      </c>
      <c r="B414" s="9" t="s">
        <v>20</v>
      </c>
      <c r="C414" s="13"/>
      <c r="D414" s="13"/>
      <c r="E414" s="30"/>
      <c r="F414" s="15"/>
      <c r="G414" s="15"/>
      <c r="H414" s="14"/>
      <c r="I414" s="30"/>
      <c r="J414" s="30"/>
      <c r="K414" s="30"/>
      <c r="L414" s="13"/>
      <c r="M414" s="15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318"/>
    </row>
    <row r="415" spans="1:32" ht="28.8" x14ac:dyDescent="0.55000000000000004">
      <c r="A415" s="4" t="s">
        <v>27</v>
      </c>
      <c r="B415" s="44" t="s">
        <v>11</v>
      </c>
      <c r="C415" s="13"/>
      <c r="D415" s="13"/>
      <c r="E415" s="30"/>
      <c r="F415" s="15"/>
      <c r="G415" s="15"/>
      <c r="H415" s="14"/>
      <c r="I415" s="30"/>
      <c r="J415" s="30"/>
      <c r="K415" s="30"/>
      <c r="L415" s="13"/>
      <c r="M415" s="15"/>
      <c r="N415" s="40"/>
      <c r="O415" s="40"/>
      <c r="P415" s="40"/>
      <c r="Q415" s="40"/>
      <c r="R415" s="16"/>
      <c r="S415" s="40"/>
      <c r="T415" s="40"/>
      <c r="U415" s="40"/>
      <c r="V415" s="40"/>
      <c r="W415" s="40"/>
      <c r="X415" s="40"/>
      <c r="Y415" s="40"/>
      <c r="Z415" s="40"/>
      <c r="AA415" s="40"/>
      <c r="AB415" s="40"/>
      <c r="AC415" s="40"/>
      <c r="AD415" s="41"/>
      <c r="AE415" s="41"/>
      <c r="AF415" s="318"/>
    </row>
    <row r="416" spans="1:32" ht="28.8" x14ac:dyDescent="0.55000000000000004">
      <c r="A416" s="4" t="s">
        <v>35</v>
      </c>
      <c r="B416" s="9" t="s">
        <v>20</v>
      </c>
      <c r="C416" s="13"/>
      <c r="D416" s="13"/>
      <c r="E416" s="30"/>
      <c r="F416" s="15"/>
      <c r="G416" s="15"/>
      <c r="H416" s="14"/>
      <c r="I416" s="30"/>
      <c r="J416" s="30"/>
      <c r="K416" s="30"/>
      <c r="L416" s="13"/>
      <c r="M416" s="15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318"/>
    </row>
    <row r="417" spans="1:32" ht="28.8" x14ac:dyDescent="0.55000000000000004">
      <c r="A417" s="4" t="s">
        <v>106</v>
      </c>
      <c r="B417" s="9" t="s">
        <v>11</v>
      </c>
      <c r="C417" s="13"/>
      <c r="D417" s="13"/>
      <c r="E417" s="30"/>
      <c r="F417" s="15"/>
      <c r="G417" s="15"/>
      <c r="H417" s="14"/>
      <c r="I417" s="30"/>
      <c r="J417" s="30"/>
      <c r="K417" s="30"/>
      <c r="L417" s="13"/>
      <c r="M417" s="15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8"/>
      <c r="AE417" s="18"/>
      <c r="AF417" s="318"/>
    </row>
    <row r="418" spans="1:32" ht="28.8" x14ac:dyDescent="0.55000000000000004">
      <c r="A418" s="2" t="s">
        <v>38</v>
      </c>
      <c r="B418" s="9" t="s">
        <v>20</v>
      </c>
      <c r="C418" s="30"/>
      <c r="D418" s="30"/>
      <c r="E418" s="30"/>
      <c r="F418" s="15"/>
      <c r="G418" s="15"/>
      <c r="H418" s="15"/>
      <c r="I418" s="30"/>
      <c r="J418" s="30"/>
      <c r="K418" s="30"/>
      <c r="L418" s="30"/>
      <c r="M418" s="15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8"/>
      <c r="AE418" s="18"/>
      <c r="AF418" s="318"/>
    </row>
    <row r="419" spans="1:32" ht="28.8" x14ac:dyDescent="0.55000000000000004">
      <c r="A419" s="2" t="s">
        <v>63</v>
      </c>
      <c r="B419" s="9" t="s">
        <v>11</v>
      </c>
      <c r="C419" s="30"/>
      <c r="D419" s="30"/>
      <c r="E419" s="30"/>
      <c r="F419" s="15"/>
      <c r="G419" s="15"/>
      <c r="H419" s="15"/>
      <c r="I419" s="30"/>
      <c r="J419" s="30"/>
      <c r="K419" s="30"/>
      <c r="L419" s="30"/>
      <c r="M419" s="15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318"/>
    </row>
    <row r="420" spans="1:32" ht="31.2" x14ac:dyDescent="0.6">
      <c r="A420" s="31" t="s">
        <v>75</v>
      </c>
      <c r="B420" s="10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  <c r="AE420" s="42"/>
      <c r="AF420" s="323"/>
    </row>
    <row r="421" spans="1:32" ht="31.2" x14ac:dyDescent="0.6">
      <c r="A421" s="31" t="s">
        <v>97</v>
      </c>
      <c r="B421" s="10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  <c r="AB421" s="43"/>
      <c r="AC421" s="43"/>
      <c r="AD421" s="43"/>
      <c r="AE421" s="43"/>
      <c r="AF421" s="324"/>
    </row>
    <row r="422" spans="1:32" ht="28.8" x14ac:dyDescent="0.55000000000000004">
      <c r="A422" s="31" t="s">
        <v>98</v>
      </c>
      <c r="B422" s="10"/>
      <c r="C422" s="1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  <c r="AA422" s="50"/>
      <c r="AB422" s="50"/>
      <c r="AC422" s="50"/>
      <c r="AD422" s="50"/>
      <c r="AE422" s="50"/>
      <c r="AF422" s="325"/>
    </row>
  </sheetData>
  <mergeCells count="5">
    <mergeCell ref="C347:M347"/>
    <mergeCell ref="C32:M32"/>
    <mergeCell ref="C2:M2"/>
    <mergeCell ref="C121:M121"/>
    <mergeCell ref="C211:M211"/>
  </mergeCells>
  <pageMargins left="0.7" right="0.7" top="0.75" bottom="0.75" header="0.3" footer="0.3"/>
  <pageSetup scale="1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4FECA-4022-46EB-940C-72AC4092766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2:BD682"/>
  <sheetViews>
    <sheetView topLeftCell="D103" zoomScale="59" zoomScaleNormal="59" workbookViewId="0">
      <selection activeCell="T20" sqref="T20"/>
    </sheetView>
  </sheetViews>
  <sheetFormatPr defaultRowHeight="14.4" x14ac:dyDescent="0.3"/>
  <cols>
    <col min="1" max="3" width="9.109375" hidden="1" customWidth="1"/>
    <col min="4" max="4" width="29.44140625" customWidth="1"/>
    <col min="5" max="5" width="7.5546875" customWidth="1"/>
    <col min="6" max="6" width="10.33203125" customWidth="1"/>
    <col min="7" max="7" width="9" customWidth="1"/>
    <col min="8" max="9" width="7.33203125" customWidth="1"/>
    <col min="10" max="10" width="7.6640625" customWidth="1"/>
    <col min="11" max="11" width="9.5546875" customWidth="1"/>
    <col min="12" max="12" width="5.5546875" customWidth="1"/>
    <col min="13" max="13" width="7.6640625" customWidth="1"/>
    <col min="14" max="14" width="8.109375" customWidth="1"/>
    <col min="15" max="15" width="7.44140625" customWidth="1"/>
    <col min="16" max="16" width="9.33203125" customWidth="1"/>
    <col min="17" max="17" width="10.109375" customWidth="1"/>
    <col min="18" max="18" width="8.88671875" customWidth="1"/>
    <col min="19" max="19" width="6.6640625" customWidth="1"/>
    <col min="20" max="20" width="7.109375" customWidth="1"/>
    <col min="21" max="21" width="7" customWidth="1"/>
    <col min="22" max="22" width="7.5546875" customWidth="1"/>
    <col min="23" max="23" width="6.33203125" customWidth="1"/>
    <col min="24" max="24" width="7.6640625" bestFit="1" customWidth="1"/>
    <col min="25" max="25" width="7.88671875" customWidth="1"/>
    <col min="26" max="26" width="9" customWidth="1"/>
    <col min="27" max="27" width="7.88671875" customWidth="1"/>
    <col min="28" max="28" width="8.109375" customWidth="1"/>
    <col min="29" max="29" width="8.88671875" customWidth="1"/>
    <col min="30" max="30" width="7.44140625" customWidth="1"/>
    <col min="31" max="31" width="9.88671875" customWidth="1"/>
    <col min="32" max="32" width="6.109375" customWidth="1"/>
    <col min="33" max="33" width="7.5546875" customWidth="1"/>
    <col min="34" max="34" width="9.109375" bestFit="1" customWidth="1"/>
    <col min="35" max="35" width="8.33203125" customWidth="1"/>
    <col min="36" max="36" width="7.109375" customWidth="1"/>
    <col min="37" max="37" width="8.88671875" customWidth="1"/>
    <col min="38" max="38" width="7.109375" customWidth="1"/>
    <col min="39" max="39" width="7.5546875" customWidth="1"/>
    <col min="40" max="40" width="9.44140625" customWidth="1"/>
    <col min="41" max="41" width="7" customWidth="1"/>
    <col min="42" max="42" width="7.33203125" customWidth="1"/>
    <col min="43" max="43" width="8.88671875" customWidth="1"/>
    <col min="44" max="44" width="7.109375" customWidth="1"/>
    <col min="45" max="45" width="7.5546875" customWidth="1"/>
    <col min="46" max="46" width="9.33203125" customWidth="1"/>
    <col min="47" max="47" width="8.88671875" customWidth="1"/>
    <col min="48" max="48" width="7.44140625" customWidth="1"/>
    <col min="49" max="49" width="8.88671875" customWidth="1"/>
    <col min="50" max="50" width="7.33203125" customWidth="1"/>
    <col min="51" max="51" width="11" customWidth="1"/>
    <col min="52" max="52" width="8.6640625" customWidth="1"/>
    <col min="53" max="53" width="9.109375" customWidth="1"/>
    <col min="54" max="54" width="14.44140625" bestFit="1" customWidth="1"/>
  </cols>
  <sheetData>
    <row r="12" spans="4:55" ht="36.6" x14ac:dyDescent="0.7"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</row>
    <row r="13" spans="4:55" ht="36.6" x14ac:dyDescent="0.7"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</row>
    <row r="14" spans="4:55" ht="36.6" x14ac:dyDescent="0.7"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</row>
    <row r="15" spans="4:55" ht="36.6" x14ac:dyDescent="0.7"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</row>
    <row r="16" spans="4:55" ht="36.6" x14ac:dyDescent="0.7"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</row>
    <row r="17" spans="4:55" ht="36.6" x14ac:dyDescent="0.7">
      <c r="D17" s="68"/>
      <c r="E17" s="68"/>
      <c r="F17" s="341" t="s">
        <v>137</v>
      </c>
      <c r="G17" s="341"/>
      <c r="H17" s="341"/>
      <c r="I17" s="341"/>
      <c r="J17" s="341"/>
      <c r="K17" s="341"/>
      <c r="L17" s="341"/>
      <c r="M17" s="341"/>
      <c r="N17" s="341"/>
      <c r="O17" s="341"/>
      <c r="P17" s="341"/>
      <c r="Q17" s="341"/>
      <c r="R17" s="341"/>
      <c r="S17" s="341"/>
      <c r="T17" s="341"/>
      <c r="U17" s="341"/>
      <c r="V17" s="341"/>
      <c r="W17" s="341"/>
      <c r="X17" s="341"/>
      <c r="Y17" s="341"/>
      <c r="Z17" s="341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</row>
    <row r="18" spans="4:55" ht="25.5" customHeight="1" x14ac:dyDescent="0.7">
      <c r="D18" s="70"/>
      <c r="E18" s="70"/>
      <c r="F18" s="71"/>
      <c r="G18" s="71"/>
      <c r="H18" s="71"/>
      <c r="I18" s="71"/>
      <c r="J18" s="71"/>
      <c r="K18" s="71"/>
      <c r="L18" s="71"/>
      <c r="M18" s="71"/>
      <c r="N18" s="72"/>
      <c r="O18" s="72"/>
      <c r="P18" s="72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</row>
    <row r="19" spans="4:55" ht="39.9" customHeight="1" x14ac:dyDescent="0.6">
      <c r="D19" s="179" t="s">
        <v>89</v>
      </c>
      <c r="E19" s="180"/>
      <c r="F19" s="181"/>
      <c r="G19" s="187"/>
      <c r="H19" s="168"/>
      <c r="I19" s="169"/>
      <c r="J19" s="169"/>
      <c r="K19" s="169"/>
      <c r="L19" s="186"/>
      <c r="M19" s="169"/>
      <c r="N19" s="278"/>
      <c r="O19" s="279"/>
      <c r="P19" s="279"/>
      <c r="Q19" s="280"/>
      <c r="R19" s="280"/>
      <c r="S19" s="280"/>
      <c r="T19" s="280"/>
      <c r="U19" s="280"/>
      <c r="V19" s="280"/>
      <c r="W19" s="280"/>
      <c r="X19" s="280"/>
      <c r="Y19" s="280"/>
      <c r="Z19" s="280"/>
      <c r="AA19" s="281"/>
      <c r="AB19" s="282"/>
      <c r="AC19" s="171"/>
      <c r="AD19" s="171"/>
      <c r="AE19" s="171"/>
      <c r="AF19" s="171"/>
      <c r="AG19" s="171"/>
      <c r="AH19" s="171"/>
      <c r="AI19" s="171"/>
      <c r="AJ19" s="171"/>
      <c r="AK19" s="171"/>
      <c r="AL19" s="171"/>
      <c r="AM19" s="171"/>
      <c r="AN19" s="171"/>
      <c r="AO19" s="171"/>
      <c r="AP19" s="171"/>
      <c r="AQ19" s="171"/>
      <c r="AR19" s="171"/>
      <c r="AS19" s="171"/>
      <c r="AT19" s="171"/>
      <c r="AU19" s="171"/>
      <c r="AV19" s="171"/>
      <c r="AW19" s="171"/>
      <c r="AX19" s="171"/>
      <c r="AY19" s="171"/>
      <c r="AZ19" s="171"/>
      <c r="BA19" s="171"/>
      <c r="BB19" s="172"/>
      <c r="BC19" s="172"/>
    </row>
    <row r="20" spans="4:55" ht="39.9" customHeight="1" x14ac:dyDescent="0.6">
      <c r="D20" s="179" t="s">
        <v>90</v>
      </c>
      <c r="E20" s="180"/>
      <c r="F20" s="181"/>
      <c r="G20" s="181"/>
      <c r="H20" s="168"/>
      <c r="I20" s="169"/>
      <c r="J20" s="169"/>
      <c r="K20" s="169"/>
      <c r="L20" s="169"/>
      <c r="M20" s="169"/>
      <c r="N20" s="170"/>
      <c r="O20" s="170"/>
      <c r="P20" s="170"/>
      <c r="Q20" s="169"/>
      <c r="R20" s="169"/>
      <c r="S20" s="169"/>
      <c r="T20" s="169"/>
      <c r="U20" s="169"/>
      <c r="V20" s="169"/>
      <c r="W20" s="169"/>
      <c r="X20" s="169"/>
      <c r="Y20" s="169"/>
      <c r="Z20" s="169"/>
      <c r="AA20" s="171"/>
      <c r="AB20" s="171"/>
      <c r="AC20" s="171"/>
      <c r="AD20" s="171"/>
      <c r="AE20" s="171"/>
      <c r="AF20" s="171"/>
      <c r="AG20" s="171"/>
      <c r="AH20" s="171"/>
      <c r="AI20" s="171"/>
      <c r="AJ20" s="171"/>
      <c r="AK20" s="171"/>
      <c r="AL20" s="171"/>
      <c r="AM20" s="171"/>
      <c r="AN20" s="171"/>
      <c r="AO20" s="171"/>
      <c r="AP20" s="171"/>
      <c r="AQ20" s="171"/>
      <c r="AR20" s="171"/>
      <c r="AS20" s="171"/>
      <c r="AT20" s="171"/>
      <c r="AU20" s="171"/>
      <c r="AV20" s="171"/>
      <c r="AW20" s="171"/>
      <c r="AX20" s="171"/>
      <c r="AY20" s="171"/>
      <c r="AZ20" s="171"/>
      <c r="BA20" s="171"/>
      <c r="BB20" s="172"/>
      <c r="BC20" s="172"/>
    </row>
    <row r="21" spans="4:55" ht="39.9" customHeight="1" x14ac:dyDescent="0.6">
      <c r="D21" s="179" t="s">
        <v>140</v>
      </c>
      <c r="E21" s="180"/>
      <c r="F21" s="181"/>
      <c r="G21" s="181"/>
      <c r="H21" s="168"/>
      <c r="I21" s="169"/>
      <c r="J21" s="169"/>
      <c r="K21" s="169"/>
      <c r="L21" s="169"/>
      <c r="M21" s="169"/>
      <c r="N21" s="170"/>
      <c r="O21" s="170"/>
      <c r="P21" s="170"/>
      <c r="Q21" s="169"/>
      <c r="R21" s="169"/>
      <c r="S21" s="169"/>
      <c r="T21" s="169"/>
      <c r="U21" s="169"/>
      <c r="V21" s="169"/>
      <c r="W21" s="169"/>
      <c r="X21" s="169"/>
      <c r="Y21" s="169"/>
      <c r="Z21" s="169"/>
      <c r="AA21" s="171"/>
      <c r="AB21" s="171"/>
      <c r="AC21" s="171"/>
      <c r="AD21" s="171"/>
      <c r="AE21" s="171"/>
      <c r="AF21" s="171"/>
      <c r="AG21" s="171"/>
      <c r="AH21" s="171"/>
      <c r="AI21" s="171"/>
      <c r="AJ21" s="171"/>
      <c r="AK21" s="171"/>
      <c r="AL21" s="171"/>
      <c r="AM21" s="171"/>
      <c r="AN21" s="171"/>
      <c r="AO21" s="171"/>
      <c r="AP21" s="171"/>
      <c r="AQ21" s="171"/>
      <c r="AR21" s="171"/>
      <c r="AS21" s="171"/>
      <c r="AT21" s="171"/>
      <c r="AU21" s="171"/>
      <c r="AV21" s="171"/>
      <c r="AW21" s="171"/>
      <c r="AX21" s="171"/>
      <c r="AY21" s="171"/>
      <c r="AZ21" s="171"/>
      <c r="BA21" s="171"/>
      <c r="BB21" s="172"/>
      <c r="BC21" s="172"/>
    </row>
    <row r="22" spans="4:55" ht="39.9" customHeight="1" x14ac:dyDescent="0.6">
      <c r="D22" s="179" t="s">
        <v>137</v>
      </c>
      <c r="E22" s="180"/>
      <c r="F22" s="181"/>
      <c r="G22" s="181"/>
      <c r="H22" s="168"/>
      <c r="I22" s="169"/>
      <c r="J22" s="169"/>
      <c r="K22" s="169"/>
      <c r="L22" s="169"/>
      <c r="M22" s="169"/>
      <c r="N22" s="170"/>
      <c r="O22" s="170"/>
      <c r="P22" s="170"/>
      <c r="Q22" s="169"/>
      <c r="R22" s="169"/>
      <c r="S22" s="169"/>
      <c r="T22" s="169"/>
      <c r="U22" s="169"/>
      <c r="V22" s="169"/>
      <c r="W22" s="169"/>
      <c r="X22" s="169"/>
      <c r="Y22" s="169"/>
      <c r="Z22" s="169"/>
      <c r="AA22" s="171"/>
      <c r="AB22" s="171"/>
      <c r="AC22" s="171"/>
      <c r="AD22" s="171"/>
      <c r="AE22" s="171"/>
      <c r="AF22" s="171"/>
      <c r="AG22" s="171"/>
      <c r="AH22" s="171"/>
      <c r="AI22" s="171"/>
      <c r="AJ22" s="171"/>
      <c r="AK22" s="171"/>
      <c r="AL22" s="171"/>
      <c r="AM22" s="171"/>
      <c r="AN22" s="171"/>
      <c r="AO22" s="171"/>
      <c r="AP22" s="171"/>
      <c r="AQ22" s="171"/>
      <c r="AR22" s="171"/>
      <c r="AS22" s="171"/>
      <c r="AT22" s="171"/>
      <c r="AU22" s="171"/>
      <c r="AV22" s="171"/>
      <c r="AW22" s="171"/>
      <c r="AX22" s="171"/>
      <c r="AY22" s="171"/>
      <c r="AZ22" s="171"/>
      <c r="BA22" s="171"/>
      <c r="BB22" s="172"/>
      <c r="BC22" s="172"/>
    </row>
    <row r="23" spans="4:55" ht="9.75" customHeight="1" x14ac:dyDescent="0.6">
      <c r="D23" s="173"/>
      <c r="E23" s="174"/>
      <c r="F23" s="169"/>
      <c r="G23" s="169"/>
      <c r="H23" s="169"/>
      <c r="I23" s="169"/>
      <c r="J23" s="169"/>
      <c r="K23" s="169"/>
      <c r="L23" s="169"/>
      <c r="M23" s="169"/>
      <c r="N23" s="170"/>
      <c r="O23" s="175"/>
      <c r="P23" s="170"/>
      <c r="Q23" s="169"/>
      <c r="R23" s="169"/>
      <c r="S23" s="169"/>
      <c r="T23" s="169"/>
      <c r="U23" s="169"/>
      <c r="V23" s="169"/>
      <c r="W23" s="169"/>
      <c r="X23" s="169"/>
      <c r="Y23" s="169"/>
      <c r="Z23" s="169"/>
      <c r="AA23" s="171"/>
      <c r="AB23" s="171"/>
      <c r="AC23" s="171"/>
      <c r="AD23" s="171"/>
      <c r="AE23" s="171"/>
      <c r="AF23" s="171"/>
      <c r="AG23" s="171"/>
      <c r="AH23" s="171"/>
      <c r="AI23" s="171"/>
      <c r="AJ23" s="171"/>
      <c r="AK23" s="171"/>
      <c r="AL23" s="171"/>
      <c r="AM23" s="171"/>
      <c r="AN23" s="171"/>
      <c r="AO23" s="171"/>
      <c r="AP23" s="171"/>
      <c r="AQ23" s="171"/>
      <c r="AR23" s="171"/>
      <c r="AS23" s="171"/>
      <c r="AT23" s="171"/>
      <c r="AU23" s="171"/>
      <c r="AV23" s="171"/>
      <c r="AW23" s="171"/>
      <c r="AX23" s="171"/>
      <c r="AY23" s="171"/>
      <c r="AZ23" s="171"/>
      <c r="BA23" s="171"/>
      <c r="BB23" s="172"/>
      <c r="BC23" s="172"/>
    </row>
    <row r="24" spans="4:55" s="225" customFormat="1" ht="123" x14ac:dyDescent="0.4">
      <c r="D24" s="246" t="s">
        <v>0</v>
      </c>
      <c r="E24" s="247" t="s">
        <v>92</v>
      </c>
      <c r="F24" s="248" t="s">
        <v>77</v>
      </c>
      <c r="G24" s="248" t="s">
        <v>75</v>
      </c>
      <c r="H24" s="248" t="s">
        <v>82</v>
      </c>
      <c r="I24" s="248" t="s">
        <v>79</v>
      </c>
      <c r="J24" s="248" t="s">
        <v>82</v>
      </c>
      <c r="K24" s="248" t="s">
        <v>124</v>
      </c>
      <c r="L24" s="248" t="s">
        <v>82</v>
      </c>
      <c r="M24" s="248" t="s">
        <v>118</v>
      </c>
      <c r="N24" s="248" t="s">
        <v>82</v>
      </c>
      <c r="O24" s="248" t="s">
        <v>119</v>
      </c>
      <c r="P24" s="248" t="s">
        <v>82</v>
      </c>
      <c r="Q24" s="248" t="s">
        <v>75</v>
      </c>
      <c r="R24" s="248" t="s">
        <v>112</v>
      </c>
      <c r="S24" s="248" t="s">
        <v>82</v>
      </c>
      <c r="T24" s="248" t="s">
        <v>113</v>
      </c>
      <c r="U24" s="248" t="s">
        <v>82</v>
      </c>
      <c r="V24" s="248" t="s">
        <v>115</v>
      </c>
      <c r="W24" s="248" t="s">
        <v>82</v>
      </c>
      <c r="X24" s="248" t="s">
        <v>114</v>
      </c>
      <c r="Y24" s="248" t="s">
        <v>82</v>
      </c>
      <c r="Z24" s="248" t="s">
        <v>75</v>
      </c>
      <c r="AA24" s="247" t="s">
        <v>135</v>
      </c>
      <c r="AB24" s="247" t="s">
        <v>75</v>
      </c>
      <c r="AC24" s="248" t="s">
        <v>82</v>
      </c>
      <c r="AD24" s="247" t="s">
        <v>116</v>
      </c>
      <c r="AE24" s="247" t="s">
        <v>75</v>
      </c>
      <c r="AF24" s="247" t="s">
        <v>82</v>
      </c>
      <c r="AG24" s="247" t="s">
        <v>87</v>
      </c>
      <c r="AH24" s="247" t="s">
        <v>75</v>
      </c>
      <c r="AI24" s="247" t="s">
        <v>82</v>
      </c>
      <c r="AJ24" s="247" t="s">
        <v>117</v>
      </c>
      <c r="AK24" s="247" t="s">
        <v>75</v>
      </c>
      <c r="AL24" s="248" t="s">
        <v>82</v>
      </c>
      <c r="AM24" s="248" t="s">
        <v>85</v>
      </c>
      <c r="AN24" s="248" t="s">
        <v>75</v>
      </c>
      <c r="AO24" s="248" t="s">
        <v>82</v>
      </c>
      <c r="AP24" s="248" t="s">
        <v>86</v>
      </c>
      <c r="AQ24" s="248" t="s">
        <v>75</v>
      </c>
      <c r="AR24" s="248" t="s">
        <v>82</v>
      </c>
      <c r="AS24" s="248" t="s">
        <v>122</v>
      </c>
      <c r="AT24" s="248" t="s">
        <v>82</v>
      </c>
      <c r="AU24" s="248" t="s">
        <v>75</v>
      </c>
      <c r="AV24" s="248" t="s">
        <v>125</v>
      </c>
      <c r="AW24" s="248" t="s">
        <v>109</v>
      </c>
      <c r="AX24" s="249" t="s">
        <v>82</v>
      </c>
      <c r="AY24" s="249" t="s">
        <v>75</v>
      </c>
      <c r="AZ24" s="249" t="s">
        <v>108</v>
      </c>
      <c r="BA24" s="249" t="s">
        <v>95</v>
      </c>
      <c r="BB24" s="250"/>
      <c r="BC24" s="250"/>
    </row>
    <row r="25" spans="4:55" ht="39.9" customHeight="1" x14ac:dyDescent="0.6">
      <c r="D25" s="188" t="s">
        <v>110</v>
      </c>
      <c r="E25" s="189" t="s">
        <v>20</v>
      </c>
      <c r="F25" s="226">
        <v>38</v>
      </c>
      <c r="G25" s="226">
        <f t="shared" ref="G25:G41" si="0">(F25/50)*100</f>
        <v>76</v>
      </c>
      <c r="H25" s="226" t="s">
        <v>102</v>
      </c>
      <c r="I25" s="227">
        <v>21</v>
      </c>
      <c r="J25" s="227" t="s">
        <v>103</v>
      </c>
      <c r="K25" s="227">
        <v>100</v>
      </c>
      <c r="L25" s="227" t="s">
        <v>103</v>
      </c>
      <c r="M25" s="227">
        <v>7</v>
      </c>
      <c r="N25" s="227" t="s">
        <v>102</v>
      </c>
      <c r="O25" s="227">
        <v>5</v>
      </c>
      <c r="P25" s="227" t="s">
        <v>102</v>
      </c>
      <c r="Q25" s="227">
        <f t="shared" ref="Q25:Q41" si="1">(I25+M25+O25)/45*100</f>
        <v>73.333333333333329</v>
      </c>
      <c r="R25" s="226">
        <v>85</v>
      </c>
      <c r="S25" s="226" t="s">
        <v>102</v>
      </c>
      <c r="T25" s="226">
        <v>8</v>
      </c>
      <c r="U25" s="226" t="s">
        <v>102</v>
      </c>
      <c r="V25" s="226">
        <v>13</v>
      </c>
      <c r="W25" s="226" t="s">
        <v>102</v>
      </c>
      <c r="X25" s="226">
        <v>5</v>
      </c>
      <c r="Y25" s="226" t="s">
        <v>101</v>
      </c>
      <c r="Z25" s="227">
        <f t="shared" ref="Z25:Z41" si="2">(T25+V25+X25)/40*100</f>
        <v>65</v>
      </c>
      <c r="AA25" s="228">
        <v>22</v>
      </c>
      <c r="AB25" s="228">
        <f t="shared" ref="AB25:AB41" si="3">(AA25/25)*100</f>
        <v>88</v>
      </c>
      <c r="AC25" s="228" t="s">
        <v>102</v>
      </c>
      <c r="AD25" s="228">
        <v>19</v>
      </c>
      <c r="AE25" s="228">
        <f t="shared" ref="AE25:AE41" si="4">(AD25/25)*100</f>
        <v>76</v>
      </c>
      <c r="AF25" s="228" t="s">
        <v>102</v>
      </c>
      <c r="AG25" s="228">
        <v>10</v>
      </c>
      <c r="AH25" s="228">
        <f t="shared" ref="AH25:AH41" si="5">(AG25/10)*100</f>
        <v>100</v>
      </c>
      <c r="AI25" s="228" t="s">
        <v>103</v>
      </c>
      <c r="AJ25" s="228">
        <v>23</v>
      </c>
      <c r="AK25" s="228">
        <f t="shared" ref="AK25:AK41" si="6">(AJ25/25)*100</f>
        <v>92</v>
      </c>
      <c r="AL25" s="228" t="s">
        <v>101</v>
      </c>
      <c r="AM25" s="228">
        <v>30</v>
      </c>
      <c r="AN25" s="229">
        <f t="shared" ref="AN25:AN41" si="7">(AM25/30)*100</f>
        <v>100</v>
      </c>
      <c r="AO25" s="228" t="s">
        <v>103</v>
      </c>
      <c r="AP25" s="228">
        <v>12</v>
      </c>
      <c r="AQ25" s="229">
        <f t="shared" ref="AQ25:AQ41" si="8">(AP25/15)*100</f>
        <v>80</v>
      </c>
      <c r="AR25" s="228" t="s">
        <v>102</v>
      </c>
      <c r="AS25" s="228">
        <v>7</v>
      </c>
      <c r="AT25" s="230" t="s">
        <v>102</v>
      </c>
      <c r="AU25" s="231">
        <f t="shared" ref="AU25:AU41" si="9">(AS25/10)*100</f>
        <v>70</v>
      </c>
      <c r="AV25" s="230">
        <v>17</v>
      </c>
      <c r="AW25" s="229">
        <f t="shared" ref="AW25:AW41" si="10">(AV25/20)*100</f>
        <v>85</v>
      </c>
      <c r="AX25" s="229" t="s">
        <v>103</v>
      </c>
      <c r="AY25" s="229">
        <f t="shared" ref="AY25:AY41" si="11">(G25+K25+Q25+Z25+AB25+AE25+AH25+AK25+AN25+AQ25+AU25+AW25)</f>
        <v>1005.3333333333333</v>
      </c>
      <c r="AZ25" s="229">
        <v>1</v>
      </c>
      <c r="BA25" s="232"/>
      <c r="BB25" s="172"/>
      <c r="BC25" s="172"/>
    </row>
    <row r="26" spans="4:55" ht="39.9" customHeight="1" x14ac:dyDescent="0.6">
      <c r="D26" s="191" t="s">
        <v>33</v>
      </c>
      <c r="E26" s="192" t="s">
        <v>20</v>
      </c>
      <c r="F26" s="226">
        <v>38</v>
      </c>
      <c r="G26" s="226">
        <f t="shared" si="0"/>
        <v>76</v>
      </c>
      <c r="H26" s="226" t="s">
        <v>102</v>
      </c>
      <c r="I26" s="233">
        <v>20</v>
      </c>
      <c r="J26" s="233" t="s">
        <v>103</v>
      </c>
      <c r="K26" s="233">
        <v>97</v>
      </c>
      <c r="L26" s="233" t="s">
        <v>102</v>
      </c>
      <c r="M26" s="233">
        <v>9</v>
      </c>
      <c r="N26" s="227" t="s">
        <v>103</v>
      </c>
      <c r="O26" s="227">
        <v>6</v>
      </c>
      <c r="P26" s="227" t="s">
        <v>102</v>
      </c>
      <c r="Q26" s="227">
        <f t="shared" si="1"/>
        <v>77.777777777777786</v>
      </c>
      <c r="R26" s="234">
        <v>85</v>
      </c>
      <c r="S26" s="226" t="s">
        <v>102</v>
      </c>
      <c r="T26" s="226">
        <v>9</v>
      </c>
      <c r="U26" s="226" t="s">
        <v>103</v>
      </c>
      <c r="V26" s="226">
        <v>15</v>
      </c>
      <c r="W26" s="226" t="s">
        <v>102</v>
      </c>
      <c r="X26" s="226">
        <v>8</v>
      </c>
      <c r="Y26" s="226" t="s">
        <v>102</v>
      </c>
      <c r="Z26" s="227">
        <f t="shared" si="2"/>
        <v>80</v>
      </c>
      <c r="AA26" s="228">
        <v>23</v>
      </c>
      <c r="AB26" s="228">
        <f t="shared" si="3"/>
        <v>92</v>
      </c>
      <c r="AC26" s="228" t="s">
        <v>102</v>
      </c>
      <c r="AD26" s="228">
        <v>21</v>
      </c>
      <c r="AE26" s="228">
        <f t="shared" si="4"/>
        <v>84</v>
      </c>
      <c r="AF26" s="228" t="s">
        <v>102</v>
      </c>
      <c r="AG26" s="228">
        <v>9</v>
      </c>
      <c r="AH26" s="228">
        <f t="shared" si="5"/>
        <v>90</v>
      </c>
      <c r="AI26" s="228" t="s">
        <v>103</v>
      </c>
      <c r="AJ26" s="228">
        <v>23</v>
      </c>
      <c r="AK26" s="228">
        <f t="shared" si="6"/>
        <v>92</v>
      </c>
      <c r="AL26" s="228" t="s">
        <v>101</v>
      </c>
      <c r="AM26" s="228">
        <v>28</v>
      </c>
      <c r="AN26" s="229">
        <f t="shared" si="7"/>
        <v>93.333333333333329</v>
      </c>
      <c r="AO26" s="228" t="s">
        <v>102</v>
      </c>
      <c r="AP26" s="228">
        <v>11</v>
      </c>
      <c r="AQ26" s="229">
        <f t="shared" si="8"/>
        <v>73.333333333333329</v>
      </c>
      <c r="AR26" s="228" t="s">
        <v>102</v>
      </c>
      <c r="AS26" s="228">
        <v>6</v>
      </c>
      <c r="AT26" s="230" t="s">
        <v>102</v>
      </c>
      <c r="AU26" s="231">
        <f t="shared" si="9"/>
        <v>60</v>
      </c>
      <c r="AV26" s="228">
        <v>15</v>
      </c>
      <c r="AW26" s="229">
        <f t="shared" si="10"/>
        <v>75</v>
      </c>
      <c r="AX26" s="229" t="s">
        <v>102</v>
      </c>
      <c r="AY26" s="229">
        <f t="shared" si="11"/>
        <v>990.44444444444457</v>
      </c>
      <c r="AZ26" s="229">
        <v>2</v>
      </c>
      <c r="BA26" s="232"/>
      <c r="BB26" s="172"/>
      <c r="BC26" s="172"/>
    </row>
    <row r="27" spans="4:55" ht="39.9" customHeight="1" x14ac:dyDescent="0.6">
      <c r="D27" s="191" t="s">
        <v>25</v>
      </c>
      <c r="E27" s="192" t="s">
        <v>20</v>
      </c>
      <c r="F27" s="226">
        <v>34</v>
      </c>
      <c r="G27" s="226">
        <f t="shared" si="0"/>
        <v>68</v>
      </c>
      <c r="H27" s="226" t="s">
        <v>102</v>
      </c>
      <c r="I27" s="233">
        <v>18</v>
      </c>
      <c r="J27" s="233" t="s">
        <v>102</v>
      </c>
      <c r="K27" s="233">
        <v>99</v>
      </c>
      <c r="L27" s="233" t="s">
        <v>102</v>
      </c>
      <c r="M27" s="233">
        <v>7</v>
      </c>
      <c r="N27" s="227" t="s">
        <v>102</v>
      </c>
      <c r="O27" s="227">
        <v>7</v>
      </c>
      <c r="P27" s="227" t="s">
        <v>102</v>
      </c>
      <c r="Q27" s="227">
        <f t="shared" si="1"/>
        <v>71.111111111111114</v>
      </c>
      <c r="R27" s="234">
        <v>53</v>
      </c>
      <c r="S27" s="226" t="s">
        <v>101</v>
      </c>
      <c r="T27" s="226">
        <v>6</v>
      </c>
      <c r="U27" s="226" t="s">
        <v>102</v>
      </c>
      <c r="V27" s="226">
        <v>16</v>
      </c>
      <c r="W27" s="226" t="s">
        <v>102</v>
      </c>
      <c r="X27" s="226">
        <v>9</v>
      </c>
      <c r="Y27" s="226" t="s">
        <v>102</v>
      </c>
      <c r="Z27" s="227">
        <f t="shared" si="2"/>
        <v>77.5</v>
      </c>
      <c r="AA27" s="228">
        <v>23</v>
      </c>
      <c r="AB27" s="228">
        <f t="shared" si="3"/>
        <v>92</v>
      </c>
      <c r="AC27" s="228" t="s">
        <v>102</v>
      </c>
      <c r="AD27" s="228">
        <v>21</v>
      </c>
      <c r="AE27" s="228">
        <f t="shared" si="4"/>
        <v>84</v>
      </c>
      <c r="AF27" s="228" t="s">
        <v>102</v>
      </c>
      <c r="AG27" s="228">
        <v>8</v>
      </c>
      <c r="AH27" s="228">
        <f t="shared" si="5"/>
        <v>80</v>
      </c>
      <c r="AI27" s="228" t="s">
        <v>102</v>
      </c>
      <c r="AJ27" s="228">
        <v>24</v>
      </c>
      <c r="AK27" s="228">
        <f t="shared" si="6"/>
        <v>96</v>
      </c>
      <c r="AL27" s="228" t="s">
        <v>101</v>
      </c>
      <c r="AM27" s="228">
        <v>29</v>
      </c>
      <c r="AN27" s="229">
        <f t="shared" si="7"/>
        <v>96.666666666666671</v>
      </c>
      <c r="AO27" s="228" t="s">
        <v>102</v>
      </c>
      <c r="AP27" s="228">
        <v>9</v>
      </c>
      <c r="AQ27" s="229">
        <f t="shared" si="8"/>
        <v>60</v>
      </c>
      <c r="AR27" s="228" t="s">
        <v>102</v>
      </c>
      <c r="AS27" s="228">
        <v>8</v>
      </c>
      <c r="AT27" s="230" t="s">
        <v>102</v>
      </c>
      <c r="AU27" s="231">
        <f t="shared" si="9"/>
        <v>80</v>
      </c>
      <c r="AV27" s="228">
        <v>17</v>
      </c>
      <c r="AW27" s="229">
        <f t="shared" si="10"/>
        <v>85</v>
      </c>
      <c r="AX27" s="229" t="s">
        <v>103</v>
      </c>
      <c r="AY27" s="229">
        <f t="shared" si="11"/>
        <v>989.27777777777771</v>
      </c>
      <c r="AZ27" s="229">
        <v>3</v>
      </c>
      <c r="BA27" s="232"/>
      <c r="BB27" s="172"/>
      <c r="BC27" s="172"/>
    </row>
    <row r="28" spans="4:55" ht="39.9" customHeight="1" x14ac:dyDescent="0.4">
      <c r="D28" s="191" t="s">
        <v>30</v>
      </c>
      <c r="E28" s="194" t="s">
        <v>20</v>
      </c>
      <c r="F28" s="226">
        <v>36</v>
      </c>
      <c r="G28" s="226">
        <f t="shared" si="0"/>
        <v>72</v>
      </c>
      <c r="H28" s="226" t="s">
        <v>102</v>
      </c>
      <c r="I28" s="233">
        <v>24</v>
      </c>
      <c r="J28" s="233" t="s">
        <v>103</v>
      </c>
      <c r="K28" s="233">
        <v>94</v>
      </c>
      <c r="L28" s="233" t="s">
        <v>102</v>
      </c>
      <c r="M28" s="233">
        <v>9</v>
      </c>
      <c r="N28" s="227" t="s">
        <v>102</v>
      </c>
      <c r="O28" s="227">
        <v>5</v>
      </c>
      <c r="P28" s="227" t="s">
        <v>102</v>
      </c>
      <c r="Q28" s="227">
        <f t="shared" si="1"/>
        <v>84.444444444444443</v>
      </c>
      <c r="R28" s="233">
        <v>85</v>
      </c>
      <c r="S28" s="227" t="s">
        <v>102</v>
      </c>
      <c r="T28" s="227">
        <v>7</v>
      </c>
      <c r="U28" s="227" t="s">
        <v>102</v>
      </c>
      <c r="V28" s="227">
        <v>17</v>
      </c>
      <c r="W28" s="227" t="s">
        <v>102</v>
      </c>
      <c r="X28" s="227">
        <v>7</v>
      </c>
      <c r="Y28" s="227" t="s">
        <v>102</v>
      </c>
      <c r="Z28" s="227">
        <f t="shared" si="2"/>
        <v>77.5</v>
      </c>
      <c r="AA28" s="228">
        <v>23</v>
      </c>
      <c r="AB28" s="228">
        <f t="shared" si="3"/>
        <v>92</v>
      </c>
      <c r="AC28" s="228" t="s">
        <v>102</v>
      </c>
      <c r="AD28" s="228">
        <v>17</v>
      </c>
      <c r="AE28" s="228">
        <f t="shared" si="4"/>
        <v>68</v>
      </c>
      <c r="AF28" s="228" t="s">
        <v>102</v>
      </c>
      <c r="AG28" s="228">
        <v>9</v>
      </c>
      <c r="AH28" s="228">
        <f t="shared" si="5"/>
        <v>90</v>
      </c>
      <c r="AI28" s="228" t="s">
        <v>103</v>
      </c>
      <c r="AJ28" s="228">
        <v>22</v>
      </c>
      <c r="AK28" s="228">
        <f t="shared" si="6"/>
        <v>88</v>
      </c>
      <c r="AL28" s="228" t="s">
        <v>101</v>
      </c>
      <c r="AM28" s="228">
        <v>27</v>
      </c>
      <c r="AN28" s="229">
        <f t="shared" si="7"/>
        <v>90</v>
      </c>
      <c r="AO28" s="228" t="s">
        <v>102</v>
      </c>
      <c r="AP28" s="228">
        <v>10</v>
      </c>
      <c r="AQ28" s="229">
        <f t="shared" si="8"/>
        <v>66.666666666666657</v>
      </c>
      <c r="AR28" s="228" t="s">
        <v>102</v>
      </c>
      <c r="AS28" s="228">
        <v>8</v>
      </c>
      <c r="AT28" s="230" t="s">
        <v>102</v>
      </c>
      <c r="AU28" s="231">
        <f t="shared" si="9"/>
        <v>80</v>
      </c>
      <c r="AV28" s="228">
        <v>16</v>
      </c>
      <c r="AW28" s="229">
        <f t="shared" si="10"/>
        <v>80</v>
      </c>
      <c r="AX28" s="229" t="s">
        <v>103</v>
      </c>
      <c r="AY28" s="229">
        <f t="shared" si="11"/>
        <v>982.61111111111109</v>
      </c>
      <c r="AZ28" s="229">
        <v>4</v>
      </c>
      <c r="BA28" s="232"/>
    </row>
    <row r="29" spans="4:55" ht="39.9" customHeight="1" x14ac:dyDescent="0.6">
      <c r="D29" s="191" t="s">
        <v>19</v>
      </c>
      <c r="E29" s="192" t="s">
        <v>20</v>
      </c>
      <c r="F29" s="226">
        <v>28</v>
      </c>
      <c r="G29" s="226">
        <f t="shared" si="0"/>
        <v>56.000000000000007</v>
      </c>
      <c r="H29" s="226" t="s">
        <v>102</v>
      </c>
      <c r="I29" s="233">
        <v>18</v>
      </c>
      <c r="J29" s="233" t="s">
        <v>102</v>
      </c>
      <c r="K29" s="233">
        <v>99</v>
      </c>
      <c r="L29" s="233" t="s">
        <v>102</v>
      </c>
      <c r="M29" s="233">
        <v>7</v>
      </c>
      <c r="N29" s="227" t="s">
        <v>102</v>
      </c>
      <c r="O29" s="227">
        <v>6</v>
      </c>
      <c r="P29" s="227" t="s">
        <v>102</v>
      </c>
      <c r="Q29" s="227">
        <f t="shared" si="1"/>
        <v>68.888888888888886</v>
      </c>
      <c r="R29" s="234">
        <v>81</v>
      </c>
      <c r="S29" s="226" t="s">
        <v>102</v>
      </c>
      <c r="T29" s="226">
        <v>7</v>
      </c>
      <c r="U29" s="226" t="s">
        <v>102</v>
      </c>
      <c r="V29" s="226">
        <v>13</v>
      </c>
      <c r="W29" s="226" t="s">
        <v>101</v>
      </c>
      <c r="X29" s="226">
        <v>6</v>
      </c>
      <c r="Y29" s="226" t="s">
        <v>102</v>
      </c>
      <c r="Z29" s="227">
        <f t="shared" si="2"/>
        <v>65</v>
      </c>
      <c r="AA29" s="228">
        <v>23</v>
      </c>
      <c r="AB29" s="228">
        <f t="shared" si="3"/>
        <v>92</v>
      </c>
      <c r="AC29" s="228" t="s">
        <v>102</v>
      </c>
      <c r="AD29" s="228">
        <v>20</v>
      </c>
      <c r="AE29" s="228">
        <f t="shared" si="4"/>
        <v>80</v>
      </c>
      <c r="AF29" s="228" t="s">
        <v>102</v>
      </c>
      <c r="AG29" s="228">
        <v>9</v>
      </c>
      <c r="AH29" s="228">
        <f t="shared" si="5"/>
        <v>90</v>
      </c>
      <c r="AI29" s="228" t="s">
        <v>103</v>
      </c>
      <c r="AJ29" s="228">
        <v>22</v>
      </c>
      <c r="AK29" s="228">
        <f t="shared" si="6"/>
        <v>88</v>
      </c>
      <c r="AL29" s="228" t="s">
        <v>101</v>
      </c>
      <c r="AM29" s="228">
        <v>27</v>
      </c>
      <c r="AN29" s="229">
        <f t="shared" si="7"/>
        <v>90</v>
      </c>
      <c r="AO29" s="228" t="s">
        <v>102</v>
      </c>
      <c r="AP29" s="228">
        <v>12</v>
      </c>
      <c r="AQ29" s="229">
        <f t="shared" si="8"/>
        <v>80</v>
      </c>
      <c r="AR29" s="228" t="s">
        <v>102</v>
      </c>
      <c r="AS29" s="228">
        <v>7</v>
      </c>
      <c r="AT29" s="230" t="s">
        <v>102</v>
      </c>
      <c r="AU29" s="231">
        <f t="shared" si="9"/>
        <v>70</v>
      </c>
      <c r="AV29" s="228">
        <v>15</v>
      </c>
      <c r="AW29" s="229">
        <f t="shared" si="10"/>
        <v>75</v>
      </c>
      <c r="AX29" s="229" t="s">
        <v>102</v>
      </c>
      <c r="AY29" s="229">
        <f t="shared" si="11"/>
        <v>953.88888888888891</v>
      </c>
      <c r="AZ29" s="229">
        <v>5</v>
      </c>
      <c r="BA29" s="232"/>
      <c r="BB29" s="172"/>
      <c r="BC29" s="172"/>
    </row>
    <row r="30" spans="4:55" ht="39.9" customHeight="1" x14ac:dyDescent="0.6">
      <c r="D30" s="191" t="s">
        <v>37</v>
      </c>
      <c r="E30" s="192" t="s">
        <v>20</v>
      </c>
      <c r="F30" s="226">
        <v>31</v>
      </c>
      <c r="G30" s="226">
        <f t="shared" si="0"/>
        <v>62</v>
      </c>
      <c r="H30" s="226" t="s">
        <v>102</v>
      </c>
      <c r="I30" s="233">
        <v>21</v>
      </c>
      <c r="J30" s="233" t="s">
        <v>103</v>
      </c>
      <c r="K30" s="233">
        <v>98</v>
      </c>
      <c r="L30" s="233" t="s">
        <v>102</v>
      </c>
      <c r="M30" s="233">
        <v>9</v>
      </c>
      <c r="N30" s="227" t="s">
        <v>103</v>
      </c>
      <c r="O30" s="227">
        <v>8</v>
      </c>
      <c r="P30" s="227" t="s">
        <v>102</v>
      </c>
      <c r="Q30" s="227">
        <f t="shared" si="1"/>
        <v>84.444444444444443</v>
      </c>
      <c r="R30" s="234">
        <v>78</v>
      </c>
      <c r="S30" s="226" t="s">
        <v>102</v>
      </c>
      <c r="T30" s="226">
        <v>8</v>
      </c>
      <c r="U30" s="226" t="s">
        <v>102</v>
      </c>
      <c r="V30" s="226">
        <v>17</v>
      </c>
      <c r="W30" s="226" t="s">
        <v>102</v>
      </c>
      <c r="X30" s="226">
        <v>8</v>
      </c>
      <c r="Y30" s="226" t="s">
        <v>102</v>
      </c>
      <c r="Z30" s="227">
        <f t="shared" si="2"/>
        <v>82.5</v>
      </c>
      <c r="AA30" s="235">
        <v>21</v>
      </c>
      <c r="AB30" s="228">
        <f t="shared" si="3"/>
        <v>84</v>
      </c>
      <c r="AC30" s="235" t="s">
        <v>102</v>
      </c>
      <c r="AD30" s="235">
        <v>19</v>
      </c>
      <c r="AE30" s="228">
        <f t="shared" si="4"/>
        <v>76</v>
      </c>
      <c r="AF30" s="235" t="s">
        <v>102</v>
      </c>
      <c r="AG30" s="235">
        <v>8</v>
      </c>
      <c r="AH30" s="228">
        <f t="shared" si="5"/>
        <v>80</v>
      </c>
      <c r="AI30" s="235" t="s">
        <v>102</v>
      </c>
      <c r="AJ30" s="235">
        <v>23</v>
      </c>
      <c r="AK30" s="228">
        <f t="shared" si="6"/>
        <v>92</v>
      </c>
      <c r="AL30" s="235" t="s">
        <v>101</v>
      </c>
      <c r="AM30" s="235">
        <v>22</v>
      </c>
      <c r="AN30" s="229">
        <f t="shared" si="7"/>
        <v>73.333333333333329</v>
      </c>
      <c r="AO30" s="235" t="s">
        <v>102</v>
      </c>
      <c r="AP30" s="235">
        <v>13</v>
      </c>
      <c r="AQ30" s="229">
        <f t="shared" si="8"/>
        <v>86.666666666666671</v>
      </c>
      <c r="AR30" s="235" t="s">
        <v>102</v>
      </c>
      <c r="AS30" s="235">
        <v>6</v>
      </c>
      <c r="AT30" s="236" t="s">
        <v>102</v>
      </c>
      <c r="AU30" s="231">
        <f t="shared" si="9"/>
        <v>60</v>
      </c>
      <c r="AV30" s="235">
        <v>13</v>
      </c>
      <c r="AW30" s="229">
        <f t="shared" si="10"/>
        <v>65</v>
      </c>
      <c r="AX30" s="237" t="s">
        <v>102</v>
      </c>
      <c r="AY30" s="229">
        <f t="shared" si="11"/>
        <v>943.94444444444446</v>
      </c>
      <c r="AZ30" s="229">
        <v>6</v>
      </c>
      <c r="BA30" s="232"/>
      <c r="BB30" s="172"/>
      <c r="BC30" s="172"/>
    </row>
    <row r="31" spans="4:55" ht="39.9" customHeight="1" x14ac:dyDescent="0.6">
      <c r="D31" s="191" t="s">
        <v>66</v>
      </c>
      <c r="E31" s="192" t="s">
        <v>20</v>
      </c>
      <c r="F31" s="226">
        <v>33</v>
      </c>
      <c r="G31" s="226">
        <f t="shared" si="0"/>
        <v>66</v>
      </c>
      <c r="H31" s="226" t="s">
        <v>102</v>
      </c>
      <c r="I31" s="233">
        <v>17</v>
      </c>
      <c r="J31" s="233" t="s">
        <v>102</v>
      </c>
      <c r="K31" s="233">
        <v>98</v>
      </c>
      <c r="L31" s="233" t="s">
        <v>102</v>
      </c>
      <c r="M31" s="233">
        <v>4</v>
      </c>
      <c r="N31" s="227" t="s">
        <v>101</v>
      </c>
      <c r="O31" s="227">
        <v>7</v>
      </c>
      <c r="P31" s="227" t="s">
        <v>102</v>
      </c>
      <c r="Q31" s="227">
        <f t="shared" si="1"/>
        <v>62.222222222222221</v>
      </c>
      <c r="R31" s="234">
        <v>85</v>
      </c>
      <c r="S31" s="226" t="s">
        <v>102</v>
      </c>
      <c r="T31" s="226">
        <v>7</v>
      </c>
      <c r="U31" s="226" t="s">
        <v>102</v>
      </c>
      <c r="V31" s="226">
        <v>14</v>
      </c>
      <c r="W31" s="226" t="s">
        <v>102</v>
      </c>
      <c r="X31" s="226">
        <v>7</v>
      </c>
      <c r="Y31" s="226" t="s">
        <v>102</v>
      </c>
      <c r="Z31" s="227">
        <f t="shared" si="2"/>
        <v>70</v>
      </c>
      <c r="AA31" s="228">
        <v>19</v>
      </c>
      <c r="AB31" s="228">
        <f t="shared" si="3"/>
        <v>76</v>
      </c>
      <c r="AC31" s="228" t="s">
        <v>102</v>
      </c>
      <c r="AD31" s="228">
        <v>19</v>
      </c>
      <c r="AE31" s="228">
        <f t="shared" si="4"/>
        <v>76</v>
      </c>
      <c r="AF31" s="228" t="s">
        <v>102</v>
      </c>
      <c r="AG31" s="228">
        <v>9</v>
      </c>
      <c r="AH31" s="228">
        <f t="shared" si="5"/>
        <v>90</v>
      </c>
      <c r="AI31" s="228" t="s">
        <v>103</v>
      </c>
      <c r="AJ31" s="228">
        <v>25</v>
      </c>
      <c r="AK31" s="228">
        <f t="shared" si="6"/>
        <v>100</v>
      </c>
      <c r="AL31" s="228" t="s">
        <v>101</v>
      </c>
      <c r="AM31" s="228">
        <v>27</v>
      </c>
      <c r="AN31" s="229">
        <f t="shared" si="7"/>
        <v>90</v>
      </c>
      <c r="AO31" s="228" t="s">
        <v>102</v>
      </c>
      <c r="AP31" s="228">
        <v>11</v>
      </c>
      <c r="AQ31" s="229">
        <f t="shared" si="8"/>
        <v>73.333333333333329</v>
      </c>
      <c r="AR31" s="228" t="s">
        <v>102</v>
      </c>
      <c r="AS31" s="228">
        <v>6</v>
      </c>
      <c r="AT31" s="230" t="s">
        <v>102</v>
      </c>
      <c r="AU31" s="231">
        <f t="shared" si="9"/>
        <v>60</v>
      </c>
      <c r="AV31" s="228">
        <v>16</v>
      </c>
      <c r="AW31" s="229">
        <f t="shared" si="10"/>
        <v>80</v>
      </c>
      <c r="AX31" s="229" t="s">
        <v>103</v>
      </c>
      <c r="AY31" s="229">
        <f t="shared" si="11"/>
        <v>941.55555555555554</v>
      </c>
      <c r="AZ31" s="229">
        <v>7</v>
      </c>
      <c r="BA31" s="232"/>
      <c r="BB31" s="172"/>
      <c r="BC31" s="172"/>
    </row>
    <row r="32" spans="4:55" ht="39.9" customHeight="1" x14ac:dyDescent="0.6">
      <c r="D32" s="191" t="s">
        <v>129</v>
      </c>
      <c r="E32" s="194" t="s">
        <v>20</v>
      </c>
      <c r="F32" s="226">
        <v>35</v>
      </c>
      <c r="G32" s="226">
        <f t="shared" si="0"/>
        <v>70</v>
      </c>
      <c r="H32" s="226" t="s">
        <v>102</v>
      </c>
      <c r="I32" s="233">
        <v>17</v>
      </c>
      <c r="J32" s="233" t="s">
        <v>102</v>
      </c>
      <c r="K32" s="233">
        <v>95</v>
      </c>
      <c r="L32" s="233" t="s">
        <v>102</v>
      </c>
      <c r="M32" s="233">
        <v>7</v>
      </c>
      <c r="N32" s="227" t="s">
        <v>102</v>
      </c>
      <c r="O32" s="227">
        <v>4</v>
      </c>
      <c r="P32" s="227" t="s">
        <v>101</v>
      </c>
      <c r="Q32" s="227">
        <f t="shared" si="1"/>
        <v>62.222222222222221</v>
      </c>
      <c r="R32" s="234">
        <v>85</v>
      </c>
      <c r="S32" s="226" t="s">
        <v>102</v>
      </c>
      <c r="T32" s="226">
        <v>10</v>
      </c>
      <c r="U32" s="226" t="s">
        <v>103</v>
      </c>
      <c r="V32" s="226">
        <v>12</v>
      </c>
      <c r="W32" s="226" t="s">
        <v>102</v>
      </c>
      <c r="X32" s="226">
        <v>6</v>
      </c>
      <c r="Y32" s="226" t="s">
        <v>102</v>
      </c>
      <c r="Z32" s="227">
        <f t="shared" si="2"/>
        <v>70</v>
      </c>
      <c r="AA32" s="235">
        <v>18</v>
      </c>
      <c r="AB32" s="228">
        <f t="shared" si="3"/>
        <v>72</v>
      </c>
      <c r="AC32" s="235" t="s">
        <v>102</v>
      </c>
      <c r="AD32" s="235">
        <v>18</v>
      </c>
      <c r="AE32" s="228">
        <f t="shared" si="4"/>
        <v>72</v>
      </c>
      <c r="AF32" s="235" t="s">
        <v>102</v>
      </c>
      <c r="AG32" s="235">
        <v>6</v>
      </c>
      <c r="AH32" s="228">
        <f t="shared" si="5"/>
        <v>60</v>
      </c>
      <c r="AI32" s="235" t="s">
        <v>102</v>
      </c>
      <c r="AJ32" s="235">
        <v>21</v>
      </c>
      <c r="AK32" s="228">
        <f t="shared" si="6"/>
        <v>84</v>
      </c>
      <c r="AL32" s="235" t="s">
        <v>101</v>
      </c>
      <c r="AM32" s="235">
        <v>28</v>
      </c>
      <c r="AN32" s="229">
        <f t="shared" si="7"/>
        <v>93.333333333333329</v>
      </c>
      <c r="AO32" s="235" t="s">
        <v>102</v>
      </c>
      <c r="AP32" s="235">
        <v>12</v>
      </c>
      <c r="AQ32" s="229">
        <f t="shared" si="8"/>
        <v>80</v>
      </c>
      <c r="AR32" s="235" t="s">
        <v>102</v>
      </c>
      <c r="AS32" s="235">
        <v>8</v>
      </c>
      <c r="AT32" s="236" t="s">
        <v>102</v>
      </c>
      <c r="AU32" s="231">
        <f t="shared" si="9"/>
        <v>80</v>
      </c>
      <c r="AV32" s="235">
        <v>16</v>
      </c>
      <c r="AW32" s="229">
        <f t="shared" si="10"/>
        <v>80</v>
      </c>
      <c r="AX32" s="237" t="s">
        <v>103</v>
      </c>
      <c r="AY32" s="229">
        <f t="shared" si="11"/>
        <v>918.55555555555554</v>
      </c>
      <c r="AZ32" s="229">
        <v>8</v>
      </c>
      <c r="BA32" s="232"/>
      <c r="BB32" s="172"/>
      <c r="BC32" s="172"/>
    </row>
    <row r="33" spans="1:56" ht="39.9" customHeight="1" x14ac:dyDescent="0.6">
      <c r="D33" s="191" t="s">
        <v>29</v>
      </c>
      <c r="E33" s="192" t="s">
        <v>20</v>
      </c>
      <c r="F33" s="226">
        <v>34</v>
      </c>
      <c r="G33" s="226">
        <f t="shared" si="0"/>
        <v>68</v>
      </c>
      <c r="H33" s="226" t="s">
        <v>102</v>
      </c>
      <c r="I33" s="233">
        <v>15</v>
      </c>
      <c r="J33" s="233" t="s">
        <v>102</v>
      </c>
      <c r="K33" s="233">
        <v>98</v>
      </c>
      <c r="L33" s="233" t="s">
        <v>102</v>
      </c>
      <c r="M33" s="233">
        <v>8</v>
      </c>
      <c r="N33" s="227" t="s">
        <v>102</v>
      </c>
      <c r="O33" s="227">
        <v>6</v>
      </c>
      <c r="P33" s="227" t="s">
        <v>102</v>
      </c>
      <c r="Q33" s="227">
        <f t="shared" si="1"/>
        <v>64.444444444444443</v>
      </c>
      <c r="R33" s="234">
        <v>81</v>
      </c>
      <c r="S33" s="226" t="s">
        <v>102</v>
      </c>
      <c r="T33" s="226">
        <v>7</v>
      </c>
      <c r="U33" s="226" t="s">
        <v>102</v>
      </c>
      <c r="V33" s="226">
        <v>14</v>
      </c>
      <c r="W33" s="226" t="s">
        <v>102</v>
      </c>
      <c r="X33" s="226">
        <v>7</v>
      </c>
      <c r="Y33" s="226" t="s">
        <v>102</v>
      </c>
      <c r="Z33" s="227">
        <f t="shared" si="2"/>
        <v>70</v>
      </c>
      <c r="AA33" s="228">
        <v>20</v>
      </c>
      <c r="AB33" s="228">
        <f t="shared" si="3"/>
        <v>80</v>
      </c>
      <c r="AC33" s="228" t="s">
        <v>102</v>
      </c>
      <c r="AD33" s="228">
        <v>21</v>
      </c>
      <c r="AE33" s="228">
        <f t="shared" si="4"/>
        <v>84</v>
      </c>
      <c r="AF33" s="228" t="s">
        <v>102</v>
      </c>
      <c r="AG33" s="228">
        <v>5</v>
      </c>
      <c r="AH33" s="228">
        <f t="shared" si="5"/>
        <v>50</v>
      </c>
      <c r="AI33" s="228" t="s">
        <v>101</v>
      </c>
      <c r="AJ33" s="228">
        <v>23</v>
      </c>
      <c r="AK33" s="228">
        <f t="shared" si="6"/>
        <v>92</v>
      </c>
      <c r="AL33" s="228" t="s">
        <v>101</v>
      </c>
      <c r="AM33" s="228">
        <v>27</v>
      </c>
      <c r="AN33" s="229">
        <f t="shared" si="7"/>
        <v>90</v>
      </c>
      <c r="AO33" s="228" t="s">
        <v>102</v>
      </c>
      <c r="AP33" s="228">
        <v>12</v>
      </c>
      <c r="AQ33" s="229">
        <f t="shared" si="8"/>
        <v>80</v>
      </c>
      <c r="AR33" s="228" t="s">
        <v>102</v>
      </c>
      <c r="AS33" s="228">
        <v>4</v>
      </c>
      <c r="AT33" s="230" t="s">
        <v>101</v>
      </c>
      <c r="AU33" s="231">
        <f t="shared" si="9"/>
        <v>40</v>
      </c>
      <c r="AV33" s="228">
        <v>16</v>
      </c>
      <c r="AW33" s="229">
        <f t="shared" si="10"/>
        <v>80</v>
      </c>
      <c r="AX33" s="229" t="s">
        <v>103</v>
      </c>
      <c r="AY33" s="229">
        <f t="shared" si="11"/>
        <v>896.44444444444446</v>
      </c>
      <c r="AZ33" s="229">
        <v>9</v>
      </c>
      <c r="BA33" s="232"/>
      <c r="BB33" s="172"/>
      <c r="BC33" s="172"/>
    </row>
    <row r="34" spans="1:56" ht="39.9" customHeight="1" x14ac:dyDescent="0.6">
      <c r="D34" s="191" t="s">
        <v>60</v>
      </c>
      <c r="E34" s="192" t="s">
        <v>20</v>
      </c>
      <c r="F34" s="226">
        <v>29</v>
      </c>
      <c r="G34" s="226">
        <f t="shared" si="0"/>
        <v>57.999999999999993</v>
      </c>
      <c r="H34" s="226" t="s">
        <v>102</v>
      </c>
      <c r="I34" s="233">
        <v>20</v>
      </c>
      <c r="J34" s="233" t="s">
        <v>102</v>
      </c>
      <c r="K34" s="233">
        <v>98</v>
      </c>
      <c r="L34" s="233" t="s">
        <v>102</v>
      </c>
      <c r="M34" s="233">
        <v>8</v>
      </c>
      <c r="N34" s="227" t="s">
        <v>102</v>
      </c>
      <c r="O34" s="227">
        <v>5</v>
      </c>
      <c r="P34" s="227" t="s">
        <v>102</v>
      </c>
      <c r="Q34" s="227">
        <f t="shared" si="1"/>
        <v>73.333333333333329</v>
      </c>
      <c r="R34" s="234">
        <v>75</v>
      </c>
      <c r="S34" s="226" t="s">
        <v>102</v>
      </c>
      <c r="T34" s="226">
        <v>7</v>
      </c>
      <c r="U34" s="226" t="s">
        <v>102</v>
      </c>
      <c r="V34" s="226">
        <v>14</v>
      </c>
      <c r="W34" s="226" t="s">
        <v>102</v>
      </c>
      <c r="X34" s="226">
        <v>10</v>
      </c>
      <c r="Y34" s="226" t="s">
        <v>102</v>
      </c>
      <c r="Z34" s="227">
        <f t="shared" si="2"/>
        <v>77.5</v>
      </c>
      <c r="AA34" s="228">
        <v>19</v>
      </c>
      <c r="AB34" s="228">
        <f t="shared" si="3"/>
        <v>76</v>
      </c>
      <c r="AC34" s="228" t="s">
        <v>102</v>
      </c>
      <c r="AD34" s="228">
        <v>17</v>
      </c>
      <c r="AE34" s="228">
        <f t="shared" si="4"/>
        <v>68</v>
      </c>
      <c r="AF34" s="228" t="s">
        <v>102</v>
      </c>
      <c r="AG34" s="228">
        <v>7</v>
      </c>
      <c r="AH34" s="228">
        <f t="shared" si="5"/>
        <v>70</v>
      </c>
      <c r="AI34" s="228" t="s">
        <v>102</v>
      </c>
      <c r="AJ34" s="228">
        <v>22</v>
      </c>
      <c r="AK34" s="228">
        <f t="shared" si="6"/>
        <v>88</v>
      </c>
      <c r="AL34" s="228" t="s">
        <v>101</v>
      </c>
      <c r="AM34" s="228">
        <v>25</v>
      </c>
      <c r="AN34" s="229">
        <f t="shared" si="7"/>
        <v>83.333333333333343</v>
      </c>
      <c r="AO34" s="228" t="s">
        <v>102</v>
      </c>
      <c r="AP34" s="228">
        <v>10</v>
      </c>
      <c r="AQ34" s="229">
        <f t="shared" si="8"/>
        <v>66.666666666666657</v>
      </c>
      <c r="AR34" s="228" t="s">
        <v>102</v>
      </c>
      <c r="AS34" s="228">
        <v>6</v>
      </c>
      <c r="AT34" s="230" t="s">
        <v>102</v>
      </c>
      <c r="AU34" s="231">
        <f t="shared" si="9"/>
        <v>60</v>
      </c>
      <c r="AV34" s="228">
        <v>14</v>
      </c>
      <c r="AW34" s="229">
        <f t="shared" si="10"/>
        <v>70</v>
      </c>
      <c r="AX34" s="229" t="s">
        <v>102</v>
      </c>
      <c r="AY34" s="229">
        <f t="shared" si="11"/>
        <v>888.83333333333326</v>
      </c>
      <c r="AZ34" s="229">
        <v>10</v>
      </c>
      <c r="BA34" s="232"/>
      <c r="BB34" s="172"/>
      <c r="BC34" s="172"/>
    </row>
    <row r="35" spans="1:56" ht="39.9" customHeight="1" x14ac:dyDescent="0.6">
      <c r="D35" s="191" t="s">
        <v>40</v>
      </c>
      <c r="E35" s="194" t="s">
        <v>20</v>
      </c>
      <c r="F35" s="226">
        <v>28</v>
      </c>
      <c r="G35" s="226">
        <f t="shared" si="0"/>
        <v>56.000000000000007</v>
      </c>
      <c r="H35" s="226" t="s">
        <v>102</v>
      </c>
      <c r="I35" s="233">
        <v>18</v>
      </c>
      <c r="J35" s="233" t="s">
        <v>102</v>
      </c>
      <c r="K35" s="233">
        <v>100</v>
      </c>
      <c r="L35" s="233" t="s">
        <v>103</v>
      </c>
      <c r="M35" s="233">
        <v>10</v>
      </c>
      <c r="N35" s="227" t="s">
        <v>103</v>
      </c>
      <c r="O35" s="227">
        <v>8</v>
      </c>
      <c r="P35" s="227" t="s">
        <v>103</v>
      </c>
      <c r="Q35" s="227">
        <f t="shared" si="1"/>
        <v>80</v>
      </c>
      <c r="R35" s="234">
        <v>85</v>
      </c>
      <c r="S35" s="226" t="s">
        <v>102</v>
      </c>
      <c r="T35" s="226">
        <v>8</v>
      </c>
      <c r="U35" s="226" t="s">
        <v>102</v>
      </c>
      <c r="V35" s="226">
        <v>12</v>
      </c>
      <c r="W35" s="226" t="s">
        <v>101</v>
      </c>
      <c r="X35" s="226">
        <v>6</v>
      </c>
      <c r="Y35" s="226" t="s">
        <v>102</v>
      </c>
      <c r="Z35" s="227">
        <f t="shared" si="2"/>
        <v>65</v>
      </c>
      <c r="AA35" s="228">
        <v>21</v>
      </c>
      <c r="AB35" s="228">
        <f t="shared" si="3"/>
        <v>84</v>
      </c>
      <c r="AC35" s="228" t="s">
        <v>102</v>
      </c>
      <c r="AD35" s="228">
        <v>20</v>
      </c>
      <c r="AE35" s="228">
        <f t="shared" si="4"/>
        <v>80</v>
      </c>
      <c r="AF35" s="228" t="s">
        <v>102</v>
      </c>
      <c r="AG35" s="228">
        <v>5</v>
      </c>
      <c r="AH35" s="228">
        <f t="shared" si="5"/>
        <v>50</v>
      </c>
      <c r="AI35" s="228" t="s">
        <v>102</v>
      </c>
      <c r="AJ35" s="228">
        <v>23</v>
      </c>
      <c r="AK35" s="228">
        <f t="shared" si="6"/>
        <v>92</v>
      </c>
      <c r="AL35" s="228" t="s">
        <v>101</v>
      </c>
      <c r="AM35" s="228">
        <v>28</v>
      </c>
      <c r="AN35" s="229">
        <f t="shared" si="7"/>
        <v>93.333333333333329</v>
      </c>
      <c r="AO35" s="228" t="s">
        <v>102</v>
      </c>
      <c r="AP35" s="228">
        <v>11</v>
      </c>
      <c r="AQ35" s="229">
        <f t="shared" si="8"/>
        <v>73.333333333333329</v>
      </c>
      <c r="AR35" s="228" t="s">
        <v>102</v>
      </c>
      <c r="AS35" s="228">
        <v>5</v>
      </c>
      <c r="AT35" s="230" t="s">
        <v>102</v>
      </c>
      <c r="AU35" s="231">
        <f t="shared" si="9"/>
        <v>50</v>
      </c>
      <c r="AV35" s="228">
        <v>13</v>
      </c>
      <c r="AW35" s="229">
        <f t="shared" si="10"/>
        <v>65</v>
      </c>
      <c r="AX35" s="229" t="s">
        <v>102</v>
      </c>
      <c r="AY35" s="229">
        <f t="shared" si="11"/>
        <v>888.66666666666674</v>
      </c>
      <c r="AZ35" s="229">
        <v>10</v>
      </c>
      <c r="BA35" s="232"/>
      <c r="BB35" s="172"/>
      <c r="BC35" s="172"/>
    </row>
    <row r="36" spans="1:56" ht="39.9" customHeight="1" x14ac:dyDescent="0.6">
      <c r="D36" s="191" t="s">
        <v>76</v>
      </c>
      <c r="E36" s="194" t="s">
        <v>20</v>
      </c>
      <c r="F36" s="226">
        <v>21</v>
      </c>
      <c r="G36" s="226">
        <f t="shared" si="0"/>
        <v>42</v>
      </c>
      <c r="H36" s="226" t="s">
        <v>102</v>
      </c>
      <c r="I36" s="233">
        <v>16</v>
      </c>
      <c r="J36" s="233" t="s">
        <v>102</v>
      </c>
      <c r="K36" s="233">
        <v>97</v>
      </c>
      <c r="L36" s="233" t="s">
        <v>102</v>
      </c>
      <c r="M36" s="233">
        <v>10</v>
      </c>
      <c r="N36" s="227" t="s">
        <v>103</v>
      </c>
      <c r="O36" s="227">
        <v>5</v>
      </c>
      <c r="P36" s="227" t="s">
        <v>102</v>
      </c>
      <c r="Q36" s="227">
        <f t="shared" si="1"/>
        <v>68.888888888888886</v>
      </c>
      <c r="R36" s="233">
        <v>84</v>
      </c>
      <c r="S36" s="227" t="s">
        <v>102</v>
      </c>
      <c r="T36" s="227">
        <v>8</v>
      </c>
      <c r="U36" s="227" t="s">
        <v>102</v>
      </c>
      <c r="V36" s="227">
        <v>13</v>
      </c>
      <c r="W36" s="227" t="s">
        <v>102</v>
      </c>
      <c r="X36" s="227">
        <v>7</v>
      </c>
      <c r="Y36" s="227" t="s">
        <v>102</v>
      </c>
      <c r="Z36" s="227">
        <f t="shared" si="2"/>
        <v>70</v>
      </c>
      <c r="AA36" s="228">
        <v>20</v>
      </c>
      <c r="AB36" s="228">
        <f t="shared" si="3"/>
        <v>80</v>
      </c>
      <c r="AC36" s="228" t="s">
        <v>102</v>
      </c>
      <c r="AD36" s="228">
        <v>14</v>
      </c>
      <c r="AE36" s="228">
        <f t="shared" si="4"/>
        <v>56.000000000000007</v>
      </c>
      <c r="AF36" s="228" t="s">
        <v>102</v>
      </c>
      <c r="AG36" s="228">
        <v>6</v>
      </c>
      <c r="AH36" s="228">
        <f t="shared" si="5"/>
        <v>60</v>
      </c>
      <c r="AI36" s="228" t="s">
        <v>102</v>
      </c>
      <c r="AJ36" s="228">
        <v>23</v>
      </c>
      <c r="AK36" s="228">
        <f t="shared" si="6"/>
        <v>92</v>
      </c>
      <c r="AL36" s="228" t="s">
        <v>101</v>
      </c>
      <c r="AM36" s="228">
        <v>27</v>
      </c>
      <c r="AN36" s="229">
        <f t="shared" si="7"/>
        <v>90</v>
      </c>
      <c r="AO36" s="228" t="s">
        <v>102</v>
      </c>
      <c r="AP36" s="228">
        <v>11</v>
      </c>
      <c r="AQ36" s="229">
        <f t="shared" si="8"/>
        <v>73.333333333333329</v>
      </c>
      <c r="AR36" s="228" t="s">
        <v>102</v>
      </c>
      <c r="AS36" s="228">
        <v>7</v>
      </c>
      <c r="AT36" s="230" t="s">
        <v>136</v>
      </c>
      <c r="AU36" s="231">
        <f t="shared" si="9"/>
        <v>70</v>
      </c>
      <c r="AV36" s="228">
        <v>15</v>
      </c>
      <c r="AW36" s="229">
        <f t="shared" si="10"/>
        <v>75</v>
      </c>
      <c r="AX36" s="229" t="s">
        <v>102</v>
      </c>
      <c r="AY36" s="229">
        <f t="shared" si="11"/>
        <v>874.22222222222229</v>
      </c>
      <c r="AZ36" s="229">
        <v>12</v>
      </c>
      <c r="BA36" s="232"/>
      <c r="BB36" s="172"/>
      <c r="BC36" s="172"/>
    </row>
    <row r="37" spans="1:56" ht="39.9" customHeight="1" x14ac:dyDescent="0.6">
      <c r="D37" s="191" t="s">
        <v>74</v>
      </c>
      <c r="E37" s="194" t="s">
        <v>20</v>
      </c>
      <c r="F37" s="226">
        <v>31</v>
      </c>
      <c r="G37" s="226">
        <f t="shared" si="0"/>
        <v>62</v>
      </c>
      <c r="H37" s="226" t="s">
        <v>102</v>
      </c>
      <c r="I37" s="233">
        <v>19</v>
      </c>
      <c r="J37" s="233" t="s">
        <v>102</v>
      </c>
      <c r="K37" s="233">
        <v>99</v>
      </c>
      <c r="L37" s="233" t="s">
        <v>102</v>
      </c>
      <c r="M37" s="233">
        <v>5</v>
      </c>
      <c r="N37" s="227" t="s">
        <v>101</v>
      </c>
      <c r="O37" s="227">
        <v>8</v>
      </c>
      <c r="P37" s="227" t="s">
        <v>102</v>
      </c>
      <c r="Q37" s="227">
        <f t="shared" si="1"/>
        <v>71.111111111111114</v>
      </c>
      <c r="R37" s="234">
        <v>80</v>
      </c>
      <c r="S37" s="226" t="s">
        <v>102</v>
      </c>
      <c r="T37" s="226">
        <v>7</v>
      </c>
      <c r="U37" s="226" t="s">
        <v>102</v>
      </c>
      <c r="V37" s="226">
        <v>10</v>
      </c>
      <c r="W37" s="226" t="s">
        <v>101</v>
      </c>
      <c r="X37" s="226">
        <v>5</v>
      </c>
      <c r="Y37" s="226" t="s">
        <v>102</v>
      </c>
      <c r="Z37" s="227">
        <f t="shared" si="2"/>
        <v>55.000000000000007</v>
      </c>
      <c r="AA37" s="228">
        <v>18</v>
      </c>
      <c r="AB37" s="228">
        <f t="shared" si="3"/>
        <v>72</v>
      </c>
      <c r="AC37" s="228" t="s">
        <v>102</v>
      </c>
      <c r="AD37" s="228">
        <v>21</v>
      </c>
      <c r="AE37" s="228">
        <f t="shared" si="4"/>
        <v>84</v>
      </c>
      <c r="AF37" s="228" t="s">
        <v>102</v>
      </c>
      <c r="AG37" s="228">
        <v>5</v>
      </c>
      <c r="AH37" s="228">
        <f t="shared" si="5"/>
        <v>50</v>
      </c>
      <c r="AI37" s="228" t="s">
        <v>101</v>
      </c>
      <c r="AJ37" s="228">
        <v>24</v>
      </c>
      <c r="AK37" s="228">
        <f t="shared" si="6"/>
        <v>96</v>
      </c>
      <c r="AL37" s="228" t="s">
        <v>101</v>
      </c>
      <c r="AM37" s="228">
        <v>24</v>
      </c>
      <c r="AN37" s="229">
        <f t="shared" si="7"/>
        <v>80</v>
      </c>
      <c r="AO37" s="228" t="s">
        <v>102</v>
      </c>
      <c r="AP37" s="228">
        <v>10</v>
      </c>
      <c r="AQ37" s="229">
        <f t="shared" si="8"/>
        <v>66.666666666666657</v>
      </c>
      <c r="AR37" s="228" t="s">
        <v>102</v>
      </c>
      <c r="AS37" s="228">
        <v>7</v>
      </c>
      <c r="AT37" s="230" t="s">
        <v>102</v>
      </c>
      <c r="AU37" s="231">
        <f t="shared" si="9"/>
        <v>70</v>
      </c>
      <c r="AV37" s="228">
        <v>12</v>
      </c>
      <c r="AW37" s="229">
        <f t="shared" si="10"/>
        <v>60</v>
      </c>
      <c r="AX37" s="229" t="s">
        <v>102</v>
      </c>
      <c r="AY37" s="229">
        <f t="shared" si="11"/>
        <v>865.77777777777771</v>
      </c>
      <c r="AZ37" s="229">
        <v>13</v>
      </c>
      <c r="BA37" s="232"/>
      <c r="BB37" s="172"/>
      <c r="BC37" s="172"/>
    </row>
    <row r="38" spans="1:56" ht="39.9" customHeight="1" x14ac:dyDescent="0.6">
      <c r="D38" s="191" t="s">
        <v>27</v>
      </c>
      <c r="E38" s="192" t="s">
        <v>20</v>
      </c>
      <c r="F38" s="226">
        <v>22</v>
      </c>
      <c r="G38" s="226">
        <f t="shared" si="0"/>
        <v>44</v>
      </c>
      <c r="H38" s="226" t="s">
        <v>101</v>
      </c>
      <c r="I38" s="233">
        <v>13</v>
      </c>
      <c r="J38" s="233" t="s">
        <v>101</v>
      </c>
      <c r="K38" s="233">
        <v>95</v>
      </c>
      <c r="L38" s="233" t="s">
        <v>102</v>
      </c>
      <c r="M38" s="233">
        <v>6</v>
      </c>
      <c r="N38" s="227" t="s">
        <v>102</v>
      </c>
      <c r="O38" s="227">
        <v>5</v>
      </c>
      <c r="P38" s="227" t="s">
        <v>102</v>
      </c>
      <c r="Q38" s="227">
        <f t="shared" si="1"/>
        <v>53.333333333333336</v>
      </c>
      <c r="R38" s="234">
        <v>80</v>
      </c>
      <c r="S38" s="226" t="s">
        <v>102</v>
      </c>
      <c r="T38" s="226">
        <v>6</v>
      </c>
      <c r="U38" s="226" t="s">
        <v>102</v>
      </c>
      <c r="V38" s="226">
        <v>8</v>
      </c>
      <c r="W38" s="226" t="s">
        <v>101</v>
      </c>
      <c r="X38" s="226">
        <v>6</v>
      </c>
      <c r="Y38" s="226" t="s">
        <v>102</v>
      </c>
      <c r="Z38" s="227">
        <f t="shared" si="2"/>
        <v>50</v>
      </c>
      <c r="AA38" s="228">
        <v>17</v>
      </c>
      <c r="AB38" s="228">
        <f t="shared" si="3"/>
        <v>68</v>
      </c>
      <c r="AC38" s="228" t="s">
        <v>102</v>
      </c>
      <c r="AD38" s="228">
        <v>17</v>
      </c>
      <c r="AE38" s="228">
        <f t="shared" si="4"/>
        <v>68</v>
      </c>
      <c r="AF38" s="228" t="s">
        <v>102</v>
      </c>
      <c r="AG38" s="228">
        <v>6</v>
      </c>
      <c r="AH38" s="228">
        <f t="shared" si="5"/>
        <v>60</v>
      </c>
      <c r="AI38" s="228" t="s">
        <v>102</v>
      </c>
      <c r="AJ38" s="228">
        <v>23</v>
      </c>
      <c r="AK38" s="228">
        <f t="shared" si="6"/>
        <v>92</v>
      </c>
      <c r="AL38" s="228" t="s">
        <v>101</v>
      </c>
      <c r="AM38" s="228">
        <v>26</v>
      </c>
      <c r="AN38" s="229">
        <f t="shared" si="7"/>
        <v>86.666666666666671</v>
      </c>
      <c r="AO38" s="228" t="s">
        <v>102</v>
      </c>
      <c r="AP38" s="228">
        <v>7</v>
      </c>
      <c r="AQ38" s="229">
        <f t="shared" si="8"/>
        <v>46.666666666666664</v>
      </c>
      <c r="AR38" s="228" t="s">
        <v>101</v>
      </c>
      <c r="AS38" s="228">
        <v>7</v>
      </c>
      <c r="AT38" s="230" t="s">
        <v>102</v>
      </c>
      <c r="AU38" s="231">
        <f t="shared" si="9"/>
        <v>70</v>
      </c>
      <c r="AV38" s="228">
        <v>14</v>
      </c>
      <c r="AW38" s="229">
        <f t="shared" si="10"/>
        <v>70</v>
      </c>
      <c r="AX38" s="229" t="s">
        <v>102</v>
      </c>
      <c r="AY38" s="229">
        <f t="shared" si="11"/>
        <v>803.66666666666663</v>
      </c>
      <c r="AZ38" s="229">
        <v>14</v>
      </c>
      <c r="BA38" s="238"/>
      <c r="BB38" s="172"/>
      <c r="BC38" s="172"/>
    </row>
    <row r="39" spans="1:56" ht="39.9" customHeight="1" x14ac:dyDescent="0.6">
      <c r="D39" s="191" t="s">
        <v>128</v>
      </c>
      <c r="E39" s="192" t="s">
        <v>20</v>
      </c>
      <c r="F39" s="226">
        <v>27</v>
      </c>
      <c r="G39" s="226">
        <f t="shared" si="0"/>
        <v>54</v>
      </c>
      <c r="H39" s="226" t="s">
        <v>102</v>
      </c>
      <c r="I39" s="233">
        <v>14</v>
      </c>
      <c r="J39" s="233" t="s">
        <v>102</v>
      </c>
      <c r="K39" s="233">
        <v>98</v>
      </c>
      <c r="L39" s="233" t="s">
        <v>102</v>
      </c>
      <c r="M39" s="233">
        <v>7</v>
      </c>
      <c r="N39" s="227" t="s">
        <v>102</v>
      </c>
      <c r="O39" s="227">
        <v>6</v>
      </c>
      <c r="P39" s="227" t="s">
        <v>102</v>
      </c>
      <c r="Q39" s="227">
        <f t="shared" si="1"/>
        <v>60</v>
      </c>
      <c r="R39" s="234">
        <v>81</v>
      </c>
      <c r="S39" s="226" t="s">
        <v>102</v>
      </c>
      <c r="T39" s="226">
        <v>2</v>
      </c>
      <c r="U39" s="226" t="s">
        <v>100</v>
      </c>
      <c r="V39" s="226">
        <v>2</v>
      </c>
      <c r="W39" s="226" t="s">
        <v>100</v>
      </c>
      <c r="X39" s="226">
        <v>6</v>
      </c>
      <c r="Y39" s="226" t="s">
        <v>102</v>
      </c>
      <c r="Z39" s="227">
        <f t="shared" si="2"/>
        <v>25</v>
      </c>
      <c r="AA39" s="228">
        <v>17</v>
      </c>
      <c r="AB39" s="228">
        <f t="shared" si="3"/>
        <v>68</v>
      </c>
      <c r="AC39" s="228" t="s">
        <v>102</v>
      </c>
      <c r="AD39" s="228">
        <v>20</v>
      </c>
      <c r="AE39" s="228">
        <f t="shared" si="4"/>
        <v>80</v>
      </c>
      <c r="AF39" s="228" t="s">
        <v>102</v>
      </c>
      <c r="AG39" s="228">
        <v>7</v>
      </c>
      <c r="AH39" s="228">
        <f t="shared" si="5"/>
        <v>70</v>
      </c>
      <c r="AI39" s="228" t="s">
        <v>102</v>
      </c>
      <c r="AJ39" s="228">
        <v>19</v>
      </c>
      <c r="AK39" s="228">
        <f t="shared" si="6"/>
        <v>76</v>
      </c>
      <c r="AL39" s="228" t="s">
        <v>102</v>
      </c>
      <c r="AM39" s="228">
        <v>25</v>
      </c>
      <c r="AN39" s="229">
        <f t="shared" si="7"/>
        <v>83.333333333333343</v>
      </c>
      <c r="AO39" s="228" t="s">
        <v>102</v>
      </c>
      <c r="AP39" s="228">
        <v>8</v>
      </c>
      <c r="AQ39" s="229">
        <f t="shared" si="8"/>
        <v>53.333333333333336</v>
      </c>
      <c r="AR39" s="228" t="s">
        <v>102</v>
      </c>
      <c r="AS39" s="228">
        <v>5</v>
      </c>
      <c r="AT39" s="230" t="s">
        <v>102</v>
      </c>
      <c r="AU39" s="231">
        <f t="shared" si="9"/>
        <v>50</v>
      </c>
      <c r="AV39" s="228">
        <v>17</v>
      </c>
      <c r="AW39" s="229">
        <f t="shared" si="10"/>
        <v>85</v>
      </c>
      <c r="AX39" s="229" t="s">
        <v>103</v>
      </c>
      <c r="AY39" s="229">
        <f t="shared" si="11"/>
        <v>802.66666666666674</v>
      </c>
      <c r="AZ39" s="229">
        <v>15</v>
      </c>
      <c r="BA39" s="232"/>
      <c r="BB39" s="172"/>
      <c r="BC39" s="172"/>
    </row>
    <row r="40" spans="1:56" ht="39.9" customHeight="1" x14ac:dyDescent="0.6">
      <c r="D40" s="195" t="s">
        <v>127</v>
      </c>
      <c r="E40" s="194" t="s">
        <v>20</v>
      </c>
      <c r="F40" s="226">
        <v>32</v>
      </c>
      <c r="G40" s="226">
        <f t="shared" si="0"/>
        <v>64</v>
      </c>
      <c r="H40" s="226" t="s">
        <v>102</v>
      </c>
      <c r="I40" s="233">
        <v>17</v>
      </c>
      <c r="J40" s="233" t="s">
        <v>102</v>
      </c>
      <c r="K40" s="233">
        <v>98</v>
      </c>
      <c r="L40" s="233" t="s">
        <v>102</v>
      </c>
      <c r="M40" s="233">
        <v>8</v>
      </c>
      <c r="N40" s="227" t="s">
        <v>102</v>
      </c>
      <c r="O40" s="227">
        <v>7</v>
      </c>
      <c r="P40" s="227" t="s">
        <v>102</v>
      </c>
      <c r="Q40" s="227">
        <f t="shared" si="1"/>
        <v>71.111111111111114</v>
      </c>
      <c r="R40" s="234">
        <v>85</v>
      </c>
      <c r="S40" s="226" t="s">
        <v>102</v>
      </c>
      <c r="T40" s="226">
        <v>8</v>
      </c>
      <c r="U40" s="226" t="s">
        <v>102</v>
      </c>
      <c r="V40" s="226">
        <v>12</v>
      </c>
      <c r="W40" s="226" t="s">
        <v>101</v>
      </c>
      <c r="X40" s="226">
        <v>5</v>
      </c>
      <c r="Y40" s="226" t="s">
        <v>101</v>
      </c>
      <c r="Z40" s="227">
        <f t="shared" si="2"/>
        <v>62.5</v>
      </c>
      <c r="AA40" s="228">
        <v>14</v>
      </c>
      <c r="AB40" s="228">
        <f t="shared" si="3"/>
        <v>56.000000000000007</v>
      </c>
      <c r="AC40" s="228" t="s">
        <v>102</v>
      </c>
      <c r="AD40" s="228">
        <v>16</v>
      </c>
      <c r="AE40" s="228">
        <f t="shared" si="4"/>
        <v>64</v>
      </c>
      <c r="AF40" s="228" t="s">
        <v>102</v>
      </c>
      <c r="AG40" s="228">
        <v>4</v>
      </c>
      <c r="AH40" s="228">
        <f t="shared" si="5"/>
        <v>40</v>
      </c>
      <c r="AI40" s="228" t="s">
        <v>101</v>
      </c>
      <c r="AJ40" s="228">
        <v>20</v>
      </c>
      <c r="AK40" s="228">
        <f t="shared" si="6"/>
        <v>80</v>
      </c>
      <c r="AL40" s="228" t="s">
        <v>101</v>
      </c>
      <c r="AM40" s="228">
        <v>23</v>
      </c>
      <c r="AN40" s="229">
        <f t="shared" si="7"/>
        <v>76.666666666666671</v>
      </c>
      <c r="AO40" s="228" t="s">
        <v>102</v>
      </c>
      <c r="AP40" s="228">
        <v>10</v>
      </c>
      <c r="AQ40" s="229">
        <f t="shared" si="8"/>
        <v>66.666666666666657</v>
      </c>
      <c r="AR40" s="228" t="s">
        <v>102</v>
      </c>
      <c r="AS40" s="228">
        <v>4</v>
      </c>
      <c r="AT40" s="230" t="s">
        <v>102</v>
      </c>
      <c r="AU40" s="231">
        <f t="shared" si="9"/>
        <v>40</v>
      </c>
      <c r="AV40" s="228">
        <v>14</v>
      </c>
      <c r="AW40" s="229">
        <f t="shared" si="10"/>
        <v>70</v>
      </c>
      <c r="AX40" s="229" t="s">
        <v>102</v>
      </c>
      <c r="AY40" s="229">
        <f t="shared" si="11"/>
        <v>788.94444444444434</v>
      </c>
      <c r="AZ40" s="229">
        <v>16</v>
      </c>
      <c r="BA40" s="232"/>
      <c r="BB40" s="172"/>
      <c r="BC40" s="172"/>
    </row>
    <row r="41" spans="1:56" ht="39.9" customHeight="1" x14ac:dyDescent="0.6">
      <c r="D41" s="196" t="s">
        <v>17</v>
      </c>
      <c r="E41" s="190" t="s">
        <v>20</v>
      </c>
      <c r="F41" s="234">
        <v>16</v>
      </c>
      <c r="G41" s="226">
        <f t="shared" si="0"/>
        <v>32</v>
      </c>
      <c r="H41" s="234" t="s">
        <v>101</v>
      </c>
      <c r="I41" s="233">
        <v>19</v>
      </c>
      <c r="J41" s="233" t="s">
        <v>102</v>
      </c>
      <c r="K41" s="233">
        <v>95</v>
      </c>
      <c r="L41" s="233" t="s">
        <v>102</v>
      </c>
      <c r="M41" s="233">
        <v>6</v>
      </c>
      <c r="N41" s="233" t="s">
        <v>102</v>
      </c>
      <c r="O41" s="233">
        <v>5</v>
      </c>
      <c r="P41" s="233" t="s">
        <v>102</v>
      </c>
      <c r="Q41" s="227">
        <f t="shared" si="1"/>
        <v>66.666666666666657</v>
      </c>
      <c r="R41" s="234">
        <v>57</v>
      </c>
      <c r="S41" s="234" t="s">
        <v>101</v>
      </c>
      <c r="T41" s="234">
        <v>5</v>
      </c>
      <c r="U41" s="234" t="s">
        <v>101</v>
      </c>
      <c r="V41" s="234">
        <v>12</v>
      </c>
      <c r="W41" s="234" t="s">
        <v>101</v>
      </c>
      <c r="X41" s="234">
        <v>6</v>
      </c>
      <c r="Y41" s="234" t="s">
        <v>102</v>
      </c>
      <c r="Z41" s="227">
        <f t="shared" si="2"/>
        <v>57.499999999999993</v>
      </c>
      <c r="AA41" s="228">
        <v>12</v>
      </c>
      <c r="AB41" s="228">
        <f t="shared" si="3"/>
        <v>48</v>
      </c>
      <c r="AC41" s="228" t="s">
        <v>102</v>
      </c>
      <c r="AD41" s="228">
        <v>16</v>
      </c>
      <c r="AE41" s="228">
        <f t="shared" si="4"/>
        <v>64</v>
      </c>
      <c r="AF41" s="228" t="s">
        <v>102</v>
      </c>
      <c r="AG41" s="228">
        <v>3</v>
      </c>
      <c r="AH41" s="228">
        <f t="shared" si="5"/>
        <v>30</v>
      </c>
      <c r="AI41" s="228" t="s">
        <v>101</v>
      </c>
      <c r="AJ41" s="228">
        <v>18</v>
      </c>
      <c r="AK41" s="228">
        <f t="shared" si="6"/>
        <v>72</v>
      </c>
      <c r="AL41" s="228" t="s">
        <v>101</v>
      </c>
      <c r="AM41" s="228">
        <v>18</v>
      </c>
      <c r="AN41" s="229">
        <f t="shared" si="7"/>
        <v>60</v>
      </c>
      <c r="AO41" s="228" t="s">
        <v>102</v>
      </c>
      <c r="AP41" s="228">
        <v>10</v>
      </c>
      <c r="AQ41" s="229">
        <f t="shared" si="8"/>
        <v>66.666666666666657</v>
      </c>
      <c r="AR41" s="228" t="s">
        <v>102</v>
      </c>
      <c r="AS41" s="228">
        <v>6</v>
      </c>
      <c r="AT41" s="230" t="s">
        <v>102</v>
      </c>
      <c r="AU41" s="231">
        <f t="shared" si="9"/>
        <v>60</v>
      </c>
      <c r="AV41" s="228">
        <v>13</v>
      </c>
      <c r="AW41" s="229">
        <f t="shared" si="10"/>
        <v>65</v>
      </c>
      <c r="AX41" s="239" t="s">
        <v>102</v>
      </c>
      <c r="AY41" s="229">
        <f t="shared" si="11"/>
        <v>716.83333333333326</v>
      </c>
      <c r="AZ41" s="229">
        <v>17</v>
      </c>
      <c r="BA41" s="240"/>
      <c r="BB41" s="172"/>
      <c r="BC41" s="172"/>
    </row>
    <row r="42" spans="1:56" s="218" customFormat="1" ht="39.9" customHeight="1" x14ac:dyDescent="0.45">
      <c r="A42" s="212"/>
      <c r="B42" s="212"/>
      <c r="C42" s="212"/>
      <c r="D42" s="213" t="s">
        <v>75</v>
      </c>
      <c r="E42" s="214"/>
      <c r="F42" s="215">
        <f>SUM(F25:F41)</f>
        <v>513</v>
      </c>
      <c r="G42" s="215">
        <f t="shared" ref="G42:AY42" si="12">SUM(G25:G41)</f>
        <v>1026</v>
      </c>
      <c r="H42" s="215">
        <f t="shared" si="12"/>
        <v>0</v>
      </c>
      <c r="I42" s="215">
        <f t="shared" si="12"/>
        <v>307</v>
      </c>
      <c r="J42" s="215">
        <f t="shared" si="12"/>
        <v>0</v>
      </c>
      <c r="K42" s="215">
        <f t="shared" si="12"/>
        <v>1658</v>
      </c>
      <c r="L42" s="215">
        <f t="shared" si="12"/>
        <v>0</v>
      </c>
      <c r="M42" s="215">
        <f t="shared" si="12"/>
        <v>127</v>
      </c>
      <c r="N42" s="215">
        <f t="shared" si="12"/>
        <v>0</v>
      </c>
      <c r="O42" s="215">
        <f t="shared" si="12"/>
        <v>103</v>
      </c>
      <c r="P42" s="215">
        <f t="shared" si="12"/>
        <v>0</v>
      </c>
      <c r="Q42" s="216">
        <f t="shared" si="12"/>
        <v>1193.3333333333335</v>
      </c>
      <c r="R42" s="215">
        <f t="shared" si="12"/>
        <v>1345</v>
      </c>
      <c r="S42" s="215">
        <f t="shared" si="12"/>
        <v>0</v>
      </c>
      <c r="T42" s="215">
        <f t="shared" si="12"/>
        <v>120</v>
      </c>
      <c r="U42" s="215">
        <f t="shared" si="12"/>
        <v>0</v>
      </c>
      <c r="V42" s="215">
        <f t="shared" si="12"/>
        <v>214</v>
      </c>
      <c r="W42" s="215">
        <f t="shared" si="12"/>
        <v>0</v>
      </c>
      <c r="X42" s="215">
        <f t="shared" si="12"/>
        <v>114</v>
      </c>
      <c r="Y42" s="215">
        <f t="shared" si="12"/>
        <v>0</v>
      </c>
      <c r="Z42" s="215">
        <f t="shared" si="12"/>
        <v>1120</v>
      </c>
      <c r="AA42" s="215">
        <f t="shared" si="12"/>
        <v>330</v>
      </c>
      <c r="AB42" s="215">
        <f t="shared" si="12"/>
        <v>1320</v>
      </c>
      <c r="AC42" s="215">
        <f t="shared" si="12"/>
        <v>0</v>
      </c>
      <c r="AD42" s="215">
        <f t="shared" si="12"/>
        <v>316</v>
      </c>
      <c r="AE42" s="215">
        <f t="shared" si="12"/>
        <v>1264</v>
      </c>
      <c r="AF42" s="215">
        <f t="shared" si="12"/>
        <v>0</v>
      </c>
      <c r="AG42" s="215">
        <f t="shared" si="12"/>
        <v>116</v>
      </c>
      <c r="AH42" s="215">
        <f t="shared" si="12"/>
        <v>1160</v>
      </c>
      <c r="AI42" s="215">
        <f t="shared" si="12"/>
        <v>0</v>
      </c>
      <c r="AJ42" s="215">
        <f t="shared" si="12"/>
        <v>378</v>
      </c>
      <c r="AK42" s="215">
        <f t="shared" si="12"/>
        <v>1512</v>
      </c>
      <c r="AL42" s="215">
        <f t="shared" si="12"/>
        <v>0</v>
      </c>
      <c r="AM42" s="215">
        <f t="shared" si="12"/>
        <v>441</v>
      </c>
      <c r="AN42" s="215">
        <f t="shared" si="12"/>
        <v>1470.0000000000002</v>
      </c>
      <c r="AO42" s="215">
        <f t="shared" si="12"/>
        <v>0</v>
      </c>
      <c r="AP42" s="215">
        <f t="shared" si="12"/>
        <v>179</v>
      </c>
      <c r="AQ42" s="215">
        <f t="shared" si="12"/>
        <v>1193.3333333333335</v>
      </c>
      <c r="AR42" s="215">
        <f t="shared" si="12"/>
        <v>0</v>
      </c>
      <c r="AS42" s="215">
        <f t="shared" si="12"/>
        <v>107</v>
      </c>
      <c r="AT42" s="215">
        <f t="shared" si="12"/>
        <v>0</v>
      </c>
      <c r="AU42" s="215">
        <f t="shared" si="12"/>
        <v>1070</v>
      </c>
      <c r="AV42" s="215">
        <f t="shared" si="12"/>
        <v>253</v>
      </c>
      <c r="AW42" s="215">
        <f t="shared" si="12"/>
        <v>1265</v>
      </c>
      <c r="AX42" s="215">
        <f t="shared" si="12"/>
        <v>0</v>
      </c>
      <c r="AY42" s="215">
        <f t="shared" si="12"/>
        <v>15251.666666666666</v>
      </c>
      <c r="AZ42" s="193"/>
      <c r="BA42" s="193"/>
      <c r="BB42" s="215"/>
      <c r="BC42" s="217"/>
    </row>
    <row r="43" spans="1:56" s="219" customFormat="1" ht="39.9" customHeight="1" x14ac:dyDescent="0.45">
      <c r="D43" s="220" t="s">
        <v>97</v>
      </c>
      <c r="E43" s="221"/>
      <c r="F43" s="222">
        <f>AVERAGE(F25:F41)</f>
        <v>30.176470588235293</v>
      </c>
      <c r="G43" s="222">
        <f t="shared" ref="G43:AY43" si="13">AVERAGE(G25:G41)</f>
        <v>60.352941176470587</v>
      </c>
      <c r="H43" s="222" t="e">
        <f t="shared" si="13"/>
        <v>#DIV/0!</v>
      </c>
      <c r="I43" s="222">
        <f t="shared" si="13"/>
        <v>18.058823529411764</v>
      </c>
      <c r="J43" s="222" t="e">
        <f t="shared" si="13"/>
        <v>#DIV/0!</v>
      </c>
      <c r="K43" s="222">
        <f t="shared" si="13"/>
        <v>97.529411764705884</v>
      </c>
      <c r="L43" s="222" t="e">
        <f t="shared" si="13"/>
        <v>#DIV/0!</v>
      </c>
      <c r="M43" s="222">
        <f t="shared" si="13"/>
        <v>7.4705882352941178</v>
      </c>
      <c r="N43" s="222" t="e">
        <f t="shared" si="13"/>
        <v>#DIV/0!</v>
      </c>
      <c r="O43" s="222">
        <f t="shared" si="13"/>
        <v>6.0588235294117645</v>
      </c>
      <c r="P43" s="222" t="e">
        <f t="shared" si="13"/>
        <v>#DIV/0!</v>
      </c>
      <c r="Q43" s="222">
        <f t="shared" si="13"/>
        <v>70.196078431372555</v>
      </c>
      <c r="R43" s="222">
        <f t="shared" si="13"/>
        <v>79.117647058823536</v>
      </c>
      <c r="S43" s="222" t="e">
        <f t="shared" si="13"/>
        <v>#DIV/0!</v>
      </c>
      <c r="T43" s="222">
        <f t="shared" si="13"/>
        <v>7.0588235294117645</v>
      </c>
      <c r="U43" s="222" t="e">
        <f t="shared" si="13"/>
        <v>#DIV/0!</v>
      </c>
      <c r="V43" s="222">
        <f t="shared" si="13"/>
        <v>12.588235294117647</v>
      </c>
      <c r="W43" s="222" t="e">
        <f t="shared" si="13"/>
        <v>#DIV/0!</v>
      </c>
      <c r="X43" s="222">
        <f t="shared" si="13"/>
        <v>6.7058823529411766</v>
      </c>
      <c r="Y43" s="222" t="e">
        <f t="shared" si="13"/>
        <v>#DIV/0!</v>
      </c>
      <c r="Z43" s="222">
        <f t="shared" si="13"/>
        <v>65.882352941176464</v>
      </c>
      <c r="AA43" s="222">
        <f t="shared" si="13"/>
        <v>19.411764705882351</v>
      </c>
      <c r="AB43" s="222">
        <f t="shared" si="13"/>
        <v>77.647058823529406</v>
      </c>
      <c r="AC43" s="222" t="e">
        <f t="shared" si="13"/>
        <v>#DIV/0!</v>
      </c>
      <c r="AD43" s="222">
        <f t="shared" si="13"/>
        <v>18.588235294117649</v>
      </c>
      <c r="AE43" s="222">
        <f t="shared" si="13"/>
        <v>74.352941176470594</v>
      </c>
      <c r="AF43" s="222" t="e">
        <f t="shared" si="13"/>
        <v>#DIV/0!</v>
      </c>
      <c r="AG43" s="222">
        <f t="shared" si="13"/>
        <v>6.8235294117647056</v>
      </c>
      <c r="AH43" s="222">
        <f t="shared" si="13"/>
        <v>68.235294117647058</v>
      </c>
      <c r="AI43" s="222" t="e">
        <f t="shared" si="13"/>
        <v>#DIV/0!</v>
      </c>
      <c r="AJ43" s="222">
        <f t="shared" si="13"/>
        <v>22.235294117647058</v>
      </c>
      <c r="AK43" s="222">
        <f t="shared" si="13"/>
        <v>88.941176470588232</v>
      </c>
      <c r="AL43" s="222" t="e">
        <f t="shared" si="13"/>
        <v>#DIV/0!</v>
      </c>
      <c r="AM43" s="222">
        <f t="shared" si="13"/>
        <v>25.941176470588236</v>
      </c>
      <c r="AN43" s="222">
        <f t="shared" si="13"/>
        <v>86.47058823529413</v>
      </c>
      <c r="AO43" s="222" t="e">
        <f t="shared" si="13"/>
        <v>#DIV/0!</v>
      </c>
      <c r="AP43" s="222">
        <f t="shared" si="13"/>
        <v>10.529411764705882</v>
      </c>
      <c r="AQ43" s="222">
        <f t="shared" si="13"/>
        <v>70.196078431372555</v>
      </c>
      <c r="AR43" s="222" t="e">
        <f t="shared" si="13"/>
        <v>#DIV/0!</v>
      </c>
      <c r="AS43" s="222">
        <f t="shared" si="13"/>
        <v>6.2941176470588234</v>
      </c>
      <c r="AT43" s="222" t="e">
        <f t="shared" si="13"/>
        <v>#DIV/0!</v>
      </c>
      <c r="AU43" s="222">
        <f t="shared" si="13"/>
        <v>62.941176470588232</v>
      </c>
      <c r="AV43" s="222">
        <f t="shared" si="13"/>
        <v>14.882352941176471</v>
      </c>
      <c r="AW43" s="222">
        <f t="shared" si="13"/>
        <v>74.411764705882348</v>
      </c>
      <c r="AX43" s="222" t="e">
        <f t="shared" si="13"/>
        <v>#DIV/0!</v>
      </c>
      <c r="AY43" s="222">
        <f t="shared" si="13"/>
        <v>897.15686274509801</v>
      </c>
      <c r="AZ43" s="222"/>
      <c r="BA43" s="222"/>
      <c r="BB43" s="222"/>
      <c r="BC43" s="223"/>
    </row>
    <row r="44" spans="1:56" ht="46.2" x14ac:dyDescent="0.85">
      <c r="D44" s="133"/>
      <c r="E44" s="134"/>
      <c r="F44" s="130"/>
      <c r="G44" s="130"/>
      <c r="H44" s="130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29"/>
      <c r="W44" s="129"/>
      <c r="X44" s="129"/>
      <c r="Y44" s="129"/>
      <c r="Z44" s="130"/>
      <c r="AA44" s="135"/>
      <c r="AB44" s="135"/>
      <c r="AC44" s="136"/>
      <c r="AD44" s="131"/>
      <c r="AE44" s="131"/>
      <c r="AF44" s="136"/>
      <c r="AG44" s="131"/>
      <c r="AH44" s="131"/>
      <c r="AI44" s="131"/>
      <c r="AJ44" s="131"/>
      <c r="AK44" s="131"/>
      <c r="AL44" s="136"/>
      <c r="AM44" s="131"/>
      <c r="AN44" s="131"/>
      <c r="AO44" s="131"/>
      <c r="AP44" s="136"/>
      <c r="AQ44" s="131"/>
      <c r="AR44" s="136"/>
      <c r="AS44" s="131"/>
      <c r="AT44" s="131"/>
      <c r="AU44" s="131"/>
      <c r="AV44" s="136"/>
      <c r="AW44" s="132"/>
      <c r="AX44" s="137"/>
      <c r="AY44" s="137"/>
      <c r="AZ44" s="137"/>
      <c r="BA44" s="138"/>
      <c r="BB44" s="69"/>
      <c r="BC44" s="69"/>
    </row>
    <row r="45" spans="1:56" ht="36.6" x14ac:dyDescent="0.7">
      <c r="D45" s="101"/>
      <c r="E45" s="102"/>
      <c r="F45" s="103"/>
      <c r="G45" s="103"/>
      <c r="H45" s="103"/>
      <c r="I45" s="104"/>
      <c r="J45" s="104"/>
      <c r="K45" s="104"/>
      <c r="L45" s="104"/>
      <c r="M45" s="104"/>
      <c r="N45" s="104"/>
      <c r="O45" s="104"/>
      <c r="P45" s="104"/>
      <c r="Q45" s="103"/>
      <c r="R45" s="103"/>
      <c r="S45" s="103"/>
      <c r="T45" s="103"/>
      <c r="U45" s="103"/>
      <c r="V45" s="103"/>
      <c r="W45" s="103"/>
      <c r="X45" s="103"/>
      <c r="Y45" s="103"/>
      <c r="Z45" s="103"/>
      <c r="AA45" s="105"/>
      <c r="AB45" s="105"/>
      <c r="AC45" s="94"/>
      <c r="AD45" s="106"/>
      <c r="AE45" s="106"/>
      <c r="AF45" s="94"/>
      <c r="AG45" s="106"/>
      <c r="AH45" s="106"/>
      <c r="AI45" s="106"/>
      <c r="AJ45" s="106"/>
      <c r="AK45" s="106"/>
      <c r="AL45" s="94"/>
      <c r="AM45" s="106"/>
      <c r="AN45" s="106"/>
      <c r="AO45" s="106"/>
      <c r="AP45" s="107"/>
      <c r="AQ45" s="98"/>
      <c r="AR45" s="94"/>
      <c r="AS45" s="106"/>
      <c r="AT45" s="106"/>
      <c r="AU45" s="98"/>
      <c r="AV45" s="94"/>
      <c r="AW45" s="98"/>
      <c r="AX45" s="98"/>
      <c r="AY45" s="98"/>
      <c r="AZ45" s="98"/>
      <c r="BA45" s="99"/>
    </row>
    <row r="46" spans="1:56" ht="36.6" x14ac:dyDescent="0.7">
      <c r="D46" s="101"/>
      <c r="E46" s="102"/>
      <c r="F46" s="103"/>
      <c r="G46" s="103"/>
      <c r="H46" s="103"/>
      <c r="I46" s="104"/>
      <c r="J46" s="104"/>
      <c r="K46" s="104"/>
      <c r="L46" s="104"/>
      <c r="M46" s="104"/>
      <c r="N46" s="104"/>
      <c r="O46" s="104"/>
      <c r="P46" s="104"/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A46" s="105"/>
      <c r="AB46" s="105"/>
      <c r="AC46" s="94"/>
      <c r="AD46" s="106"/>
      <c r="AE46" s="106"/>
      <c r="AF46" s="94"/>
      <c r="AG46" s="106"/>
      <c r="AH46" s="106"/>
      <c r="AI46" s="106"/>
      <c r="AJ46" s="106"/>
      <c r="AK46" s="106"/>
      <c r="AL46" s="94"/>
      <c r="AM46" s="106"/>
      <c r="AN46" s="106"/>
      <c r="AO46" s="106"/>
      <c r="AP46" s="107"/>
      <c r="AQ46" s="98"/>
      <c r="AR46" s="94"/>
      <c r="AS46" s="106"/>
      <c r="AT46" s="106"/>
      <c r="AU46" s="98"/>
      <c r="AV46" s="94"/>
      <c r="AW46" s="98"/>
      <c r="AX46" s="128"/>
      <c r="AY46" s="98"/>
      <c r="AZ46" s="98"/>
      <c r="BA46" s="99"/>
    </row>
    <row r="47" spans="1:56" ht="36.6" x14ac:dyDescent="0.7">
      <c r="D47" s="68"/>
      <c r="E47" s="68"/>
      <c r="F47" s="341"/>
      <c r="G47" s="341"/>
      <c r="H47" s="341"/>
      <c r="I47" s="341"/>
      <c r="J47" s="341"/>
      <c r="K47" s="341"/>
      <c r="L47" s="341"/>
      <c r="M47" s="341"/>
      <c r="N47" s="341"/>
      <c r="O47" s="341"/>
      <c r="P47" s="341"/>
      <c r="Q47" s="341"/>
      <c r="R47" s="341"/>
      <c r="S47" s="341"/>
      <c r="T47" s="341"/>
      <c r="U47" s="341"/>
      <c r="V47" s="341"/>
      <c r="W47" s="341"/>
      <c r="X47" s="341"/>
      <c r="Y47" s="341"/>
      <c r="Z47" s="341"/>
      <c r="AA47" s="105"/>
      <c r="AB47" s="105"/>
      <c r="AC47" s="94"/>
      <c r="AD47" s="106"/>
      <c r="AE47" s="106"/>
      <c r="AF47" s="94"/>
      <c r="AG47" s="106"/>
      <c r="AH47" s="106"/>
      <c r="AI47" s="106"/>
      <c r="AJ47" s="106"/>
      <c r="AK47" s="106"/>
      <c r="AL47" s="94"/>
      <c r="AM47" s="106"/>
      <c r="AN47" s="106"/>
      <c r="AO47" s="106"/>
      <c r="AP47" s="94"/>
      <c r="AQ47" s="106"/>
      <c r="AR47" s="94"/>
      <c r="AS47" s="106"/>
      <c r="AT47" s="106"/>
      <c r="AU47" s="106"/>
      <c r="AV47" s="94"/>
      <c r="AW47" s="98"/>
      <c r="AX47" s="98"/>
      <c r="AY47" s="98"/>
      <c r="AZ47" s="98"/>
      <c r="BA47" s="69"/>
    </row>
    <row r="48" spans="1:56" ht="18" x14ac:dyDescent="0.35">
      <c r="A48" s="139"/>
      <c r="B48" s="139"/>
      <c r="C48" s="139"/>
      <c r="D48" s="140"/>
      <c r="E48" s="140"/>
      <c r="F48" s="141"/>
      <c r="G48" s="141"/>
      <c r="H48" s="141"/>
      <c r="I48" s="141"/>
      <c r="J48" s="141"/>
      <c r="K48" s="141"/>
      <c r="L48" s="141"/>
      <c r="M48" s="141"/>
      <c r="N48" s="142"/>
      <c r="O48" s="142"/>
      <c r="P48" s="142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3"/>
      <c r="AB48" s="143"/>
      <c r="AC48" s="144"/>
      <c r="AD48" s="145"/>
      <c r="AE48" s="145"/>
      <c r="AF48" s="144"/>
      <c r="AG48" s="145"/>
      <c r="AH48" s="145"/>
      <c r="AI48" s="145"/>
      <c r="AJ48" s="145"/>
      <c r="AK48" s="145"/>
      <c r="AL48" s="144"/>
      <c r="AM48" s="145"/>
      <c r="AN48" s="145"/>
      <c r="AO48" s="145"/>
      <c r="AP48" s="144"/>
      <c r="AQ48" s="145"/>
      <c r="AR48" s="144"/>
      <c r="AS48" s="145"/>
      <c r="AT48" s="145"/>
      <c r="AU48" s="145"/>
      <c r="AV48" s="144"/>
      <c r="AW48" s="146"/>
      <c r="AX48" s="146"/>
      <c r="AY48" s="146"/>
      <c r="AZ48" s="146"/>
      <c r="BA48" s="139"/>
      <c r="BB48" s="139"/>
      <c r="BC48" s="139"/>
      <c r="BD48" s="139"/>
    </row>
    <row r="49" spans="1:56" ht="31.2" x14ac:dyDescent="0.6">
      <c r="A49" s="139"/>
      <c r="B49" s="139"/>
      <c r="C49" s="139"/>
      <c r="D49" s="185">
        <v>0</v>
      </c>
      <c r="E49" s="140"/>
      <c r="F49" s="141"/>
      <c r="G49" s="141"/>
      <c r="H49" s="141"/>
      <c r="I49" s="141"/>
      <c r="J49" s="141"/>
      <c r="K49" s="141"/>
      <c r="L49" s="141"/>
      <c r="M49" s="141"/>
      <c r="N49" s="142"/>
      <c r="O49" s="142"/>
      <c r="P49" s="142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3"/>
      <c r="AB49" s="143"/>
      <c r="AC49" s="144"/>
      <c r="AD49" s="145"/>
      <c r="AE49" s="145"/>
      <c r="AF49" s="144"/>
      <c r="AG49" s="145"/>
      <c r="AH49" s="145"/>
      <c r="AI49" s="145"/>
      <c r="AJ49" s="145"/>
      <c r="AK49" s="145"/>
      <c r="AL49" s="144"/>
      <c r="AM49" s="145"/>
      <c r="AN49" s="145"/>
      <c r="AO49" s="145"/>
      <c r="AP49" s="144"/>
      <c r="AQ49" s="145"/>
      <c r="AR49" s="144"/>
      <c r="AS49" s="145"/>
      <c r="AT49" s="145"/>
      <c r="AU49" s="145"/>
      <c r="AV49" s="144"/>
      <c r="AW49" s="146"/>
      <c r="AX49" s="146"/>
      <c r="AY49" s="146"/>
      <c r="AZ49" s="146"/>
      <c r="BA49" s="139"/>
      <c r="BB49" s="139"/>
      <c r="BC49" s="139"/>
      <c r="BD49" s="139"/>
    </row>
    <row r="50" spans="1:56" ht="31.2" x14ac:dyDescent="0.6">
      <c r="A50" s="139"/>
      <c r="B50" s="139"/>
      <c r="C50" s="139"/>
      <c r="D50" s="185">
        <v>0</v>
      </c>
      <c r="E50" s="140"/>
      <c r="F50" s="141"/>
      <c r="G50" s="141"/>
      <c r="H50" s="141"/>
      <c r="I50" s="141"/>
      <c r="J50" s="141"/>
      <c r="K50" s="141"/>
      <c r="L50" s="141"/>
      <c r="M50" s="141"/>
      <c r="N50" s="142"/>
      <c r="O50" s="142"/>
      <c r="P50" s="142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3"/>
      <c r="AB50" s="143"/>
      <c r="AC50" s="144"/>
      <c r="AD50" s="145"/>
      <c r="AE50" s="145"/>
      <c r="AF50" s="144"/>
      <c r="AG50" s="145"/>
      <c r="AH50" s="145"/>
      <c r="AI50" s="145"/>
      <c r="AJ50" s="145"/>
      <c r="AK50" s="145"/>
      <c r="AL50" s="144"/>
      <c r="AM50" s="145"/>
      <c r="AN50" s="145"/>
      <c r="AO50" s="145"/>
      <c r="AP50" s="144"/>
      <c r="AQ50" s="145"/>
      <c r="AR50" s="144"/>
      <c r="AS50" s="145"/>
      <c r="AT50" s="145"/>
      <c r="AU50" s="145"/>
      <c r="AV50" s="144"/>
      <c r="AW50" s="146"/>
      <c r="AX50" s="146"/>
      <c r="AY50" s="146"/>
      <c r="AZ50" s="146"/>
      <c r="BA50" s="139"/>
      <c r="BB50" s="139"/>
      <c r="BC50" s="139"/>
      <c r="BD50" s="139"/>
    </row>
    <row r="51" spans="1:56" s="178" customFormat="1" ht="39.9" customHeight="1" x14ac:dyDescent="0.6">
      <c r="D51" s="179" t="s">
        <v>140</v>
      </c>
      <c r="E51" s="180"/>
      <c r="F51" s="181"/>
      <c r="G51" s="181"/>
      <c r="H51" s="182"/>
      <c r="I51" s="181"/>
      <c r="J51" s="181"/>
      <c r="K51" s="181"/>
      <c r="L51" s="181"/>
      <c r="M51" s="181"/>
      <c r="N51" s="183"/>
      <c r="O51" s="183"/>
      <c r="P51" s="183"/>
      <c r="Q51" s="181"/>
      <c r="R51" s="181"/>
      <c r="S51" s="181"/>
      <c r="T51" s="181"/>
      <c r="U51" s="181"/>
      <c r="V51" s="181"/>
      <c r="W51" s="181"/>
      <c r="X51" s="181"/>
      <c r="Y51" s="181"/>
      <c r="Z51" s="181"/>
      <c r="AA51" s="177"/>
      <c r="AB51" s="177"/>
      <c r="AC51" s="177"/>
      <c r="AD51" s="177"/>
      <c r="AE51" s="177"/>
      <c r="AF51" s="177"/>
      <c r="AG51" s="177"/>
      <c r="AH51" s="177"/>
      <c r="AI51" s="177"/>
      <c r="AJ51" s="177"/>
      <c r="AK51" s="177"/>
      <c r="AL51" s="177"/>
      <c r="AM51" s="177"/>
      <c r="AN51" s="177"/>
      <c r="AO51" s="177"/>
      <c r="AP51" s="177"/>
      <c r="AQ51" s="177"/>
      <c r="AR51" s="177"/>
      <c r="AS51" s="177"/>
      <c r="AT51" s="177"/>
      <c r="AU51" s="177"/>
      <c r="AV51" s="177"/>
      <c r="AW51" s="177"/>
      <c r="AX51" s="177"/>
      <c r="AY51" s="177"/>
      <c r="AZ51" s="177"/>
      <c r="BA51" s="177"/>
      <c r="BB51" s="184"/>
      <c r="BC51" s="184"/>
    </row>
    <row r="52" spans="1:56" ht="31.2" x14ac:dyDescent="0.6">
      <c r="A52" s="139"/>
      <c r="B52" s="139"/>
      <c r="C52" s="139"/>
      <c r="D52" s="185" t="e">
        <f>+++++++++++++++++++++++++++++++++++++++++++++++++++++++++++++++++++++++++++++++++++++++++++++++++++++++++++++++++++++++++++++++++++++++++++++++++++++++++++++++++++++++++++++++++++++++++++++++++++++++++++++++++++++++++++++++++++++++++-….................................................................................................................................................................................................</f>
        <v>#NAME?</v>
      </c>
      <c r="E52" s="140"/>
      <c r="F52" s="141"/>
      <c r="G52" s="141"/>
      <c r="H52" s="141"/>
      <c r="I52" s="141"/>
      <c r="J52" s="141"/>
      <c r="K52" s="141"/>
      <c r="L52" s="141"/>
      <c r="M52" s="141"/>
      <c r="N52" s="142"/>
      <c r="O52" s="142"/>
      <c r="P52" s="142"/>
      <c r="Q52" s="141"/>
      <c r="R52" s="141"/>
      <c r="S52" s="141"/>
      <c r="T52" s="141"/>
      <c r="U52" s="141"/>
      <c r="V52" s="141"/>
      <c r="W52" s="141"/>
      <c r="X52" s="141"/>
      <c r="Y52" s="141"/>
      <c r="Z52" s="141"/>
      <c r="AA52" s="144"/>
      <c r="AB52" s="144"/>
      <c r="AC52" s="144"/>
      <c r="AD52" s="144"/>
      <c r="AE52" s="144"/>
      <c r="AF52" s="144"/>
      <c r="AG52" s="144"/>
      <c r="AH52" s="144"/>
      <c r="AI52" s="144"/>
      <c r="AJ52" s="144"/>
      <c r="AK52" s="144"/>
      <c r="AL52" s="144"/>
      <c r="AM52" s="144"/>
      <c r="AN52" s="144"/>
      <c r="AO52" s="144"/>
      <c r="AP52" s="144"/>
      <c r="AQ52" s="144"/>
      <c r="AR52" s="144"/>
      <c r="AS52" s="144"/>
      <c r="AT52" s="144"/>
      <c r="AU52" s="144"/>
      <c r="AV52" s="144"/>
      <c r="AW52" s="139"/>
      <c r="AX52" s="139"/>
      <c r="AY52" s="139"/>
      <c r="AZ52" s="139"/>
      <c r="BA52" s="139"/>
      <c r="BB52" s="139"/>
      <c r="BC52" s="139"/>
      <c r="BD52" s="139"/>
    </row>
    <row r="53" spans="1:56" s="245" customFormat="1" ht="116.4" x14ac:dyDescent="0.45">
      <c r="D53" s="241" t="s">
        <v>0</v>
      </c>
      <c r="E53" s="242" t="s">
        <v>92</v>
      </c>
      <c r="F53" s="243" t="s">
        <v>77</v>
      </c>
      <c r="G53" s="243" t="s">
        <v>75</v>
      </c>
      <c r="H53" s="243" t="s">
        <v>82</v>
      </c>
      <c r="I53" s="243" t="s">
        <v>79</v>
      </c>
      <c r="J53" s="243" t="s">
        <v>82</v>
      </c>
      <c r="K53" s="243" t="s">
        <v>124</v>
      </c>
      <c r="L53" s="243" t="s">
        <v>82</v>
      </c>
      <c r="M53" s="243" t="s">
        <v>118</v>
      </c>
      <c r="N53" s="243" t="s">
        <v>82</v>
      </c>
      <c r="O53" s="243" t="s">
        <v>119</v>
      </c>
      <c r="P53" s="243" t="s">
        <v>75</v>
      </c>
      <c r="Q53" s="243" t="s">
        <v>82</v>
      </c>
      <c r="R53" s="243" t="s">
        <v>112</v>
      </c>
      <c r="S53" s="243" t="s">
        <v>82</v>
      </c>
      <c r="T53" s="243" t="s">
        <v>113</v>
      </c>
      <c r="U53" s="243" t="s">
        <v>82</v>
      </c>
      <c r="V53" s="243" t="s">
        <v>115</v>
      </c>
      <c r="W53" s="243" t="s">
        <v>82</v>
      </c>
      <c r="X53" s="243" t="s">
        <v>114</v>
      </c>
      <c r="Y53" s="243" t="s">
        <v>82</v>
      </c>
      <c r="Z53" s="243" t="s">
        <v>75</v>
      </c>
      <c r="AA53" s="242" t="s">
        <v>83</v>
      </c>
      <c r="AB53" s="242" t="s">
        <v>75</v>
      </c>
      <c r="AC53" s="243" t="s">
        <v>82</v>
      </c>
      <c r="AD53" s="242" t="s">
        <v>116</v>
      </c>
      <c r="AE53" s="242" t="s">
        <v>75</v>
      </c>
      <c r="AF53" s="242" t="s">
        <v>82</v>
      </c>
      <c r="AG53" s="242" t="s">
        <v>87</v>
      </c>
      <c r="AH53" s="242" t="s">
        <v>75</v>
      </c>
      <c r="AI53" s="242" t="s">
        <v>82</v>
      </c>
      <c r="AJ53" s="242" t="s">
        <v>117</v>
      </c>
      <c r="AK53" s="242" t="s">
        <v>75</v>
      </c>
      <c r="AL53" s="244" t="s">
        <v>82</v>
      </c>
      <c r="AM53" s="244" t="s">
        <v>85</v>
      </c>
      <c r="AN53" s="244" t="s">
        <v>75</v>
      </c>
      <c r="AO53" s="244" t="s">
        <v>82</v>
      </c>
      <c r="AP53" s="244" t="s">
        <v>86</v>
      </c>
      <c r="AQ53" s="244" t="s">
        <v>75</v>
      </c>
      <c r="AR53" s="244" t="s">
        <v>82</v>
      </c>
      <c r="AS53" s="244" t="s">
        <v>122</v>
      </c>
      <c r="AT53" s="244"/>
      <c r="AU53" s="244" t="s">
        <v>75</v>
      </c>
      <c r="AV53" s="244" t="s">
        <v>125</v>
      </c>
      <c r="AW53" s="244" t="s">
        <v>109</v>
      </c>
      <c r="AX53" s="244" t="s">
        <v>82</v>
      </c>
      <c r="AY53" s="244" t="s">
        <v>75</v>
      </c>
      <c r="AZ53" s="244" t="s">
        <v>108</v>
      </c>
      <c r="BA53" s="244" t="s">
        <v>95</v>
      </c>
    </row>
    <row r="54" spans="1:56" ht="18" x14ac:dyDescent="0.35">
      <c r="A54" s="139"/>
      <c r="B54" s="139"/>
      <c r="C54" s="139"/>
      <c r="D54" s="148" t="s">
        <v>55</v>
      </c>
      <c r="E54" s="149" t="s">
        <v>11</v>
      </c>
      <c r="F54" s="151">
        <v>40</v>
      </c>
      <c r="G54" s="150">
        <f>(F54*2)</f>
        <v>80</v>
      </c>
      <c r="H54" s="150" t="s">
        <v>102</v>
      </c>
      <c r="I54" s="151">
        <v>23</v>
      </c>
      <c r="J54" s="151" t="s">
        <v>103</v>
      </c>
      <c r="K54" s="151">
        <v>99</v>
      </c>
      <c r="L54" s="151" t="s">
        <v>103</v>
      </c>
      <c r="M54" s="151">
        <v>10</v>
      </c>
      <c r="N54" s="151" t="s">
        <v>103</v>
      </c>
      <c r="O54" s="151">
        <v>8</v>
      </c>
      <c r="P54" s="151">
        <f>(I54+M54+O54)/45*100</f>
        <v>91.111111111111114</v>
      </c>
      <c r="Q54" s="150" t="s">
        <v>103</v>
      </c>
      <c r="R54" s="150">
        <v>89</v>
      </c>
      <c r="S54" s="150" t="s">
        <v>102</v>
      </c>
      <c r="T54" s="150">
        <v>9</v>
      </c>
      <c r="U54" s="150" t="s">
        <v>103</v>
      </c>
      <c r="V54" s="150">
        <v>18</v>
      </c>
      <c r="W54" s="150" t="s">
        <v>103</v>
      </c>
      <c r="X54" s="150">
        <v>10</v>
      </c>
      <c r="Y54" s="150" t="s">
        <v>103</v>
      </c>
      <c r="Z54" s="151">
        <f>(T54+V54+X54)/40*100</f>
        <v>92.5</v>
      </c>
      <c r="AA54" s="152">
        <v>24</v>
      </c>
      <c r="AB54" s="152">
        <f>(AA54/25)*100</f>
        <v>96</v>
      </c>
      <c r="AC54" s="152" t="s">
        <v>103</v>
      </c>
      <c r="AD54" s="152">
        <v>18</v>
      </c>
      <c r="AE54" s="152">
        <f>(AD54/25)*100</f>
        <v>72</v>
      </c>
      <c r="AF54" s="152" t="s">
        <v>102</v>
      </c>
      <c r="AG54" s="152">
        <v>9</v>
      </c>
      <c r="AH54" s="152">
        <f>(AG54/10)*100</f>
        <v>90</v>
      </c>
      <c r="AI54" s="152" t="s">
        <v>103</v>
      </c>
      <c r="AJ54" s="152">
        <v>24</v>
      </c>
      <c r="AK54" s="152">
        <f t="shared" ref="AK54:AK71" si="14">(AJ54/25)*100</f>
        <v>96</v>
      </c>
      <c r="AL54" s="152" t="s">
        <v>121</v>
      </c>
      <c r="AM54" s="152">
        <v>28</v>
      </c>
      <c r="AN54" s="153">
        <f t="shared" ref="AN54:AN71" si="15">(AM54/30)*100</f>
        <v>93.333333333333329</v>
      </c>
      <c r="AO54" s="153" t="s">
        <v>102</v>
      </c>
      <c r="AP54" s="152">
        <v>13</v>
      </c>
      <c r="AQ54" s="153">
        <f t="shared" ref="AQ54:AQ71" si="16">(AP54/15)*100</f>
        <v>86.666666666666671</v>
      </c>
      <c r="AR54" s="152" t="s">
        <v>102</v>
      </c>
      <c r="AS54" s="152">
        <v>8</v>
      </c>
      <c r="AT54" s="154" t="s">
        <v>102</v>
      </c>
      <c r="AU54" s="155">
        <f t="shared" ref="AU54:AU71" si="17">(AS54/10)*100</f>
        <v>80</v>
      </c>
      <c r="AV54" s="154">
        <v>15</v>
      </c>
      <c r="AW54" s="153">
        <f t="shared" ref="AW54:AW71" si="18">(AV54/20)*100</f>
        <v>75</v>
      </c>
      <c r="AX54" s="153" t="s">
        <v>102</v>
      </c>
      <c r="AY54" s="153">
        <f t="shared" ref="AY54:AY71" si="19">(G54+K54+P54+R54+Z54+AB54+AE54+AH54+AK54+AN54+AU54+AW54)</f>
        <v>1053.9444444444443</v>
      </c>
      <c r="AZ54" s="153">
        <v>1</v>
      </c>
      <c r="BA54" s="156"/>
      <c r="BB54" s="139"/>
      <c r="BC54" s="139"/>
      <c r="BD54" s="139"/>
    </row>
    <row r="55" spans="1:56" ht="18" x14ac:dyDescent="0.35">
      <c r="A55" s="139"/>
      <c r="B55" s="139"/>
      <c r="C55" s="139"/>
      <c r="D55" s="148" t="s">
        <v>65</v>
      </c>
      <c r="E55" s="149" t="s">
        <v>11</v>
      </c>
      <c r="F55" s="151">
        <v>40</v>
      </c>
      <c r="G55" s="150">
        <f t="shared" ref="G55:G71" si="20">(F55*2)</f>
        <v>80</v>
      </c>
      <c r="H55" s="150" t="s">
        <v>102</v>
      </c>
      <c r="I55" s="157">
        <v>23</v>
      </c>
      <c r="J55" s="157" t="s">
        <v>103</v>
      </c>
      <c r="K55" s="157">
        <v>100</v>
      </c>
      <c r="L55" s="157" t="s">
        <v>102</v>
      </c>
      <c r="M55" s="157">
        <v>10</v>
      </c>
      <c r="N55" s="151" t="s">
        <v>103</v>
      </c>
      <c r="O55" s="151">
        <v>8</v>
      </c>
      <c r="P55" s="151">
        <f t="shared" ref="P55:P71" si="21">(I55+M55+O55)/45*100</f>
        <v>91.111111111111114</v>
      </c>
      <c r="Q55" s="158" t="s">
        <v>103</v>
      </c>
      <c r="R55" s="158">
        <v>90</v>
      </c>
      <c r="S55" s="150" t="s">
        <v>103</v>
      </c>
      <c r="T55" s="150">
        <v>9</v>
      </c>
      <c r="U55" s="150" t="s">
        <v>102</v>
      </c>
      <c r="V55" s="150">
        <v>17</v>
      </c>
      <c r="W55" s="150" t="s">
        <v>102</v>
      </c>
      <c r="X55" s="150">
        <v>9</v>
      </c>
      <c r="Y55" s="150" t="s">
        <v>103</v>
      </c>
      <c r="Z55" s="151">
        <f t="shared" ref="Z55:Z71" si="22">(T55+V55+X55)/40*100</f>
        <v>87.5</v>
      </c>
      <c r="AA55" s="152">
        <v>24</v>
      </c>
      <c r="AB55" s="152">
        <f t="shared" ref="AB55:AB71" si="23">(AA55/25)*100</f>
        <v>96</v>
      </c>
      <c r="AC55" s="152" t="s">
        <v>103</v>
      </c>
      <c r="AD55" s="152">
        <v>18</v>
      </c>
      <c r="AE55" s="152">
        <f t="shared" ref="AE55:AE71" si="24">(AD55/25)*100</f>
        <v>72</v>
      </c>
      <c r="AF55" s="152" t="s">
        <v>102</v>
      </c>
      <c r="AG55" s="152">
        <v>9</v>
      </c>
      <c r="AH55" s="152">
        <f t="shared" ref="AH55:AH71" si="25">(AG55/10)*100</f>
        <v>90</v>
      </c>
      <c r="AI55" s="152" t="s">
        <v>103</v>
      </c>
      <c r="AJ55" s="152">
        <v>21</v>
      </c>
      <c r="AK55" s="152">
        <f t="shared" si="14"/>
        <v>84</v>
      </c>
      <c r="AL55" s="152" t="s">
        <v>103</v>
      </c>
      <c r="AM55" s="152">
        <v>28</v>
      </c>
      <c r="AN55" s="153">
        <f t="shared" si="15"/>
        <v>93.333333333333329</v>
      </c>
      <c r="AO55" s="153" t="s">
        <v>102</v>
      </c>
      <c r="AP55" s="152">
        <v>15</v>
      </c>
      <c r="AQ55" s="153">
        <f t="shared" si="16"/>
        <v>100</v>
      </c>
      <c r="AR55" s="152" t="s">
        <v>103</v>
      </c>
      <c r="AS55" s="152">
        <v>8</v>
      </c>
      <c r="AT55" s="154" t="s">
        <v>102</v>
      </c>
      <c r="AU55" s="155">
        <f t="shared" si="17"/>
        <v>80</v>
      </c>
      <c r="AV55" s="152">
        <v>17</v>
      </c>
      <c r="AW55" s="153">
        <f t="shared" si="18"/>
        <v>85</v>
      </c>
      <c r="AX55" s="153" t="s">
        <v>103</v>
      </c>
      <c r="AY55" s="153">
        <f t="shared" si="19"/>
        <v>1048.9444444444443</v>
      </c>
      <c r="AZ55" s="153">
        <v>2</v>
      </c>
      <c r="BA55" s="156"/>
      <c r="BB55" s="139"/>
      <c r="BC55" s="139"/>
      <c r="BD55" s="139"/>
    </row>
    <row r="56" spans="1:56" ht="18" x14ac:dyDescent="0.35">
      <c r="A56" s="139"/>
      <c r="B56" s="139"/>
      <c r="C56" s="139"/>
      <c r="D56" s="148" t="s">
        <v>5</v>
      </c>
      <c r="E56" s="149" t="s">
        <v>11</v>
      </c>
      <c r="F56" s="151">
        <v>43</v>
      </c>
      <c r="G56" s="150">
        <f t="shared" si="20"/>
        <v>86</v>
      </c>
      <c r="H56" s="150" t="s">
        <v>102</v>
      </c>
      <c r="I56" s="157">
        <v>21</v>
      </c>
      <c r="J56" s="157" t="s">
        <v>103</v>
      </c>
      <c r="K56" s="157">
        <v>100</v>
      </c>
      <c r="L56" s="157" t="s">
        <v>103</v>
      </c>
      <c r="M56" s="157">
        <v>10</v>
      </c>
      <c r="N56" s="151" t="s">
        <v>103</v>
      </c>
      <c r="O56" s="151">
        <v>8</v>
      </c>
      <c r="P56" s="151">
        <f t="shared" si="21"/>
        <v>86.666666666666671</v>
      </c>
      <c r="Q56" s="158" t="s">
        <v>102</v>
      </c>
      <c r="R56" s="158">
        <v>90</v>
      </c>
      <c r="S56" s="150" t="s">
        <v>102</v>
      </c>
      <c r="T56" s="150">
        <v>10</v>
      </c>
      <c r="U56" s="150" t="s">
        <v>103</v>
      </c>
      <c r="V56" s="150">
        <v>13</v>
      </c>
      <c r="W56" s="150" t="s">
        <v>102</v>
      </c>
      <c r="X56" s="150">
        <v>10</v>
      </c>
      <c r="Y56" s="150" t="s">
        <v>103</v>
      </c>
      <c r="Z56" s="151">
        <f t="shared" si="22"/>
        <v>82.5</v>
      </c>
      <c r="AA56" s="152">
        <v>23</v>
      </c>
      <c r="AB56" s="152">
        <f t="shared" si="23"/>
        <v>92</v>
      </c>
      <c r="AC56" s="152" t="s">
        <v>103</v>
      </c>
      <c r="AD56" s="152">
        <v>19</v>
      </c>
      <c r="AE56" s="152">
        <f t="shared" si="24"/>
        <v>76</v>
      </c>
      <c r="AF56" s="152" t="s">
        <v>102</v>
      </c>
      <c r="AG56" s="152">
        <v>6</v>
      </c>
      <c r="AH56" s="152">
        <f t="shared" si="25"/>
        <v>60</v>
      </c>
      <c r="AI56" s="152" t="s">
        <v>102</v>
      </c>
      <c r="AJ56" s="152">
        <v>25</v>
      </c>
      <c r="AK56" s="152">
        <f t="shared" si="14"/>
        <v>100</v>
      </c>
      <c r="AL56" s="152" t="s">
        <v>103</v>
      </c>
      <c r="AM56" s="152">
        <v>27</v>
      </c>
      <c r="AN56" s="153">
        <f t="shared" si="15"/>
        <v>90</v>
      </c>
      <c r="AO56" s="153" t="s">
        <v>102</v>
      </c>
      <c r="AP56" s="152">
        <v>12</v>
      </c>
      <c r="AQ56" s="153">
        <f t="shared" si="16"/>
        <v>80</v>
      </c>
      <c r="AR56" s="152" t="s">
        <v>102</v>
      </c>
      <c r="AS56" s="152">
        <v>8</v>
      </c>
      <c r="AT56" s="154" t="s">
        <v>102</v>
      </c>
      <c r="AU56" s="155">
        <f t="shared" si="17"/>
        <v>80</v>
      </c>
      <c r="AV56" s="152">
        <v>15</v>
      </c>
      <c r="AW56" s="153">
        <f t="shared" si="18"/>
        <v>75</v>
      </c>
      <c r="AX56" s="153" t="s">
        <v>102</v>
      </c>
      <c r="AY56" s="153">
        <f t="shared" si="19"/>
        <v>1018.1666666666667</v>
      </c>
      <c r="AZ56" s="153">
        <v>3</v>
      </c>
      <c r="BA56" s="156"/>
      <c r="BB56" s="139"/>
      <c r="BC56" s="139"/>
      <c r="BD56" s="139"/>
    </row>
    <row r="57" spans="1:56" ht="18" x14ac:dyDescent="0.35">
      <c r="A57" s="139"/>
      <c r="B57" s="139"/>
      <c r="C57" s="139"/>
      <c r="D57" s="148" t="s">
        <v>24</v>
      </c>
      <c r="E57" s="149" t="s">
        <v>11</v>
      </c>
      <c r="F57" s="151">
        <v>39</v>
      </c>
      <c r="G57" s="150">
        <f t="shared" si="20"/>
        <v>78</v>
      </c>
      <c r="H57" s="150" t="s">
        <v>102</v>
      </c>
      <c r="I57" s="157">
        <v>20</v>
      </c>
      <c r="J57" s="157" t="s">
        <v>103</v>
      </c>
      <c r="K57" s="157">
        <v>100</v>
      </c>
      <c r="L57" s="157" t="s">
        <v>103</v>
      </c>
      <c r="M57" s="157">
        <v>8</v>
      </c>
      <c r="N57" s="151" t="s">
        <v>102</v>
      </c>
      <c r="O57" s="151">
        <v>6</v>
      </c>
      <c r="P57" s="151">
        <f t="shared" si="21"/>
        <v>75.555555555555557</v>
      </c>
      <c r="Q57" s="157" t="s">
        <v>102</v>
      </c>
      <c r="R57" s="157">
        <v>90</v>
      </c>
      <c r="S57" s="151" t="s">
        <v>103</v>
      </c>
      <c r="T57" s="151">
        <v>9</v>
      </c>
      <c r="U57" s="151" t="s">
        <v>103</v>
      </c>
      <c r="V57" s="151">
        <v>8</v>
      </c>
      <c r="W57" s="151" t="s">
        <v>100</v>
      </c>
      <c r="X57" s="151">
        <v>8</v>
      </c>
      <c r="Y57" s="151" t="s">
        <v>102</v>
      </c>
      <c r="Z57" s="151">
        <f t="shared" si="22"/>
        <v>62.5</v>
      </c>
      <c r="AA57" s="152">
        <v>24</v>
      </c>
      <c r="AB57" s="152">
        <f t="shared" si="23"/>
        <v>96</v>
      </c>
      <c r="AC57" s="152" t="s">
        <v>103</v>
      </c>
      <c r="AD57" s="152">
        <v>18</v>
      </c>
      <c r="AE57" s="152">
        <f t="shared" si="24"/>
        <v>72</v>
      </c>
      <c r="AF57" s="152" t="s">
        <v>102</v>
      </c>
      <c r="AG57" s="152">
        <v>7</v>
      </c>
      <c r="AH57" s="152">
        <f t="shared" si="25"/>
        <v>70</v>
      </c>
      <c r="AI57" s="152" t="s">
        <v>102</v>
      </c>
      <c r="AJ57" s="152">
        <v>24</v>
      </c>
      <c r="AK57" s="152">
        <f t="shared" si="14"/>
        <v>96</v>
      </c>
      <c r="AL57" s="152" t="s">
        <v>103</v>
      </c>
      <c r="AM57" s="152">
        <v>28</v>
      </c>
      <c r="AN57" s="153">
        <f t="shared" si="15"/>
        <v>93.333333333333329</v>
      </c>
      <c r="AO57" s="153" t="s">
        <v>102</v>
      </c>
      <c r="AP57" s="152">
        <v>13</v>
      </c>
      <c r="AQ57" s="153">
        <f t="shared" si="16"/>
        <v>86.666666666666671</v>
      </c>
      <c r="AR57" s="152" t="s">
        <v>102</v>
      </c>
      <c r="AS57" s="152">
        <v>8</v>
      </c>
      <c r="AT57" s="154" t="s">
        <v>102</v>
      </c>
      <c r="AU57" s="155">
        <f t="shared" si="17"/>
        <v>80</v>
      </c>
      <c r="AV57" s="152">
        <v>16</v>
      </c>
      <c r="AW57" s="153">
        <f t="shared" si="18"/>
        <v>80</v>
      </c>
      <c r="AX57" s="153" t="s">
        <v>103</v>
      </c>
      <c r="AY57" s="153">
        <f t="shared" si="19"/>
        <v>993.38888888888891</v>
      </c>
      <c r="AZ57" s="153">
        <v>4</v>
      </c>
      <c r="BA57" s="156"/>
      <c r="BB57" s="139"/>
      <c r="BC57" s="139"/>
      <c r="BD57" s="139"/>
    </row>
    <row r="58" spans="1:56" ht="18" x14ac:dyDescent="0.35">
      <c r="A58" s="139"/>
      <c r="B58" s="139"/>
      <c r="C58" s="139"/>
      <c r="D58" s="148" t="s">
        <v>51</v>
      </c>
      <c r="E58" s="149" t="s">
        <v>11</v>
      </c>
      <c r="F58" s="151">
        <v>27</v>
      </c>
      <c r="G58" s="150">
        <f t="shared" si="20"/>
        <v>54</v>
      </c>
      <c r="H58" s="150" t="s">
        <v>102</v>
      </c>
      <c r="I58" s="157">
        <v>25</v>
      </c>
      <c r="J58" s="157" t="s">
        <v>103</v>
      </c>
      <c r="K58" s="157">
        <v>100</v>
      </c>
      <c r="L58" s="157" t="s">
        <v>103</v>
      </c>
      <c r="M58" s="157">
        <v>9</v>
      </c>
      <c r="N58" s="151" t="s">
        <v>103</v>
      </c>
      <c r="O58" s="151">
        <v>8</v>
      </c>
      <c r="P58" s="151">
        <f t="shared" si="21"/>
        <v>93.333333333333329</v>
      </c>
      <c r="Q58" s="158" t="s">
        <v>103</v>
      </c>
      <c r="R58" s="158">
        <v>90</v>
      </c>
      <c r="S58" s="150" t="s">
        <v>103</v>
      </c>
      <c r="T58" s="150">
        <v>7</v>
      </c>
      <c r="U58" s="150" t="s">
        <v>102</v>
      </c>
      <c r="V58" s="150">
        <v>16</v>
      </c>
      <c r="W58" s="150" t="s">
        <v>102</v>
      </c>
      <c r="X58" s="150">
        <v>9</v>
      </c>
      <c r="Y58" s="150" t="s">
        <v>103</v>
      </c>
      <c r="Z58" s="151">
        <f t="shared" si="22"/>
        <v>80</v>
      </c>
      <c r="AA58" s="152">
        <v>25</v>
      </c>
      <c r="AB58" s="152">
        <f t="shared" si="23"/>
        <v>100</v>
      </c>
      <c r="AC58" s="152" t="s">
        <v>103</v>
      </c>
      <c r="AD58" s="152">
        <v>18</v>
      </c>
      <c r="AE58" s="152">
        <f t="shared" si="24"/>
        <v>72</v>
      </c>
      <c r="AF58" s="152" t="s">
        <v>102</v>
      </c>
      <c r="AG58" s="152">
        <v>6</v>
      </c>
      <c r="AH58" s="152">
        <f t="shared" si="25"/>
        <v>60</v>
      </c>
      <c r="AI58" s="152" t="s">
        <v>102</v>
      </c>
      <c r="AJ58" s="152">
        <v>23</v>
      </c>
      <c r="AK58" s="152">
        <f t="shared" si="14"/>
        <v>92</v>
      </c>
      <c r="AL58" s="152" t="s">
        <v>103</v>
      </c>
      <c r="AM58" s="152">
        <v>28</v>
      </c>
      <c r="AN58" s="153">
        <f t="shared" si="15"/>
        <v>93.333333333333329</v>
      </c>
      <c r="AO58" s="153" t="s">
        <v>102</v>
      </c>
      <c r="AP58" s="152">
        <v>12</v>
      </c>
      <c r="AQ58" s="153">
        <f t="shared" si="16"/>
        <v>80</v>
      </c>
      <c r="AR58" s="152" t="s">
        <v>102</v>
      </c>
      <c r="AS58" s="152">
        <v>7</v>
      </c>
      <c r="AT58" s="154" t="s">
        <v>102</v>
      </c>
      <c r="AU58" s="155">
        <f t="shared" si="17"/>
        <v>70</v>
      </c>
      <c r="AV58" s="152">
        <v>17</v>
      </c>
      <c r="AW58" s="153">
        <f t="shared" si="18"/>
        <v>85</v>
      </c>
      <c r="AX58" s="153" t="s">
        <v>103</v>
      </c>
      <c r="AY58" s="153">
        <f t="shared" si="19"/>
        <v>989.66666666666663</v>
      </c>
      <c r="AZ58" s="153">
        <v>5</v>
      </c>
      <c r="BA58" s="156"/>
      <c r="BB58" s="139"/>
      <c r="BC58" s="139"/>
      <c r="BD58" s="139"/>
    </row>
    <row r="59" spans="1:56" ht="18" x14ac:dyDescent="0.35">
      <c r="A59" s="139"/>
      <c r="B59" s="139"/>
      <c r="C59" s="139"/>
      <c r="D59" s="148" t="s">
        <v>23</v>
      </c>
      <c r="E59" s="149" t="s">
        <v>11</v>
      </c>
      <c r="F59" s="151">
        <v>39</v>
      </c>
      <c r="G59" s="150">
        <f t="shared" si="20"/>
        <v>78</v>
      </c>
      <c r="H59" s="150" t="s">
        <v>102</v>
      </c>
      <c r="I59" s="157">
        <v>21</v>
      </c>
      <c r="J59" s="157" t="s">
        <v>103</v>
      </c>
      <c r="K59" s="157">
        <v>100</v>
      </c>
      <c r="L59" s="157" t="s">
        <v>103</v>
      </c>
      <c r="M59" s="157">
        <v>7</v>
      </c>
      <c r="N59" s="151" t="s">
        <v>103</v>
      </c>
      <c r="O59" s="151">
        <v>6</v>
      </c>
      <c r="P59" s="151">
        <f t="shared" si="21"/>
        <v>75.555555555555557</v>
      </c>
      <c r="Q59" s="158" t="s">
        <v>102</v>
      </c>
      <c r="R59" s="158">
        <v>88</v>
      </c>
      <c r="S59" s="150" t="s">
        <v>102</v>
      </c>
      <c r="T59" s="150">
        <v>8</v>
      </c>
      <c r="U59" s="150" t="s">
        <v>102</v>
      </c>
      <c r="V59" s="150">
        <v>16</v>
      </c>
      <c r="W59" s="150" t="s">
        <v>102</v>
      </c>
      <c r="X59" s="150">
        <v>6</v>
      </c>
      <c r="Y59" s="150" t="s">
        <v>102</v>
      </c>
      <c r="Z59" s="151">
        <f t="shared" si="22"/>
        <v>75</v>
      </c>
      <c r="AA59" s="152">
        <v>17</v>
      </c>
      <c r="AB59" s="152">
        <f t="shared" si="23"/>
        <v>68</v>
      </c>
      <c r="AC59" s="152" t="s">
        <v>102</v>
      </c>
      <c r="AD59" s="152">
        <v>17</v>
      </c>
      <c r="AE59" s="152">
        <f t="shared" si="24"/>
        <v>68</v>
      </c>
      <c r="AF59" s="152" t="s">
        <v>102</v>
      </c>
      <c r="AG59" s="152">
        <v>7</v>
      </c>
      <c r="AH59" s="152">
        <f t="shared" si="25"/>
        <v>70</v>
      </c>
      <c r="AI59" s="152" t="s">
        <v>102</v>
      </c>
      <c r="AJ59" s="152">
        <v>24</v>
      </c>
      <c r="AK59" s="152">
        <f t="shared" si="14"/>
        <v>96</v>
      </c>
      <c r="AL59" s="152" t="s">
        <v>103</v>
      </c>
      <c r="AM59" s="152">
        <v>27</v>
      </c>
      <c r="AN59" s="153">
        <f t="shared" si="15"/>
        <v>90</v>
      </c>
      <c r="AO59" s="153" t="s">
        <v>102</v>
      </c>
      <c r="AP59" s="152">
        <v>13</v>
      </c>
      <c r="AQ59" s="153">
        <f t="shared" si="16"/>
        <v>86.666666666666671</v>
      </c>
      <c r="AR59" s="152" t="s">
        <v>102</v>
      </c>
      <c r="AS59" s="152">
        <v>8</v>
      </c>
      <c r="AT59" s="154" t="s">
        <v>102</v>
      </c>
      <c r="AU59" s="155">
        <f t="shared" si="17"/>
        <v>80</v>
      </c>
      <c r="AV59" s="152">
        <v>17</v>
      </c>
      <c r="AW59" s="153">
        <f t="shared" si="18"/>
        <v>85</v>
      </c>
      <c r="AX59" s="153" t="s">
        <v>103</v>
      </c>
      <c r="AY59" s="153">
        <f t="shared" si="19"/>
        <v>973.55555555555554</v>
      </c>
      <c r="AZ59" s="153">
        <v>6</v>
      </c>
      <c r="BA59" s="156"/>
      <c r="BB59" s="139"/>
      <c r="BC59" s="139"/>
      <c r="BD59" s="139"/>
    </row>
    <row r="60" spans="1:56" ht="18" x14ac:dyDescent="0.35">
      <c r="A60" s="139"/>
      <c r="B60" s="139"/>
      <c r="C60" s="139"/>
      <c r="D60" s="148" t="s">
        <v>31</v>
      </c>
      <c r="E60" s="149" t="s">
        <v>11</v>
      </c>
      <c r="F60" s="151">
        <v>44</v>
      </c>
      <c r="G60" s="150">
        <f t="shared" si="20"/>
        <v>88</v>
      </c>
      <c r="H60" s="150" t="s">
        <v>102</v>
      </c>
      <c r="I60" s="157">
        <v>24</v>
      </c>
      <c r="J60" s="157" t="s">
        <v>103</v>
      </c>
      <c r="K60" s="157">
        <v>100</v>
      </c>
      <c r="L60" s="157" t="s">
        <v>103</v>
      </c>
      <c r="M60" s="157">
        <v>10</v>
      </c>
      <c r="N60" s="151" t="s">
        <v>103</v>
      </c>
      <c r="O60" s="151">
        <v>7</v>
      </c>
      <c r="P60" s="151">
        <f t="shared" si="21"/>
        <v>91.111111111111114</v>
      </c>
      <c r="Q60" s="158" t="s">
        <v>102</v>
      </c>
      <c r="R60" s="158">
        <v>85</v>
      </c>
      <c r="S60" s="150" t="s">
        <v>102</v>
      </c>
      <c r="T60" s="150">
        <v>4</v>
      </c>
      <c r="U60" s="150" t="s">
        <v>101</v>
      </c>
      <c r="V60" s="150">
        <v>8</v>
      </c>
      <c r="W60" s="150" t="s">
        <v>100</v>
      </c>
      <c r="X60" s="150">
        <v>9</v>
      </c>
      <c r="Y60" s="150" t="s">
        <v>103</v>
      </c>
      <c r="Z60" s="151">
        <f t="shared" si="22"/>
        <v>52.5</v>
      </c>
      <c r="AA60" s="152">
        <v>15</v>
      </c>
      <c r="AB60" s="152">
        <f t="shared" si="23"/>
        <v>60</v>
      </c>
      <c r="AC60" s="152" t="s">
        <v>102</v>
      </c>
      <c r="AD60" s="152">
        <v>18</v>
      </c>
      <c r="AE60" s="152">
        <f t="shared" si="24"/>
        <v>72</v>
      </c>
      <c r="AF60" s="152" t="s">
        <v>101</v>
      </c>
      <c r="AG60" s="152">
        <v>8</v>
      </c>
      <c r="AH60" s="152">
        <f t="shared" si="25"/>
        <v>80</v>
      </c>
      <c r="AI60" s="152" t="s">
        <v>102</v>
      </c>
      <c r="AJ60" s="152">
        <v>23</v>
      </c>
      <c r="AK60" s="152">
        <f t="shared" si="14"/>
        <v>92</v>
      </c>
      <c r="AL60" s="152" t="s">
        <v>103</v>
      </c>
      <c r="AM60" s="152">
        <v>25</v>
      </c>
      <c r="AN60" s="153">
        <f t="shared" si="15"/>
        <v>83.333333333333343</v>
      </c>
      <c r="AO60" s="153" t="s">
        <v>102</v>
      </c>
      <c r="AP60" s="152">
        <v>10</v>
      </c>
      <c r="AQ60" s="153">
        <f t="shared" si="16"/>
        <v>66.666666666666657</v>
      </c>
      <c r="AR60" s="152" t="s">
        <v>102</v>
      </c>
      <c r="AS60" s="152">
        <v>7</v>
      </c>
      <c r="AT60" s="154" t="s">
        <v>102</v>
      </c>
      <c r="AU60" s="155">
        <f t="shared" si="17"/>
        <v>70</v>
      </c>
      <c r="AV60" s="152">
        <v>18</v>
      </c>
      <c r="AW60" s="153">
        <f t="shared" si="18"/>
        <v>90</v>
      </c>
      <c r="AX60" s="153" t="s">
        <v>103</v>
      </c>
      <c r="AY60" s="153">
        <f t="shared" si="19"/>
        <v>963.94444444444446</v>
      </c>
      <c r="AZ60" s="153">
        <v>7</v>
      </c>
      <c r="BA60" s="156"/>
      <c r="BB60" s="139"/>
      <c r="BC60" s="139"/>
      <c r="BD60" s="139"/>
    </row>
    <row r="61" spans="1:56" ht="18" x14ac:dyDescent="0.35">
      <c r="A61" s="139"/>
      <c r="B61" s="139"/>
      <c r="C61" s="139"/>
      <c r="D61" s="148" t="s">
        <v>64</v>
      </c>
      <c r="E61" s="149" t="s">
        <v>11</v>
      </c>
      <c r="F61" s="151">
        <v>34</v>
      </c>
      <c r="G61" s="150">
        <f t="shared" si="20"/>
        <v>68</v>
      </c>
      <c r="H61" s="150" t="s">
        <v>102</v>
      </c>
      <c r="I61" s="157">
        <v>24</v>
      </c>
      <c r="J61" s="157" t="s">
        <v>103</v>
      </c>
      <c r="K61" s="157">
        <v>99</v>
      </c>
      <c r="L61" s="157" t="s">
        <v>103</v>
      </c>
      <c r="M61" s="157">
        <v>6</v>
      </c>
      <c r="N61" s="151" t="s">
        <v>103</v>
      </c>
      <c r="O61" s="151">
        <v>9</v>
      </c>
      <c r="P61" s="151">
        <f t="shared" si="21"/>
        <v>86.666666666666671</v>
      </c>
      <c r="Q61" s="158" t="s">
        <v>103</v>
      </c>
      <c r="R61" s="158">
        <v>85</v>
      </c>
      <c r="S61" s="150" t="s">
        <v>102</v>
      </c>
      <c r="T61" s="150">
        <v>7</v>
      </c>
      <c r="U61" s="150" t="s">
        <v>103</v>
      </c>
      <c r="V61" s="150">
        <v>12</v>
      </c>
      <c r="W61" s="150" t="s">
        <v>101</v>
      </c>
      <c r="X61" s="150">
        <v>8</v>
      </c>
      <c r="Y61" s="150" t="s">
        <v>102</v>
      </c>
      <c r="Z61" s="151">
        <f t="shared" si="22"/>
        <v>67.5</v>
      </c>
      <c r="AA61" s="152">
        <v>21</v>
      </c>
      <c r="AB61" s="152">
        <f t="shared" si="23"/>
        <v>84</v>
      </c>
      <c r="AC61" s="152" t="s">
        <v>103</v>
      </c>
      <c r="AD61" s="152">
        <v>19</v>
      </c>
      <c r="AE61" s="152">
        <f t="shared" si="24"/>
        <v>76</v>
      </c>
      <c r="AF61" s="152" t="s">
        <v>102</v>
      </c>
      <c r="AG61" s="152">
        <v>7</v>
      </c>
      <c r="AH61" s="152">
        <f t="shared" si="25"/>
        <v>70</v>
      </c>
      <c r="AI61" s="152" t="s">
        <v>102</v>
      </c>
      <c r="AJ61" s="152">
        <v>19</v>
      </c>
      <c r="AK61" s="152">
        <f t="shared" si="14"/>
        <v>76</v>
      </c>
      <c r="AL61" s="152" t="s">
        <v>102</v>
      </c>
      <c r="AM61" s="152">
        <v>28</v>
      </c>
      <c r="AN61" s="153">
        <f t="shared" si="15"/>
        <v>93.333333333333329</v>
      </c>
      <c r="AO61" s="153" t="s">
        <v>102</v>
      </c>
      <c r="AP61" s="152">
        <v>10</v>
      </c>
      <c r="AQ61" s="153">
        <f t="shared" si="16"/>
        <v>66.666666666666657</v>
      </c>
      <c r="AR61" s="152" t="s">
        <v>120</v>
      </c>
      <c r="AS61" s="152">
        <v>7</v>
      </c>
      <c r="AT61" s="154" t="s">
        <v>102</v>
      </c>
      <c r="AU61" s="155">
        <f t="shared" si="17"/>
        <v>70</v>
      </c>
      <c r="AV61" s="152">
        <v>16</v>
      </c>
      <c r="AW61" s="153">
        <f t="shared" si="18"/>
        <v>80</v>
      </c>
      <c r="AX61" s="153" t="s">
        <v>103</v>
      </c>
      <c r="AY61" s="153">
        <f t="shared" si="19"/>
        <v>955.50000000000011</v>
      </c>
      <c r="AZ61" s="153">
        <v>8</v>
      </c>
      <c r="BA61" s="156"/>
      <c r="BB61" s="139"/>
      <c r="BC61" s="139"/>
      <c r="BD61" s="139"/>
    </row>
    <row r="62" spans="1:56" ht="18" x14ac:dyDescent="0.35">
      <c r="A62" s="139"/>
      <c r="B62" s="139"/>
      <c r="C62" s="139"/>
      <c r="D62" s="148" t="s">
        <v>57</v>
      </c>
      <c r="E62" s="149" t="s">
        <v>11</v>
      </c>
      <c r="F62" s="151">
        <v>42</v>
      </c>
      <c r="G62" s="150">
        <f t="shared" si="20"/>
        <v>84</v>
      </c>
      <c r="H62" s="150" t="s">
        <v>102</v>
      </c>
      <c r="I62" s="157">
        <v>22</v>
      </c>
      <c r="J62" s="157" t="s">
        <v>103</v>
      </c>
      <c r="K62" s="157">
        <v>99</v>
      </c>
      <c r="L62" s="157" t="s">
        <v>102</v>
      </c>
      <c r="M62" s="157">
        <v>8</v>
      </c>
      <c r="N62" s="151" t="s">
        <v>102</v>
      </c>
      <c r="O62" s="151">
        <v>7</v>
      </c>
      <c r="P62" s="151">
        <f t="shared" si="21"/>
        <v>82.222222222222214</v>
      </c>
      <c r="Q62" s="157" t="s">
        <v>102</v>
      </c>
      <c r="R62" s="157">
        <v>90</v>
      </c>
      <c r="S62" s="151" t="s">
        <v>103</v>
      </c>
      <c r="T62" s="151">
        <v>8</v>
      </c>
      <c r="U62" s="151" t="s">
        <v>102</v>
      </c>
      <c r="V62" s="151">
        <v>15</v>
      </c>
      <c r="W62" s="151" t="s">
        <v>102</v>
      </c>
      <c r="X62" s="151">
        <v>9</v>
      </c>
      <c r="Y62" s="151" t="s">
        <v>103</v>
      </c>
      <c r="Z62" s="151">
        <f t="shared" si="22"/>
        <v>80</v>
      </c>
      <c r="AA62" s="152">
        <v>21</v>
      </c>
      <c r="AB62" s="152">
        <f t="shared" si="23"/>
        <v>84</v>
      </c>
      <c r="AC62" s="152" t="s">
        <v>103</v>
      </c>
      <c r="AD62" s="152">
        <v>15</v>
      </c>
      <c r="AE62" s="152">
        <f t="shared" si="24"/>
        <v>60</v>
      </c>
      <c r="AF62" s="152" t="s">
        <v>102</v>
      </c>
      <c r="AG62" s="152">
        <v>4</v>
      </c>
      <c r="AH62" s="152">
        <f t="shared" si="25"/>
        <v>40</v>
      </c>
      <c r="AI62" s="152" t="s">
        <v>101</v>
      </c>
      <c r="AJ62" s="152">
        <v>25</v>
      </c>
      <c r="AK62" s="152">
        <f t="shared" si="14"/>
        <v>100</v>
      </c>
      <c r="AL62" s="152" t="s">
        <v>103</v>
      </c>
      <c r="AM62" s="152">
        <v>27</v>
      </c>
      <c r="AN62" s="153">
        <f t="shared" si="15"/>
        <v>90</v>
      </c>
      <c r="AO62" s="153" t="s">
        <v>104</v>
      </c>
      <c r="AP62" s="152">
        <v>13</v>
      </c>
      <c r="AQ62" s="153">
        <f t="shared" si="16"/>
        <v>86.666666666666671</v>
      </c>
      <c r="AR62" s="152" t="s">
        <v>102</v>
      </c>
      <c r="AS62" s="152">
        <v>4</v>
      </c>
      <c r="AT62" s="154" t="s">
        <v>102</v>
      </c>
      <c r="AU62" s="155">
        <f t="shared" si="17"/>
        <v>40</v>
      </c>
      <c r="AV62" s="152">
        <v>15</v>
      </c>
      <c r="AW62" s="153">
        <f t="shared" si="18"/>
        <v>75</v>
      </c>
      <c r="AX62" s="153" t="s">
        <v>102</v>
      </c>
      <c r="AY62" s="153">
        <f t="shared" si="19"/>
        <v>924.22222222222217</v>
      </c>
      <c r="AZ62" s="153">
        <v>9</v>
      </c>
      <c r="BA62" s="156"/>
      <c r="BB62" s="139"/>
      <c r="BC62" s="139"/>
      <c r="BD62" s="139"/>
    </row>
    <row r="63" spans="1:56" ht="18" x14ac:dyDescent="0.35">
      <c r="A63" s="139"/>
      <c r="B63" s="139"/>
      <c r="C63" s="139"/>
      <c r="D63" s="148" t="s">
        <v>32</v>
      </c>
      <c r="E63" s="149" t="s">
        <v>11</v>
      </c>
      <c r="F63" s="151">
        <v>29</v>
      </c>
      <c r="G63" s="150">
        <f t="shared" si="20"/>
        <v>58</v>
      </c>
      <c r="H63" s="150" t="s">
        <v>102</v>
      </c>
      <c r="I63" s="157">
        <v>18</v>
      </c>
      <c r="J63" s="157" t="s">
        <v>102</v>
      </c>
      <c r="K63" s="157">
        <v>100</v>
      </c>
      <c r="L63" s="157" t="s">
        <v>102</v>
      </c>
      <c r="M63" s="157">
        <v>8</v>
      </c>
      <c r="N63" s="151" t="s">
        <v>102</v>
      </c>
      <c r="O63" s="151">
        <v>6</v>
      </c>
      <c r="P63" s="151">
        <f t="shared" si="21"/>
        <v>71.111111111111114</v>
      </c>
      <c r="Q63" s="158" t="s">
        <v>102</v>
      </c>
      <c r="R63" s="158">
        <v>90</v>
      </c>
      <c r="S63" s="150" t="s">
        <v>103</v>
      </c>
      <c r="T63" s="150">
        <v>9</v>
      </c>
      <c r="U63" s="150" t="s">
        <v>103</v>
      </c>
      <c r="V63" s="150">
        <v>12</v>
      </c>
      <c r="W63" s="150" t="s">
        <v>101</v>
      </c>
      <c r="X63" s="150">
        <v>9</v>
      </c>
      <c r="Y63" s="150" t="s">
        <v>103</v>
      </c>
      <c r="Z63" s="151">
        <f t="shared" si="22"/>
        <v>75</v>
      </c>
      <c r="AA63" s="152">
        <v>18</v>
      </c>
      <c r="AB63" s="152">
        <f t="shared" si="23"/>
        <v>72</v>
      </c>
      <c r="AC63" s="152" t="s">
        <v>102</v>
      </c>
      <c r="AD63" s="152">
        <v>18</v>
      </c>
      <c r="AE63" s="152">
        <f t="shared" si="24"/>
        <v>72</v>
      </c>
      <c r="AF63" s="152" t="s">
        <v>102</v>
      </c>
      <c r="AG63" s="152">
        <v>9</v>
      </c>
      <c r="AH63" s="152">
        <f t="shared" si="25"/>
        <v>90</v>
      </c>
      <c r="AI63" s="152" t="s">
        <v>103</v>
      </c>
      <c r="AJ63" s="152">
        <v>21</v>
      </c>
      <c r="AK63" s="152">
        <f t="shared" si="14"/>
        <v>84</v>
      </c>
      <c r="AL63" s="152" t="s">
        <v>103</v>
      </c>
      <c r="AM63" s="152">
        <v>26</v>
      </c>
      <c r="AN63" s="153">
        <f t="shared" si="15"/>
        <v>86.666666666666671</v>
      </c>
      <c r="AO63" s="153" t="s">
        <v>102</v>
      </c>
      <c r="AP63" s="152">
        <v>11</v>
      </c>
      <c r="AQ63" s="153">
        <f t="shared" si="16"/>
        <v>73.333333333333329</v>
      </c>
      <c r="AR63" s="152" t="s">
        <v>102</v>
      </c>
      <c r="AS63" s="152">
        <v>6</v>
      </c>
      <c r="AT63" s="154" t="s">
        <v>102</v>
      </c>
      <c r="AU63" s="155">
        <f t="shared" si="17"/>
        <v>60</v>
      </c>
      <c r="AV63" s="152">
        <v>13</v>
      </c>
      <c r="AW63" s="153">
        <f t="shared" si="18"/>
        <v>65</v>
      </c>
      <c r="AX63" s="153" t="s">
        <v>102</v>
      </c>
      <c r="AY63" s="153">
        <f t="shared" si="19"/>
        <v>923.77777777777771</v>
      </c>
      <c r="AZ63" s="153">
        <v>9</v>
      </c>
      <c r="BA63" s="156"/>
      <c r="BB63" s="139"/>
      <c r="BC63" s="139"/>
      <c r="BD63" s="139"/>
    </row>
    <row r="64" spans="1:56" ht="18" x14ac:dyDescent="0.35">
      <c r="A64" s="139"/>
      <c r="B64" s="139"/>
      <c r="C64" s="139"/>
      <c r="D64" s="148" t="s">
        <v>48</v>
      </c>
      <c r="E64" s="149" t="s">
        <v>11</v>
      </c>
      <c r="F64" s="151">
        <v>38</v>
      </c>
      <c r="G64" s="150">
        <f t="shared" si="20"/>
        <v>76</v>
      </c>
      <c r="H64" s="150" t="s">
        <v>102</v>
      </c>
      <c r="I64" s="157">
        <v>21</v>
      </c>
      <c r="J64" s="157" t="s">
        <v>103</v>
      </c>
      <c r="K64" s="157">
        <v>98</v>
      </c>
      <c r="L64" s="157" t="s">
        <v>102</v>
      </c>
      <c r="M64" s="157">
        <v>10</v>
      </c>
      <c r="N64" s="151" t="s">
        <v>103</v>
      </c>
      <c r="O64" s="151">
        <v>6</v>
      </c>
      <c r="P64" s="151">
        <f t="shared" si="21"/>
        <v>82.222222222222214</v>
      </c>
      <c r="Q64" s="158" t="s">
        <v>102</v>
      </c>
      <c r="R64" s="158">
        <v>84</v>
      </c>
      <c r="S64" s="150" t="s">
        <v>102</v>
      </c>
      <c r="T64" s="150">
        <v>7</v>
      </c>
      <c r="U64" s="150" t="s">
        <v>102</v>
      </c>
      <c r="V64" s="150">
        <v>11</v>
      </c>
      <c r="W64" s="150" t="s">
        <v>101</v>
      </c>
      <c r="X64" s="150">
        <v>8</v>
      </c>
      <c r="Y64" s="150" t="s">
        <v>102</v>
      </c>
      <c r="Z64" s="151">
        <f t="shared" si="22"/>
        <v>65</v>
      </c>
      <c r="AA64" s="152">
        <v>17</v>
      </c>
      <c r="AB64" s="152">
        <f t="shared" si="23"/>
        <v>68</v>
      </c>
      <c r="AC64" s="152" t="s">
        <v>101</v>
      </c>
      <c r="AD64" s="152">
        <v>17</v>
      </c>
      <c r="AE64" s="152">
        <f t="shared" si="24"/>
        <v>68</v>
      </c>
      <c r="AF64" s="152" t="s">
        <v>102</v>
      </c>
      <c r="AG64" s="152">
        <v>5</v>
      </c>
      <c r="AH64" s="152">
        <f t="shared" si="25"/>
        <v>50</v>
      </c>
      <c r="AI64" s="152" t="s">
        <v>101</v>
      </c>
      <c r="AJ64" s="152">
        <v>19</v>
      </c>
      <c r="AK64" s="152">
        <f t="shared" si="14"/>
        <v>76</v>
      </c>
      <c r="AL64" s="152" t="s">
        <v>102</v>
      </c>
      <c r="AM64" s="152">
        <v>28</v>
      </c>
      <c r="AN64" s="153">
        <f t="shared" si="15"/>
        <v>93.333333333333329</v>
      </c>
      <c r="AO64" s="153" t="s">
        <v>102</v>
      </c>
      <c r="AP64" s="152">
        <v>10</v>
      </c>
      <c r="AQ64" s="153">
        <f t="shared" si="16"/>
        <v>66.666666666666657</v>
      </c>
      <c r="AR64" s="152" t="s">
        <v>102</v>
      </c>
      <c r="AS64" s="152">
        <v>7</v>
      </c>
      <c r="AT64" s="154" t="s">
        <v>102</v>
      </c>
      <c r="AU64" s="155">
        <f t="shared" si="17"/>
        <v>70</v>
      </c>
      <c r="AV64" s="152">
        <v>15</v>
      </c>
      <c r="AW64" s="153">
        <f t="shared" si="18"/>
        <v>75</v>
      </c>
      <c r="AX64" s="153" t="s">
        <v>102</v>
      </c>
      <c r="AY64" s="153">
        <f t="shared" si="19"/>
        <v>905.55555555555554</v>
      </c>
      <c r="AZ64" s="153">
        <v>11</v>
      </c>
      <c r="BA64" s="156"/>
      <c r="BB64" s="139"/>
      <c r="BC64" s="139"/>
      <c r="BD64" s="139"/>
    </row>
    <row r="65" spans="1:56" ht="18" x14ac:dyDescent="0.35">
      <c r="A65" s="139"/>
      <c r="B65" s="139"/>
      <c r="C65" s="139"/>
      <c r="D65" s="148" t="s">
        <v>14</v>
      </c>
      <c r="E65" s="149" t="s">
        <v>11</v>
      </c>
      <c r="F65" s="151">
        <v>30</v>
      </c>
      <c r="G65" s="150">
        <f t="shared" si="20"/>
        <v>60</v>
      </c>
      <c r="H65" s="150" t="s">
        <v>102</v>
      </c>
      <c r="I65" s="157">
        <v>23</v>
      </c>
      <c r="J65" s="157" t="s">
        <v>103</v>
      </c>
      <c r="K65" s="157">
        <v>100</v>
      </c>
      <c r="L65" s="157" t="s">
        <v>103</v>
      </c>
      <c r="M65" s="157">
        <v>10</v>
      </c>
      <c r="N65" s="151" t="s">
        <v>103</v>
      </c>
      <c r="O65" s="151">
        <v>10</v>
      </c>
      <c r="P65" s="151">
        <f t="shared" si="21"/>
        <v>95.555555555555557</v>
      </c>
      <c r="Q65" s="158" t="s">
        <v>102</v>
      </c>
      <c r="R65" s="158">
        <v>88</v>
      </c>
      <c r="S65" s="150" t="s">
        <v>102</v>
      </c>
      <c r="T65" s="150">
        <v>7</v>
      </c>
      <c r="U65" s="150" t="s">
        <v>102</v>
      </c>
      <c r="V65" s="150">
        <v>11</v>
      </c>
      <c r="W65" s="150" t="s">
        <v>101</v>
      </c>
      <c r="X65" s="150">
        <v>6</v>
      </c>
      <c r="Y65" s="150" t="s">
        <v>102</v>
      </c>
      <c r="Z65" s="151">
        <f t="shared" si="22"/>
        <v>60</v>
      </c>
      <c r="AA65" s="152">
        <v>18</v>
      </c>
      <c r="AB65" s="152">
        <f t="shared" si="23"/>
        <v>72</v>
      </c>
      <c r="AC65" s="152" t="s">
        <v>102</v>
      </c>
      <c r="AD65" s="152">
        <v>18</v>
      </c>
      <c r="AE65" s="152">
        <f t="shared" si="24"/>
        <v>72</v>
      </c>
      <c r="AF65" s="152" t="s">
        <v>102</v>
      </c>
      <c r="AG65" s="152">
        <v>6</v>
      </c>
      <c r="AH65" s="152">
        <f t="shared" si="25"/>
        <v>60</v>
      </c>
      <c r="AI65" s="152" t="s">
        <v>102</v>
      </c>
      <c r="AJ65" s="152">
        <v>18</v>
      </c>
      <c r="AK65" s="152">
        <f t="shared" si="14"/>
        <v>72</v>
      </c>
      <c r="AL65" s="152" t="s">
        <v>102</v>
      </c>
      <c r="AM65" s="152">
        <v>26</v>
      </c>
      <c r="AN65" s="153">
        <f t="shared" si="15"/>
        <v>86.666666666666671</v>
      </c>
      <c r="AO65" s="153" t="s">
        <v>102</v>
      </c>
      <c r="AP65" s="152">
        <v>12</v>
      </c>
      <c r="AQ65" s="153">
        <f t="shared" si="16"/>
        <v>80</v>
      </c>
      <c r="AR65" s="152" t="s">
        <v>102</v>
      </c>
      <c r="AS65" s="152">
        <v>6</v>
      </c>
      <c r="AT65" s="154" t="s">
        <v>102</v>
      </c>
      <c r="AU65" s="155">
        <f t="shared" si="17"/>
        <v>60</v>
      </c>
      <c r="AV65" s="152">
        <v>15</v>
      </c>
      <c r="AW65" s="153">
        <f t="shared" si="18"/>
        <v>75</v>
      </c>
      <c r="AX65" s="153" t="s">
        <v>102</v>
      </c>
      <c r="AY65" s="153">
        <f t="shared" si="19"/>
        <v>901.22222222222217</v>
      </c>
      <c r="AZ65" s="153">
        <v>12</v>
      </c>
      <c r="BA65" s="156"/>
      <c r="BB65" s="139"/>
      <c r="BC65" s="139"/>
      <c r="BD65" s="139"/>
    </row>
    <row r="66" spans="1:56" ht="18" x14ac:dyDescent="0.35">
      <c r="A66" s="139"/>
      <c r="B66" s="139"/>
      <c r="C66" s="139"/>
      <c r="D66" s="148" t="s">
        <v>52</v>
      </c>
      <c r="E66" s="149" t="s">
        <v>11</v>
      </c>
      <c r="F66" s="151">
        <v>30</v>
      </c>
      <c r="G66" s="150">
        <f t="shared" si="20"/>
        <v>60</v>
      </c>
      <c r="H66" s="150" t="s">
        <v>102</v>
      </c>
      <c r="I66" s="157">
        <v>17</v>
      </c>
      <c r="J66" s="157" t="s">
        <v>102</v>
      </c>
      <c r="K66" s="157">
        <v>96</v>
      </c>
      <c r="L66" s="157" t="s">
        <v>102</v>
      </c>
      <c r="M66" s="157">
        <v>7</v>
      </c>
      <c r="N66" s="151" t="s">
        <v>103</v>
      </c>
      <c r="O66" s="151">
        <v>5</v>
      </c>
      <c r="P66" s="151">
        <f t="shared" si="21"/>
        <v>64.444444444444443</v>
      </c>
      <c r="Q66" s="158" t="s">
        <v>134</v>
      </c>
      <c r="R66" s="158">
        <v>85</v>
      </c>
      <c r="S66" s="150" t="s">
        <v>102</v>
      </c>
      <c r="T66" s="150">
        <v>8</v>
      </c>
      <c r="U66" s="150" t="s">
        <v>102</v>
      </c>
      <c r="V66" s="150">
        <v>6</v>
      </c>
      <c r="W66" s="150" t="s">
        <v>100</v>
      </c>
      <c r="X66" s="150">
        <v>8</v>
      </c>
      <c r="Y66" s="150" t="s">
        <v>102</v>
      </c>
      <c r="Z66" s="151">
        <f t="shared" si="22"/>
        <v>55.000000000000007</v>
      </c>
      <c r="AA66" s="152">
        <v>20</v>
      </c>
      <c r="AB66" s="152">
        <f t="shared" si="23"/>
        <v>80</v>
      </c>
      <c r="AC66" s="152" t="s">
        <v>103</v>
      </c>
      <c r="AD66" s="152">
        <v>19</v>
      </c>
      <c r="AE66" s="152">
        <f t="shared" si="24"/>
        <v>76</v>
      </c>
      <c r="AF66" s="152" t="s">
        <v>102</v>
      </c>
      <c r="AG66" s="152">
        <v>3</v>
      </c>
      <c r="AH66" s="152">
        <f t="shared" si="25"/>
        <v>30</v>
      </c>
      <c r="AI66" s="152" t="s">
        <v>101</v>
      </c>
      <c r="AJ66" s="152">
        <v>24</v>
      </c>
      <c r="AK66" s="152">
        <f t="shared" si="14"/>
        <v>96</v>
      </c>
      <c r="AL66" s="152" t="s">
        <v>103</v>
      </c>
      <c r="AM66" s="152">
        <v>26</v>
      </c>
      <c r="AN66" s="153">
        <f t="shared" si="15"/>
        <v>86.666666666666671</v>
      </c>
      <c r="AO66" s="153" t="s">
        <v>102</v>
      </c>
      <c r="AP66" s="152">
        <v>12</v>
      </c>
      <c r="AQ66" s="153">
        <f t="shared" si="16"/>
        <v>80</v>
      </c>
      <c r="AR66" s="152" t="s">
        <v>102</v>
      </c>
      <c r="AS66" s="152">
        <v>8</v>
      </c>
      <c r="AT66" s="154" t="s">
        <v>102</v>
      </c>
      <c r="AU66" s="155">
        <f t="shared" si="17"/>
        <v>80</v>
      </c>
      <c r="AV66" s="152">
        <v>15</v>
      </c>
      <c r="AW66" s="153">
        <f t="shared" si="18"/>
        <v>75</v>
      </c>
      <c r="AX66" s="153" t="s">
        <v>102</v>
      </c>
      <c r="AY66" s="153">
        <f t="shared" si="19"/>
        <v>884.11111111111109</v>
      </c>
      <c r="AZ66" s="153">
        <v>13</v>
      </c>
      <c r="BA66" s="156"/>
      <c r="BB66" s="139"/>
      <c r="BC66" s="139"/>
      <c r="BD66" s="139"/>
    </row>
    <row r="67" spans="1:56" ht="18" x14ac:dyDescent="0.35">
      <c r="A67" s="139"/>
      <c r="B67" s="139"/>
      <c r="C67" s="139"/>
      <c r="D67" s="148" t="s">
        <v>47</v>
      </c>
      <c r="E67" s="149" t="s">
        <v>11</v>
      </c>
      <c r="F67" s="151">
        <v>37</v>
      </c>
      <c r="G67" s="150">
        <f t="shared" si="20"/>
        <v>74</v>
      </c>
      <c r="H67" s="150" t="s">
        <v>102</v>
      </c>
      <c r="I67" s="157">
        <v>21</v>
      </c>
      <c r="J67" s="157" t="s">
        <v>103</v>
      </c>
      <c r="K67" s="157">
        <v>100</v>
      </c>
      <c r="L67" s="157" t="s">
        <v>103</v>
      </c>
      <c r="M67" s="157">
        <v>9</v>
      </c>
      <c r="N67" s="151" t="s">
        <v>103</v>
      </c>
      <c r="O67" s="151">
        <v>5</v>
      </c>
      <c r="P67" s="151">
        <f t="shared" si="21"/>
        <v>77.777777777777786</v>
      </c>
      <c r="Q67" s="158" t="s">
        <v>101</v>
      </c>
      <c r="R67" s="158">
        <v>80</v>
      </c>
      <c r="S67" s="150" t="s">
        <v>102</v>
      </c>
      <c r="T67" s="150">
        <v>9</v>
      </c>
      <c r="U67" s="150" t="s">
        <v>103</v>
      </c>
      <c r="V67" s="150">
        <v>7</v>
      </c>
      <c r="W67" s="150" t="s">
        <v>100</v>
      </c>
      <c r="X67" s="150">
        <v>6</v>
      </c>
      <c r="Y67" s="150" t="s">
        <v>102</v>
      </c>
      <c r="Z67" s="151">
        <f t="shared" si="22"/>
        <v>55.000000000000007</v>
      </c>
      <c r="AA67" s="152">
        <v>20</v>
      </c>
      <c r="AB67" s="152">
        <f t="shared" si="23"/>
        <v>80</v>
      </c>
      <c r="AC67" s="152" t="s">
        <v>103</v>
      </c>
      <c r="AD67" s="152">
        <v>15</v>
      </c>
      <c r="AE67" s="152">
        <f t="shared" si="24"/>
        <v>60</v>
      </c>
      <c r="AF67" s="152" t="s">
        <v>102</v>
      </c>
      <c r="AG67" s="152">
        <v>5</v>
      </c>
      <c r="AH67" s="152">
        <f t="shared" si="25"/>
        <v>50</v>
      </c>
      <c r="AI67" s="152" t="s">
        <v>101</v>
      </c>
      <c r="AJ67" s="152">
        <v>18</v>
      </c>
      <c r="AK67" s="152">
        <f t="shared" si="14"/>
        <v>72</v>
      </c>
      <c r="AL67" s="152" t="s">
        <v>102</v>
      </c>
      <c r="AM67" s="152">
        <v>28</v>
      </c>
      <c r="AN67" s="153">
        <f t="shared" si="15"/>
        <v>93.333333333333329</v>
      </c>
      <c r="AO67" s="153" t="s">
        <v>102</v>
      </c>
      <c r="AP67" s="152">
        <v>11</v>
      </c>
      <c r="AQ67" s="153">
        <f t="shared" si="16"/>
        <v>73.333333333333329</v>
      </c>
      <c r="AR67" s="152" t="s">
        <v>102</v>
      </c>
      <c r="AS67" s="152">
        <v>4</v>
      </c>
      <c r="AT67" s="154" t="s">
        <v>102</v>
      </c>
      <c r="AU67" s="155">
        <f t="shared" si="17"/>
        <v>40</v>
      </c>
      <c r="AV67" s="152">
        <v>13</v>
      </c>
      <c r="AW67" s="153">
        <f t="shared" si="18"/>
        <v>65</v>
      </c>
      <c r="AX67" s="153" t="s">
        <v>102</v>
      </c>
      <c r="AY67" s="153">
        <f t="shared" si="19"/>
        <v>847.1111111111112</v>
      </c>
      <c r="AZ67" s="153">
        <v>14</v>
      </c>
      <c r="BA67" s="156"/>
      <c r="BB67" s="139"/>
      <c r="BC67" s="139"/>
      <c r="BD67" s="139"/>
    </row>
    <row r="68" spans="1:56" ht="18" x14ac:dyDescent="0.35">
      <c r="A68" s="139"/>
      <c r="B68" s="139"/>
      <c r="C68" s="139"/>
      <c r="D68" s="148" t="s">
        <v>44</v>
      </c>
      <c r="E68" s="149" t="s">
        <v>11</v>
      </c>
      <c r="F68" s="151">
        <v>33</v>
      </c>
      <c r="G68" s="150">
        <f t="shared" si="20"/>
        <v>66</v>
      </c>
      <c r="H68" s="150" t="s">
        <v>102</v>
      </c>
      <c r="I68" s="157">
        <v>15</v>
      </c>
      <c r="J68" s="157" t="s">
        <v>102</v>
      </c>
      <c r="K68" s="157">
        <v>100</v>
      </c>
      <c r="L68" s="157" t="s">
        <v>102</v>
      </c>
      <c r="M68" s="157">
        <v>10</v>
      </c>
      <c r="N68" s="151" t="s">
        <v>103</v>
      </c>
      <c r="O68" s="151">
        <v>6</v>
      </c>
      <c r="P68" s="151">
        <f t="shared" si="21"/>
        <v>68.888888888888886</v>
      </c>
      <c r="Q68" s="158" t="s">
        <v>102</v>
      </c>
      <c r="R68" s="158">
        <v>80</v>
      </c>
      <c r="S68" s="150" t="s">
        <v>102</v>
      </c>
      <c r="T68" s="150">
        <v>7</v>
      </c>
      <c r="U68" s="150" t="s">
        <v>102</v>
      </c>
      <c r="V68" s="150">
        <v>11</v>
      </c>
      <c r="W68" s="150" t="s">
        <v>101</v>
      </c>
      <c r="X68" s="150">
        <v>6</v>
      </c>
      <c r="Y68" s="150" t="s">
        <v>102</v>
      </c>
      <c r="Z68" s="151">
        <f t="shared" si="22"/>
        <v>60</v>
      </c>
      <c r="AA68" s="152">
        <v>13</v>
      </c>
      <c r="AB68" s="152">
        <f t="shared" si="23"/>
        <v>52</v>
      </c>
      <c r="AC68" s="152" t="s">
        <v>101</v>
      </c>
      <c r="AD68" s="152">
        <v>16</v>
      </c>
      <c r="AE68" s="152">
        <f t="shared" si="24"/>
        <v>64</v>
      </c>
      <c r="AF68" s="152" t="s">
        <v>102</v>
      </c>
      <c r="AG68" s="152">
        <v>2</v>
      </c>
      <c r="AH68" s="152">
        <f t="shared" si="25"/>
        <v>20</v>
      </c>
      <c r="AI68" s="152" t="s">
        <v>100</v>
      </c>
      <c r="AJ68" s="152">
        <v>21</v>
      </c>
      <c r="AK68" s="152">
        <f t="shared" si="14"/>
        <v>84</v>
      </c>
      <c r="AL68" s="152" t="s">
        <v>103</v>
      </c>
      <c r="AM68" s="152">
        <v>23</v>
      </c>
      <c r="AN68" s="153">
        <f t="shared" si="15"/>
        <v>76.666666666666671</v>
      </c>
      <c r="AO68" s="153" t="s">
        <v>102</v>
      </c>
      <c r="AP68" s="152">
        <v>10</v>
      </c>
      <c r="AQ68" s="153">
        <f t="shared" si="16"/>
        <v>66.666666666666657</v>
      </c>
      <c r="AR68" s="152" t="s">
        <v>102</v>
      </c>
      <c r="AS68" s="152">
        <v>6</v>
      </c>
      <c r="AT68" s="154" t="s">
        <v>102</v>
      </c>
      <c r="AU68" s="155">
        <f t="shared" si="17"/>
        <v>60</v>
      </c>
      <c r="AV68" s="152">
        <v>15</v>
      </c>
      <c r="AW68" s="153">
        <f t="shared" si="18"/>
        <v>75</v>
      </c>
      <c r="AX68" s="153" t="s">
        <v>102</v>
      </c>
      <c r="AY68" s="153">
        <f t="shared" si="19"/>
        <v>806.55555555555554</v>
      </c>
      <c r="AZ68" s="153">
        <v>15</v>
      </c>
      <c r="BA68" s="156"/>
      <c r="BB68" s="139"/>
      <c r="BC68" s="139"/>
      <c r="BD68" s="139"/>
    </row>
    <row r="69" spans="1:56" ht="18" x14ac:dyDescent="0.35">
      <c r="A69" s="139"/>
      <c r="B69" s="139"/>
      <c r="C69" s="139"/>
      <c r="D69" s="159" t="s">
        <v>13</v>
      </c>
      <c r="E69" s="149" t="s">
        <v>11</v>
      </c>
      <c r="F69" s="151">
        <v>28</v>
      </c>
      <c r="G69" s="150">
        <f t="shared" si="20"/>
        <v>56</v>
      </c>
      <c r="H69" s="150" t="s">
        <v>102</v>
      </c>
      <c r="I69" s="157">
        <v>15</v>
      </c>
      <c r="J69" s="157" t="s">
        <v>102</v>
      </c>
      <c r="K69" s="157">
        <v>96</v>
      </c>
      <c r="L69" s="157" t="s">
        <v>102</v>
      </c>
      <c r="M69" s="157">
        <v>7</v>
      </c>
      <c r="N69" s="151" t="s">
        <v>102</v>
      </c>
      <c r="O69" s="151">
        <v>5</v>
      </c>
      <c r="P69" s="151">
        <f t="shared" si="21"/>
        <v>60</v>
      </c>
      <c r="Q69" s="158" t="s">
        <v>102</v>
      </c>
      <c r="R69" s="158">
        <v>74</v>
      </c>
      <c r="S69" s="150" t="s">
        <v>102</v>
      </c>
      <c r="T69" s="150">
        <v>8</v>
      </c>
      <c r="U69" s="150" t="s">
        <v>102</v>
      </c>
      <c r="V69" s="150">
        <v>6</v>
      </c>
      <c r="W69" s="150" t="s">
        <v>100</v>
      </c>
      <c r="X69" s="150">
        <v>7</v>
      </c>
      <c r="Y69" s="150" t="s">
        <v>102</v>
      </c>
      <c r="Z69" s="151">
        <f t="shared" si="22"/>
        <v>52.5</v>
      </c>
      <c r="AA69" s="152">
        <v>20</v>
      </c>
      <c r="AB69" s="152">
        <f t="shared" si="23"/>
        <v>80</v>
      </c>
      <c r="AC69" s="152" t="s">
        <v>103</v>
      </c>
      <c r="AD69" s="152">
        <v>15</v>
      </c>
      <c r="AE69" s="152">
        <f t="shared" si="24"/>
        <v>60</v>
      </c>
      <c r="AF69" s="152" t="s">
        <v>102</v>
      </c>
      <c r="AG69" s="152">
        <v>4</v>
      </c>
      <c r="AH69" s="152">
        <f t="shared" si="25"/>
        <v>40</v>
      </c>
      <c r="AI69" s="152" t="s">
        <v>101</v>
      </c>
      <c r="AJ69" s="152">
        <v>19</v>
      </c>
      <c r="AK69" s="152">
        <f t="shared" si="14"/>
        <v>76</v>
      </c>
      <c r="AL69" s="152" t="s">
        <v>102</v>
      </c>
      <c r="AM69" s="152">
        <v>26</v>
      </c>
      <c r="AN69" s="153">
        <f t="shared" si="15"/>
        <v>86.666666666666671</v>
      </c>
      <c r="AO69" s="153" t="s">
        <v>102</v>
      </c>
      <c r="AP69" s="152">
        <v>12</v>
      </c>
      <c r="AQ69" s="153">
        <f t="shared" si="16"/>
        <v>80</v>
      </c>
      <c r="AR69" s="152" t="s">
        <v>102</v>
      </c>
      <c r="AS69" s="152">
        <v>5</v>
      </c>
      <c r="AT69" s="154" t="s">
        <v>102</v>
      </c>
      <c r="AU69" s="155">
        <f t="shared" si="17"/>
        <v>50</v>
      </c>
      <c r="AV69" s="152">
        <v>12</v>
      </c>
      <c r="AW69" s="153">
        <f t="shared" si="18"/>
        <v>60</v>
      </c>
      <c r="AX69" s="153" t="s">
        <v>102</v>
      </c>
      <c r="AY69" s="153">
        <f t="shared" si="19"/>
        <v>791.16666666666663</v>
      </c>
      <c r="AZ69" s="153">
        <v>16</v>
      </c>
      <c r="BA69" s="156"/>
      <c r="BB69" s="139"/>
      <c r="BC69" s="139"/>
      <c r="BD69" s="139"/>
    </row>
    <row r="70" spans="1:56" ht="18" x14ac:dyDescent="0.35">
      <c r="A70" s="139"/>
      <c r="B70" s="139"/>
      <c r="C70" s="139"/>
      <c r="D70" s="148" t="s">
        <v>49</v>
      </c>
      <c r="E70" s="149" t="s">
        <v>11</v>
      </c>
      <c r="F70" s="151">
        <v>34</v>
      </c>
      <c r="G70" s="150">
        <f t="shared" si="20"/>
        <v>68</v>
      </c>
      <c r="H70" s="150" t="s">
        <v>102</v>
      </c>
      <c r="I70" s="157">
        <v>23</v>
      </c>
      <c r="J70" s="157" t="s">
        <v>103</v>
      </c>
      <c r="K70" s="157">
        <v>97</v>
      </c>
      <c r="L70" s="157" t="s">
        <v>103</v>
      </c>
      <c r="M70" s="157">
        <v>4</v>
      </c>
      <c r="N70" s="151" t="s">
        <v>101</v>
      </c>
      <c r="O70" s="151">
        <v>5</v>
      </c>
      <c r="P70" s="151">
        <f t="shared" si="21"/>
        <v>71.111111111111114</v>
      </c>
      <c r="Q70" s="158" t="s">
        <v>101</v>
      </c>
      <c r="R70" s="158">
        <v>68</v>
      </c>
      <c r="S70" s="150" t="s">
        <v>101</v>
      </c>
      <c r="T70" s="150">
        <v>2</v>
      </c>
      <c r="U70" s="150" t="s">
        <v>100</v>
      </c>
      <c r="V70" s="150">
        <v>7</v>
      </c>
      <c r="W70" s="150" t="s">
        <v>100</v>
      </c>
      <c r="X70" s="150">
        <v>5</v>
      </c>
      <c r="Y70" s="150" t="s">
        <v>101</v>
      </c>
      <c r="Z70" s="151">
        <f t="shared" si="22"/>
        <v>35</v>
      </c>
      <c r="AA70" s="152">
        <v>12</v>
      </c>
      <c r="AB70" s="152">
        <f t="shared" si="23"/>
        <v>48</v>
      </c>
      <c r="AC70" s="152" t="s">
        <v>101</v>
      </c>
      <c r="AD70" s="152">
        <v>17</v>
      </c>
      <c r="AE70" s="152">
        <f t="shared" si="24"/>
        <v>68</v>
      </c>
      <c r="AF70" s="152" t="s">
        <v>102</v>
      </c>
      <c r="AG70" s="152">
        <v>4</v>
      </c>
      <c r="AH70" s="152">
        <f t="shared" si="25"/>
        <v>40</v>
      </c>
      <c r="AI70" s="152" t="s">
        <v>101</v>
      </c>
      <c r="AJ70" s="152">
        <v>18</v>
      </c>
      <c r="AK70" s="152">
        <f t="shared" si="14"/>
        <v>72</v>
      </c>
      <c r="AL70" s="152" t="s">
        <v>102</v>
      </c>
      <c r="AM70" s="152">
        <v>23</v>
      </c>
      <c r="AN70" s="153">
        <f t="shared" si="15"/>
        <v>76.666666666666671</v>
      </c>
      <c r="AO70" s="153" t="s">
        <v>102</v>
      </c>
      <c r="AP70" s="152">
        <v>8</v>
      </c>
      <c r="AQ70" s="153">
        <f t="shared" si="16"/>
        <v>53.333333333333336</v>
      </c>
      <c r="AR70" s="152" t="s">
        <v>102</v>
      </c>
      <c r="AS70" s="152">
        <v>5</v>
      </c>
      <c r="AT70" s="154" t="s">
        <v>102</v>
      </c>
      <c r="AU70" s="155">
        <f t="shared" si="17"/>
        <v>50</v>
      </c>
      <c r="AV70" s="152">
        <v>12</v>
      </c>
      <c r="AW70" s="153">
        <f t="shared" si="18"/>
        <v>60</v>
      </c>
      <c r="AX70" s="153" t="s">
        <v>102</v>
      </c>
      <c r="AY70" s="153">
        <f t="shared" si="19"/>
        <v>753.77777777777771</v>
      </c>
      <c r="AZ70" s="153">
        <v>17</v>
      </c>
      <c r="BA70" s="156"/>
      <c r="BB70" s="139"/>
      <c r="BC70" s="139"/>
      <c r="BD70" s="139"/>
    </row>
    <row r="71" spans="1:56" ht="21.75" customHeight="1" x14ac:dyDescent="0.35">
      <c r="A71" s="139"/>
      <c r="B71" s="139"/>
      <c r="C71" s="139"/>
      <c r="D71" s="148" t="s">
        <v>21</v>
      </c>
      <c r="E71" s="149" t="s">
        <v>11</v>
      </c>
      <c r="F71" s="151">
        <v>18</v>
      </c>
      <c r="G71" s="150">
        <f t="shared" si="20"/>
        <v>36</v>
      </c>
      <c r="H71" s="150" t="s">
        <v>101</v>
      </c>
      <c r="I71" s="157">
        <v>16</v>
      </c>
      <c r="J71" s="157" t="s">
        <v>102</v>
      </c>
      <c r="K71" s="157">
        <v>99</v>
      </c>
      <c r="L71" s="157" t="s">
        <v>101</v>
      </c>
      <c r="M71" s="157">
        <v>6</v>
      </c>
      <c r="N71" s="151" t="s">
        <v>102</v>
      </c>
      <c r="O71" s="151">
        <v>3</v>
      </c>
      <c r="P71" s="151">
        <f t="shared" si="21"/>
        <v>55.555555555555557</v>
      </c>
      <c r="Q71" s="158" t="s">
        <v>100</v>
      </c>
      <c r="R71" s="158">
        <v>70</v>
      </c>
      <c r="S71" s="150" t="s">
        <v>102</v>
      </c>
      <c r="T71" s="150">
        <v>4</v>
      </c>
      <c r="U71" s="150" t="s">
        <v>101</v>
      </c>
      <c r="V71" s="150">
        <v>5</v>
      </c>
      <c r="W71" s="150" t="s">
        <v>100</v>
      </c>
      <c r="X71" s="150">
        <v>4</v>
      </c>
      <c r="Y71" s="150" t="s">
        <v>101</v>
      </c>
      <c r="Z71" s="151">
        <f t="shared" si="22"/>
        <v>32.5</v>
      </c>
      <c r="AA71" s="152">
        <v>9</v>
      </c>
      <c r="AB71" s="152">
        <f t="shared" si="23"/>
        <v>36</v>
      </c>
      <c r="AC71" s="152" t="s">
        <v>101</v>
      </c>
      <c r="AD71" s="152">
        <v>7</v>
      </c>
      <c r="AE71" s="152">
        <f t="shared" si="24"/>
        <v>28.000000000000004</v>
      </c>
      <c r="AF71" s="152" t="s">
        <v>101</v>
      </c>
      <c r="AG71" s="152">
        <v>3</v>
      </c>
      <c r="AH71" s="152">
        <f t="shared" si="25"/>
        <v>30</v>
      </c>
      <c r="AI71" s="152" t="s">
        <v>101</v>
      </c>
      <c r="AJ71" s="152">
        <v>13</v>
      </c>
      <c r="AK71" s="152">
        <f t="shared" si="14"/>
        <v>52</v>
      </c>
      <c r="AL71" s="152" t="s">
        <v>102</v>
      </c>
      <c r="AM71" s="152">
        <v>13</v>
      </c>
      <c r="AN71" s="153">
        <f t="shared" si="15"/>
        <v>43.333333333333336</v>
      </c>
      <c r="AO71" s="153" t="s">
        <v>102</v>
      </c>
      <c r="AP71" s="152">
        <v>9</v>
      </c>
      <c r="AQ71" s="153">
        <f t="shared" si="16"/>
        <v>60</v>
      </c>
      <c r="AR71" s="152" t="s">
        <v>102</v>
      </c>
      <c r="AS71" s="152">
        <v>5</v>
      </c>
      <c r="AT71" s="154" t="s">
        <v>102</v>
      </c>
      <c r="AU71" s="155">
        <f t="shared" si="17"/>
        <v>50</v>
      </c>
      <c r="AV71" s="152">
        <v>11</v>
      </c>
      <c r="AW71" s="153">
        <f t="shared" si="18"/>
        <v>55.000000000000007</v>
      </c>
      <c r="AX71" s="153" t="s">
        <v>102</v>
      </c>
      <c r="AY71" s="153">
        <f t="shared" si="19"/>
        <v>587.38888888888891</v>
      </c>
      <c r="AZ71" s="153">
        <v>18</v>
      </c>
      <c r="BA71" s="160"/>
      <c r="BB71" s="139"/>
      <c r="BC71" s="139"/>
      <c r="BD71" s="139"/>
    </row>
    <row r="72" spans="1:56" s="218" customFormat="1" ht="23.4" x14ac:dyDescent="0.45">
      <c r="D72" s="283" t="s">
        <v>75</v>
      </c>
      <c r="E72" s="283"/>
      <c r="F72" s="284">
        <f>SUM(F54:F71)</f>
        <v>625</v>
      </c>
      <c r="G72" s="284">
        <f t="shared" ref="G72:AY72" si="26">SUM(G54:G71)</f>
        <v>1250</v>
      </c>
      <c r="H72" s="284">
        <f t="shared" si="26"/>
        <v>0</v>
      </c>
      <c r="I72" s="284">
        <f t="shared" si="26"/>
        <v>372</v>
      </c>
      <c r="J72" s="284">
        <f t="shared" si="26"/>
        <v>0</v>
      </c>
      <c r="K72" s="284">
        <f t="shared" si="26"/>
        <v>1783</v>
      </c>
      <c r="L72" s="284">
        <f t="shared" si="26"/>
        <v>0</v>
      </c>
      <c r="M72" s="284">
        <f t="shared" si="26"/>
        <v>149</v>
      </c>
      <c r="N72" s="284">
        <f t="shared" si="26"/>
        <v>0</v>
      </c>
      <c r="O72" s="284">
        <f t="shared" si="26"/>
        <v>118</v>
      </c>
      <c r="P72" s="284">
        <f t="shared" si="26"/>
        <v>1420</v>
      </c>
      <c r="Q72" s="284">
        <f t="shared" si="26"/>
        <v>0</v>
      </c>
      <c r="R72" s="284">
        <f t="shared" si="26"/>
        <v>1516</v>
      </c>
      <c r="S72" s="284">
        <f t="shared" si="26"/>
        <v>0</v>
      </c>
      <c r="T72" s="284">
        <f t="shared" si="26"/>
        <v>132</v>
      </c>
      <c r="U72" s="284">
        <f t="shared" si="26"/>
        <v>0</v>
      </c>
      <c r="V72" s="284">
        <f t="shared" si="26"/>
        <v>199</v>
      </c>
      <c r="W72" s="284">
        <f t="shared" si="26"/>
        <v>0</v>
      </c>
      <c r="X72" s="284">
        <f t="shared" si="26"/>
        <v>137</v>
      </c>
      <c r="Y72" s="284">
        <f t="shared" si="26"/>
        <v>0</v>
      </c>
      <c r="Z72" s="284">
        <f t="shared" si="26"/>
        <v>1170</v>
      </c>
      <c r="AA72" s="284">
        <f t="shared" si="26"/>
        <v>341</v>
      </c>
      <c r="AB72" s="284">
        <f t="shared" si="26"/>
        <v>1364</v>
      </c>
      <c r="AC72" s="284">
        <f t="shared" si="26"/>
        <v>0</v>
      </c>
      <c r="AD72" s="284">
        <f t="shared" si="26"/>
        <v>302</v>
      </c>
      <c r="AE72" s="284">
        <f t="shared" si="26"/>
        <v>1208</v>
      </c>
      <c r="AF72" s="284">
        <f t="shared" si="26"/>
        <v>0</v>
      </c>
      <c r="AG72" s="284">
        <f t="shared" si="26"/>
        <v>104</v>
      </c>
      <c r="AH72" s="284">
        <f t="shared" si="26"/>
        <v>1040</v>
      </c>
      <c r="AI72" s="284">
        <f t="shared" si="26"/>
        <v>0</v>
      </c>
      <c r="AJ72" s="284">
        <f t="shared" si="26"/>
        <v>379</v>
      </c>
      <c r="AK72" s="284">
        <f t="shared" si="26"/>
        <v>1516</v>
      </c>
      <c r="AL72" s="284">
        <f t="shared" si="26"/>
        <v>0</v>
      </c>
      <c r="AM72" s="284">
        <f t="shared" si="26"/>
        <v>465</v>
      </c>
      <c r="AN72" s="284">
        <f t="shared" si="26"/>
        <v>1550.0000000000002</v>
      </c>
      <c r="AO72" s="284">
        <f t="shared" si="26"/>
        <v>0</v>
      </c>
      <c r="AP72" s="284">
        <f t="shared" si="26"/>
        <v>206</v>
      </c>
      <c r="AQ72" s="284">
        <f t="shared" si="26"/>
        <v>1373.3333333333333</v>
      </c>
      <c r="AR72" s="284">
        <f t="shared" si="26"/>
        <v>0</v>
      </c>
      <c r="AS72" s="284">
        <f t="shared" si="26"/>
        <v>117</v>
      </c>
      <c r="AT72" s="284">
        <f t="shared" si="26"/>
        <v>0</v>
      </c>
      <c r="AU72" s="284">
        <f t="shared" si="26"/>
        <v>1170</v>
      </c>
      <c r="AV72" s="284">
        <f t="shared" si="26"/>
        <v>267</v>
      </c>
      <c r="AW72" s="284">
        <f t="shared" si="26"/>
        <v>1335</v>
      </c>
      <c r="AX72" s="284">
        <f t="shared" si="26"/>
        <v>0</v>
      </c>
      <c r="AY72" s="284">
        <f t="shared" si="26"/>
        <v>16321.999999999998</v>
      </c>
      <c r="AZ72" s="285"/>
    </row>
    <row r="73" spans="1:56" s="218" customFormat="1" ht="23.4" x14ac:dyDescent="0.45">
      <c r="D73" s="283" t="s">
        <v>97</v>
      </c>
      <c r="E73" s="283"/>
      <c r="F73" s="285">
        <f>AVERAGE(F54:F71)</f>
        <v>34.722222222222221</v>
      </c>
      <c r="G73" s="285">
        <f t="shared" ref="G73:AY73" si="27">AVERAGE(G54:G71)</f>
        <v>69.444444444444443</v>
      </c>
      <c r="H73" s="285" t="e">
        <f t="shared" si="27"/>
        <v>#DIV/0!</v>
      </c>
      <c r="I73" s="285">
        <f t="shared" si="27"/>
        <v>20.666666666666668</v>
      </c>
      <c r="J73" s="285" t="e">
        <f t="shared" si="27"/>
        <v>#DIV/0!</v>
      </c>
      <c r="K73" s="285">
        <f t="shared" si="27"/>
        <v>99.055555555555557</v>
      </c>
      <c r="L73" s="285" t="e">
        <f t="shared" si="27"/>
        <v>#DIV/0!</v>
      </c>
      <c r="M73" s="285">
        <f t="shared" si="27"/>
        <v>8.2777777777777786</v>
      </c>
      <c r="N73" s="285" t="e">
        <f t="shared" si="27"/>
        <v>#DIV/0!</v>
      </c>
      <c r="O73" s="285">
        <f t="shared" si="27"/>
        <v>6.5555555555555554</v>
      </c>
      <c r="P73" s="285">
        <f t="shared" si="27"/>
        <v>78.888888888888886</v>
      </c>
      <c r="Q73" s="285" t="e">
        <f t="shared" si="27"/>
        <v>#DIV/0!</v>
      </c>
      <c r="R73" s="285">
        <f t="shared" si="27"/>
        <v>84.222222222222229</v>
      </c>
      <c r="S73" s="285" t="e">
        <f t="shared" si="27"/>
        <v>#DIV/0!</v>
      </c>
      <c r="T73" s="285">
        <f t="shared" si="27"/>
        <v>7.333333333333333</v>
      </c>
      <c r="U73" s="285" t="e">
        <f t="shared" si="27"/>
        <v>#DIV/0!</v>
      </c>
      <c r="V73" s="285">
        <f t="shared" si="27"/>
        <v>11.055555555555555</v>
      </c>
      <c r="W73" s="285" t="e">
        <f t="shared" si="27"/>
        <v>#DIV/0!</v>
      </c>
      <c r="X73" s="285">
        <f t="shared" si="27"/>
        <v>7.6111111111111107</v>
      </c>
      <c r="Y73" s="285" t="e">
        <f t="shared" si="27"/>
        <v>#DIV/0!</v>
      </c>
      <c r="Z73" s="285">
        <f t="shared" si="27"/>
        <v>65</v>
      </c>
      <c r="AA73" s="285">
        <f t="shared" si="27"/>
        <v>18.944444444444443</v>
      </c>
      <c r="AB73" s="285">
        <f t="shared" si="27"/>
        <v>75.777777777777771</v>
      </c>
      <c r="AC73" s="285" t="e">
        <f t="shared" si="27"/>
        <v>#DIV/0!</v>
      </c>
      <c r="AD73" s="285">
        <f t="shared" si="27"/>
        <v>16.777777777777779</v>
      </c>
      <c r="AE73" s="285">
        <f t="shared" si="27"/>
        <v>67.111111111111114</v>
      </c>
      <c r="AF73" s="285" t="e">
        <f t="shared" si="27"/>
        <v>#DIV/0!</v>
      </c>
      <c r="AG73" s="285">
        <f t="shared" si="27"/>
        <v>5.7777777777777777</v>
      </c>
      <c r="AH73" s="285">
        <f t="shared" si="27"/>
        <v>57.777777777777779</v>
      </c>
      <c r="AI73" s="285" t="e">
        <f t="shared" si="27"/>
        <v>#DIV/0!</v>
      </c>
      <c r="AJ73" s="285">
        <f t="shared" si="27"/>
        <v>21.055555555555557</v>
      </c>
      <c r="AK73" s="285">
        <f t="shared" si="27"/>
        <v>84.222222222222229</v>
      </c>
      <c r="AL73" s="285" t="e">
        <f t="shared" si="27"/>
        <v>#DIV/0!</v>
      </c>
      <c r="AM73" s="285">
        <f t="shared" si="27"/>
        <v>25.833333333333332</v>
      </c>
      <c r="AN73" s="285">
        <f t="shared" si="27"/>
        <v>86.111111111111128</v>
      </c>
      <c r="AO73" s="285" t="e">
        <f t="shared" si="27"/>
        <v>#DIV/0!</v>
      </c>
      <c r="AP73" s="285">
        <f t="shared" si="27"/>
        <v>11.444444444444445</v>
      </c>
      <c r="AQ73" s="285">
        <f t="shared" si="27"/>
        <v>76.296296296296291</v>
      </c>
      <c r="AR73" s="285" t="e">
        <f t="shared" si="27"/>
        <v>#DIV/0!</v>
      </c>
      <c r="AS73" s="285">
        <f t="shared" si="27"/>
        <v>6.5</v>
      </c>
      <c r="AT73" s="285" t="e">
        <f t="shared" si="27"/>
        <v>#DIV/0!</v>
      </c>
      <c r="AU73" s="285">
        <f t="shared" si="27"/>
        <v>65</v>
      </c>
      <c r="AV73" s="285">
        <f t="shared" si="27"/>
        <v>14.833333333333334</v>
      </c>
      <c r="AW73" s="285">
        <f t="shared" si="27"/>
        <v>74.166666666666671</v>
      </c>
      <c r="AX73" s="285" t="e">
        <f t="shared" si="27"/>
        <v>#DIV/0!</v>
      </c>
      <c r="AY73" s="285">
        <f t="shared" si="27"/>
        <v>906.77777777777771</v>
      </c>
      <c r="AZ73" s="285"/>
    </row>
    <row r="74" spans="1:56" ht="18" x14ac:dyDescent="0.35">
      <c r="A74" s="139"/>
      <c r="B74" s="139"/>
      <c r="C74" s="139"/>
      <c r="D74" s="161" t="s">
        <v>98</v>
      </c>
      <c r="E74" s="162"/>
      <c r="F74" s="157"/>
      <c r="G74" s="163"/>
      <c r="H74" s="163"/>
      <c r="I74" s="164"/>
      <c r="J74" s="164"/>
      <c r="K74" s="164"/>
      <c r="L74" s="164"/>
      <c r="M74" s="164"/>
      <c r="N74" s="164"/>
      <c r="O74" s="164"/>
      <c r="P74" s="164"/>
      <c r="Q74" s="164"/>
      <c r="R74" s="164"/>
      <c r="S74" s="164"/>
      <c r="T74" s="164"/>
      <c r="U74" s="164"/>
      <c r="V74" s="164"/>
      <c r="W74" s="164"/>
      <c r="X74" s="164"/>
      <c r="Y74" s="164"/>
      <c r="Z74" s="163"/>
      <c r="AA74" s="147"/>
      <c r="AB74" s="147"/>
      <c r="AC74" s="165"/>
      <c r="AD74" s="166"/>
      <c r="AE74" s="166"/>
      <c r="AF74" s="165"/>
      <c r="AG74" s="166"/>
      <c r="AH74" s="166"/>
      <c r="AI74" s="166"/>
      <c r="AJ74" s="166"/>
      <c r="AK74" s="166"/>
      <c r="AL74" s="165"/>
      <c r="AM74" s="166"/>
      <c r="AN74" s="166"/>
      <c r="AO74" s="166"/>
      <c r="AP74" s="165"/>
      <c r="AQ74" s="166"/>
      <c r="AR74" s="165"/>
      <c r="AS74" s="166"/>
      <c r="AT74" s="166"/>
      <c r="AU74" s="166"/>
      <c r="AV74" s="167"/>
      <c r="AW74" s="153"/>
      <c r="AX74" s="146"/>
      <c r="AY74" s="146"/>
      <c r="AZ74" s="146"/>
      <c r="BA74" s="197"/>
      <c r="BB74" s="139"/>
      <c r="BC74" s="139"/>
      <c r="BD74" s="139"/>
    </row>
    <row r="75" spans="1:56" ht="28.8" x14ac:dyDescent="0.55000000000000004">
      <c r="D75" s="11"/>
      <c r="E75" s="11"/>
      <c r="F75" s="24"/>
      <c r="G75" s="24"/>
      <c r="H75" s="24"/>
      <c r="I75" s="25"/>
      <c r="J75" s="25"/>
      <c r="K75" s="25"/>
      <c r="L75" s="25"/>
      <c r="M75" s="25"/>
      <c r="N75" s="26"/>
      <c r="O75" s="26"/>
      <c r="P75" s="26"/>
      <c r="Q75" s="25"/>
      <c r="R75" s="25"/>
      <c r="S75" s="25"/>
      <c r="T75" s="25"/>
      <c r="U75" s="25"/>
      <c r="V75" s="25"/>
      <c r="W75" s="25"/>
      <c r="X75" s="25"/>
      <c r="Y75" s="25"/>
      <c r="Z75" s="24"/>
      <c r="AA75" s="20"/>
      <c r="AB75" s="20"/>
      <c r="AC75" s="12"/>
      <c r="AD75" s="21"/>
      <c r="AE75" s="21"/>
      <c r="AF75" s="12"/>
      <c r="AG75" s="21"/>
      <c r="AH75" s="21"/>
      <c r="AI75" s="21"/>
      <c r="AJ75" s="21"/>
      <c r="AK75" s="21"/>
      <c r="AL75" s="12"/>
      <c r="AM75" s="21"/>
      <c r="AN75" s="21"/>
      <c r="AO75" s="21"/>
      <c r="AP75" s="12"/>
      <c r="AQ75" s="21"/>
      <c r="AR75" s="12"/>
      <c r="AS75" s="21"/>
      <c r="AT75" s="21"/>
      <c r="AU75" s="21"/>
      <c r="AV75" s="12"/>
      <c r="AW75" s="22"/>
      <c r="AX75" s="295"/>
      <c r="AY75" s="22"/>
      <c r="AZ75" s="22"/>
    </row>
    <row r="76" spans="1:56" ht="36.6" x14ac:dyDescent="0.7">
      <c r="D76" s="75"/>
      <c r="E76" s="76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6"/>
      <c r="AB76" s="76"/>
      <c r="AC76" s="77"/>
      <c r="AD76" s="76"/>
      <c r="AE76" s="76"/>
      <c r="AF76" s="76"/>
      <c r="AG76" s="76"/>
      <c r="AH76" s="76"/>
      <c r="AI76" s="76"/>
      <c r="AJ76" s="76"/>
      <c r="AK76" s="76"/>
      <c r="AL76" s="78"/>
      <c r="AM76" s="78"/>
      <c r="AN76" s="78"/>
      <c r="AO76" s="78"/>
      <c r="AP76" s="78"/>
      <c r="AQ76" s="78"/>
      <c r="AR76" s="78"/>
      <c r="AS76" s="78"/>
      <c r="AT76" s="78"/>
      <c r="AU76" s="78"/>
      <c r="AV76" s="78"/>
      <c r="AW76" s="78"/>
      <c r="AX76" s="78"/>
      <c r="AY76" s="78"/>
      <c r="AZ76" s="78"/>
      <c r="BA76" s="78"/>
    </row>
    <row r="77" spans="1:56" ht="36.6" x14ac:dyDescent="0.7">
      <c r="D77" s="176" t="s">
        <v>138</v>
      </c>
      <c r="E77" s="109"/>
      <c r="F77" s="80"/>
      <c r="G77" s="80"/>
      <c r="H77" s="80"/>
      <c r="I77" s="81"/>
      <c r="J77" s="81"/>
      <c r="K77" s="81"/>
      <c r="L77" s="81"/>
      <c r="M77" s="81"/>
      <c r="N77" s="81"/>
      <c r="O77" s="81"/>
      <c r="P77" s="81"/>
      <c r="Q77" s="80"/>
      <c r="R77" s="80"/>
      <c r="S77" s="80"/>
      <c r="T77" s="80"/>
      <c r="U77" s="80"/>
      <c r="V77" s="80"/>
      <c r="W77" s="80"/>
      <c r="X77" s="80"/>
      <c r="Y77" s="80"/>
      <c r="Z77" s="81"/>
      <c r="AA77" s="97"/>
      <c r="AB77" s="97"/>
      <c r="AC77" s="97"/>
      <c r="AD77" s="97"/>
      <c r="AE77" s="97"/>
      <c r="AF77" s="97"/>
      <c r="AG77" s="97"/>
      <c r="AH77" s="97"/>
      <c r="AI77" s="97"/>
      <c r="AJ77" s="97"/>
      <c r="AK77" s="97"/>
      <c r="AL77" s="97"/>
      <c r="AM77" s="97"/>
      <c r="AN77" s="85"/>
      <c r="AO77" s="85"/>
      <c r="AP77" s="97"/>
      <c r="AQ77" s="85"/>
      <c r="AR77" s="97"/>
      <c r="AS77" s="97"/>
      <c r="AT77" s="110"/>
      <c r="AU77" s="100"/>
      <c r="AV77" s="110"/>
      <c r="AW77" s="85"/>
      <c r="AX77" s="85"/>
      <c r="AY77" s="85"/>
      <c r="AZ77" s="85"/>
      <c r="BA77" s="198"/>
    </row>
    <row r="78" spans="1:56" ht="36.6" x14ac:dyDescent="0.7">
      <c r="D78" s="176" t="s">
        <v>139</v>
      </c>
      <c r="E78" s="109"/>
      <c r="F78" s="80"/>
      <c r="G78" s="80"/>
      <c r="H78" s="80"/>
      <c r="I78" s="82"/>
      <c r="J78" s="82"/>
      <c r="K78" s="82"/>
      <c r="L78" s="82"/>
      <c r="M78" s="82"/>
      <c r="N78" s="81"/>
      <c r="O78" s="81"/>
      <c r="P78" s="81"/>
      <c r="Q78" s="87"/>
      <c r="R78" s="87"/>
      <c r="S78" s="80"/>
      <c r="T78" s="80"/>
      <c r="U78" s="80"/>
      <c r="V78" s="80"/>
      <c r="W78" s="80"/>
      <c r="X78" s="80"/>
      <c r="Y78" s="80"/>
      <c r="Z78" s="81"/>
      <c r="AA78" s="97"/>
      <c r="AB78" s="97"/>
      <c r="AC78" s="97"/>
      <c r="AD78" s="97"/>
      <c r="AE78" s="97"/>
      <c r="AF78" s="97"/>
      <c r="AG78" s="97"/>
      <c r="AH78" s="97"/>
      <c r="AI78" s="97"/>
      <c r="AJ78" s="97"/>
      <c r="AK78" s="97"/>
      <c r="AL78" s="97"/>
      <c r="AM78" s="97"/>
      <c r="AN78" s="85"/>
      <c r="AO78" s="85"/>
      <c r="AP78" s="97"/>
      <c r="AQ78" s="85"/>
      <c r="AR78" s="97"/>
      <c r="AS78" s="97"/>
      <c r="AT78" s="110"/>
      <c r="AU78" s="100"/>
      <c r="AV78" s="97"/>
      <c r="AW78" s="85"/>
      <c r="AX78" s="85"/>
      <c r="AY78" s="85"/>
      <c r="AZ78" s="85"/>
      <c r="BA78" s="198"/>
    </row>
    <row r="79" spans="1:56" ht="36.6" x14ac:dyDescent="0.7">
      <c r="D79" s="91" t="s">
        <v>141</v>
      </c>
      <c r="E79" s="102"/>
      <c r="F79" s="199"/>
      <c r="G79" s="199"/>
      <c r="H79" s="199"/>
      <c r="I79" s="112"/>
      <c r="J79" s="112"/>
      <c r="K79" s="112"/>
      <c r="L79" s="112"/>
      <c r="M79" s="112"/>
      <c r="N79" s="112"/>
      <c r="O79" s="112"/>
      <c r="P79" s="112"/>
      <c r="Q79" s="199"/>
      <c r="R79" s="199"/>
      <c r="S79" s="199"/>
      <c r="T79" s="199"/>
      <c r="U79" s="199"/>
      <c r="V79" s="199"/>
      <c r="W79" s="199"/>
      <c r="X79" s="199"/>
      <c r="Y79" s="199"/>
      <c r="Z79" s="112"/>
      <c r="AA79" s="106"/>
      <c r="AB79" s="106"/>
      <c r="AC79" s="106"/>
      <c r="AD79" s="106"/>
      <c r="AE79" s="106"/>
      <c r="AF79" s="106"/>
      <c r="AG79" s="106"/>
      <c r="AH79" s="106"/>
      <c r="AI79" s="106"/>
      <c r="AJ79" s="106"/>
      <c r="AK79" s="106"/>
      <c r="AL79" s="106"/>
      <c r="AM79" s="106"/>
      <c r="AN79" s="98"/>
      <c r="AO79" s="98"/>
      <c r="AP79" s="106"/>
      <c r="AQ79" s="98"/>
      <c r="AR79" s="106"/>
      <c r="AS79" s="106"/>
      <c r="AT79" s="106"/>
      <c r="AU79" s="98"/>
      <c r="AV79" s="106"/>
      <c r="AW79" s="98"/>
      <c r="AX79" s="98"/>
      <c r="AY79" s="98"/>
      <c r="AZ79" s="98"/>
      <c r="BA79" s="200"/>
    </row>
    <row r="80" spans="1:56" ht="46.2" x14ac:dyDescent="0.85">
      <c r="D80" s="118" t="s">
        <v>137</v>
      </c>
      <c r="E80" s="117"/>
      <c r="F80" s="124"/>
      <c r="G80" s="124"/>
      <c r="H80" s="124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4:54" s="225" customFormat="1" ht="105" x14ac:dyDescent="0.4">
      <c r="D81" s="251" t="s">
        <v>0</v>
      </c>
      <c r="E81" s="252" t="s">
        <v>92</v>
      </c>
      <c r="F81" s="253" t="s">
        <v>77</v>
      </c>
      <c r="G81" s="253" t="s">
        <v>75</v>
      </c>
      <c r="H81" s="253" t="s">
        <v>82</v>
      </c>
      <c r="I81" s="253" t="s">
        <v>79</v>
      </c>
      <c r="J81" s="253" t="s">
        <v>82</v>
      </c>
      <c r="K81" s="253" t="s">
        <v>124</v>
      </c>
      <c r="L81" s="253" t="s">
        <v>82</v>
      </c>
      <c r="M81" s="253" t="s">
        <v>118</v>
      </c>
      <c r="N81" s="253" t="s">
        <v>82</v>
      </c>
      <c r="O81" s="253" t="s">
        <v>119</v>
      </c>
      <c r="P81" s="253" t="s">
        <v>82</v>
      </c>
      <c r="Q81" s="253" t="s">
        <v>75</v>
      </c>
      <c r="R81" s="253" t="s">
        <v>112</v>
      </c>
      <c r="S81" s="253" t="s">
        <v>82</v>
      </c>
      <c r="T81" s="253" t="s">
        <v>113</v>
      </c>
      <c r="U81" s="253" t="s">
        <v>82</v>
      </c>
      <c r="V81" s="253" t="s">
        <v>115</v>
      </c>
      <c r="W81" s="253" t="s">
        <v>82</v>
      </c>
      <c r="X81" s="253" t="s">
        <v>114</v>
      </c>
      <c r="Y81" s="253" t="s">
        <v>82</v>
      </c>
      <c r="Z81" s="253" t="s">
        <v>75</v>
      </c>
      <c r="AA81" s="252" t="s">
        <v>83</v>
      </c>
      <c r="AB81" s="252" t="s">
        <v>75</v>
      </c>
      <c r="AC81" s="253" t="s">
        <v>82</v>
      </c>
      <c r="AD81" s="252" t="s">
        <v>116</v>
      </c>
      <c r="AE81" s="252" t="s">
        <v>75</v>
      </c>
      <c r="AF81" s="252" t="s">
        <v>82</v>
      </c>
      <c r="AG81" s="252" t="s">
        <v>87</v>
      </c>
      <c r="AH81" s="252" t="s">
        <v>75</v>
      </c>
      <c r="AI81" s="252" t="s">
        <v>82</v>
      </c>
      <c r="AJ81" s="252" t="s">
        <v>117</v>
      </c>
      <c r="AK81" s="252" t="s">
        <v>75</v>
      </c>
      <c r="AL81" s="253" t="s">
        <v>82</v>
      </c>
      <c r="AM81" s="253" t="s">
        <v>85</v>
      </c>
      <c r="AN81" s="253" t="s">
        <v>75</v>
      </c>
      <c r="AO81" s="253" t="s">
        <v>82</v>
      </c>
      <c r="AP81" s="253" t="s">
        <v>86</v>
      </c>
      <c r="AQ81" s="253" t="s">
        <v>75</v>
      </c>
      <c r="AR81" s="253" t="s">
        <v>82</v>
      </c>
      <c r="AS81" s="253" t="s">
        <v>122</v>
      </c>
      <c r="AT81" s="253" t="s">
        <v>75</v>
      </c>
      <c r="AU81" s="253" t="s">
        <v>82</v>
      </c>
      <c r="AV81" s="253" t="s">
        <v>125</v>
      </c>
      <c r="AW81" s="253" t="s">
        <v>109</v>
      </c>
      <c r="AX81" s="254" t="s">
        <v>82</v>
      </c>
      <c r="AY81" s="254" t="s">
        <v>75</v>
      </c>
      <c r="AZ81" s="254" t="s">
        <v>108</v>
      </c>
      <c r="BA81" s="254" t="s">
        <v>95</v>
      </c>
    </row>
    <row r="82" spans="4:54" ht="28.8" x14ac:dyDescent="0.55000000000000004">
      <c r="D82" s="208" t="s">
        <v>70</v>
      </c>
      <c r="E82" s="126" t="s">
        <v>2</v>
      </c>
      <c r="F82" s="255">
        <v>31</v>
      </c>
      <c r="G82" s="255">
        <f t="shared" ref="G82:G98" si="28">(F82*2)</f>
        <v>62</v>
      </c>
      <c r="H82" s="255" t="s">
        <v>102</v>
      </c>
      <c r="I82" s="256">
        <v>30</v>
      </c>
      <c r="J82" s="256" t="s">
        <v>102</v>
      </c>
      <c r="K82" s="256">
        <v>100</v>
      </c>
      <c r="L82" s="256" t="s">
        <v>103</v>
      </c>
      <c r="M82" s="256">
        <v>5</v>
      </c>
      <c r="N82" s="257" t="s">
        <v>101</v>
      </c>
      <c r="O82" s="256">
        <v>3</v>
      </c>
      <c r="P82" s="257" t="s">
        <v>101</v>
      </c>
      <c r="Q82" s="256">
        <f t="shared" ref="Q82:Q98" si="29">(I82+M82+O82)/45*100</f>
        <v>84.444444444444443</v>
      </c>
      <c r="R82" s="258">
        <v>85</v>
      </c>
      <c r="S82" s="255" t="s">
        <v>103</v>
      </c>
      <c r="T82" s="255">
        <v>9</v>
      </c>
      <c r="U82" s="255" t="s">
        <v>102</v>
      </c>
      <c r="V82" s="255">
        <v>14</v>
      </c>
      <c r="W82" s="255" t="s">
        <v>102</v>
      </c>
      <c r="X82" s="255">
        <v>6</v>
      </c>
      <c r="Y82" s="255" t="s">
        <v>102</v>
      </c>
      <c r="Z82" s="257">
        <f t="shared" ref="Z82:Z98" si="30">(T82+V82+X82)/40*100</f>
        <v>72.5</v>
      </c>
      <c r="AA82" s="259">
        <v>20</v>
      </c>
      <c r="AB82" s="260">
        <f t="shared" ref="AB82:AB98" si="31">(T82+V82+X82)/40*100</f>
        <v>72.5</v>
      </c>
      <c r="AC82" s="259" t="s">
        <v>102</v>
      </c>
      <c r="AD82" s="259">
        <v>19</v>
      </c>
      <c r="AE82" s="259">
        <f t="shared" ref="AE82:AE98" si="32">(AD82/25)*100</f>
        <v>76</v>
      </c>
      <c r="AF82" s="259" t="s">
        <v>102</v>
      </c>
      <c r="AG82" s="259">
        <v>8</v>
      </c>
      <c r="AH82" s="259">
        <f t="shared" ref="AH82:AH98" si="33">(AG82/10)*100</f>
        <v>80</v>
      </c>
      <c r="AI82" s="259" t="s">
        <v>100</v>
      </c>
      <c r="AJ82" s="259">
        <v>18</v>
      </c>
      <c r="AK82" s="259">
        <f t="shared" ref="AK82:AK98" si="34">(AJ82/25)*100</f>
        <v>72</v>
      </c>
      <c r="AL82" s="259" t="s">
        <v>102</v>
      </c>
      <c r="AM82" s="259">
        <v>22</v>
      </c>
      <c r="AN82" s="260">
        <f t="shared" ref="AN82:AN98" si="35">(AM82/30)*100</f>
        <v>73.333333333333329</v>
      </c>
      <c r="AO82" s="259" t="s">
        <v>102</v>
      </c>
      <c r="AP82" s="259">
        <v>12</v>
      </c>
      <c r="AQ82" s="260">
        <f t="shared" ref="AQ82:AQ98" si="36">(AP82/15)*100</f>
        <v>80</v>
      </c>
      <c r="AR82" s="259" t="s">
        <v>102</v>
      </c>
      <c r="AS82" s="259">
        <v>10</v>
      </c>
      <c r="AT82" s="261">
        <f t="shared" ref="AT82:AT98" si="37">(AS82/10)*100</f>
        <v>100</v>
      </c>
      <c r="AU82" s="262" t="s">
        <v>102</v>
      </c>
      <c r="AV82" s="259">
        <v>20</v>
      </c>
      <c r="AW82" s="260">
        <f t="shared" ref="AW82:AW98" si="38">(AV82/20)*100</f>
        <v>100</v>
      </c>
      <c r="AX82" s="260" t="s">
        <v>102</v>
      </c>
      <c r="AY82" s="260">
        <f t="shared" ref="AY82:AY98" si="39">(G82+K82+Q82+Z82+AB82+AE82+AH82+AK82+AN82+AQ82+AT82+AW82)</f>
        <v>972.77777777777783</v>
      </c>
      <c r="AZ82" s="260">
        <v>1</v>
      </c>
      <c r="BA82" s="263"/>
    </row>
    <row r="83" spans="4:54" ht="33.6" x14ac:dyDescent="0.65">
      <c r="D83" s="208" t="s">
        <v>9</v>
      </c>
      <c r="E83" s="127" t="s">
        <v>2</v>
      </c>
      <c r="F83" s="255">
        <v>40</v>
      </c>
      <c r="G83" s="255">
        <f t="shared" si="28"/>
        <v>80</v>
      </c>
      <c r="H83" s="255" t="s">
        <v>102</v>
      </c>
      <c r="I83" s="256">
        <v>22</v>
      </c>
      <c r="J83" s="256" t="s">
        <v>103</v>
      </c>
      <c r="K83" s="256">
        <v>100</v>
      </c>
      <c r="L83" s="256" t="s">
        <v>103</v>
      </c>
      <c r="M83" s="256">
        <v>9</v>
      </c>
      <c r="N83" s="257" t="s">
        <v>103</v>
      </c>
      <c r="O83" s="256">
        <v>6</v>
      </c>
      <c r="P83" s="257" t="s">
        <v>102</v>
      </c>
      <c r="Q83" s="256">
        <f t="shared" si="29"/>
        <v>82.222222222222214</v>
      </c>
      <c r="R83" s="258">
        <v>85</v>
      </c>
      <c r="S83" s="255" t="s">
        <v>103</v>
      </c>
      <c r="T83" s="255">
        <v>8</v>
      </c>
      <c r="U83" s="255" t="s">
        <v>102</v>
      </c>
      <c r="V83" s="255">
        <v>18</v>
      </c>
      <c r="W83" s="255" t="s">
        <v>103</v>
      </c>
      <c r="X83" s="255">
        <v>9</v>
      </c>
      <c r="Y83" s="255" t="s">
        <v>103</v>
      </c>
      <c r="Z83" s="257">
        <f t="shared" si="30"/>
        <v>87.5</v>
      </c>
      <c r="AA83" s="259">
        <v>25</v>
      </c>
      <c r="AB83" s="260">
        <f t="shared" si="31"/>
        <v>87.5</v>
      </c>
      <c r="AC83" s="259" t="s">
        <v>102</v>
      </c>
      <c r="AD83" s="259">
        <v>21</v>
      </c>
      <c r="AE83" s="259">
        <f t="shared" si="32"/>
        <v>84</v>
      </c>
      <c r="AF83" s="259" t="s">
        <v>102</v>
      </c>
      <c r="AG83" s="259">
        <v>10</v>
      </c>
      <c r="AH83" s="259">
        <f t="shared" si="33"/>
        <v>100</v>
      </c>
      <c r="AI83" s="259" t="s">
        <v>101</v>
      </c>
      <c r="AJ83" s="259">
        <v>24</v>
      </c>
      <c r="AK83" s="259">
        <f t="shared" si="34"/>
        <v>96</v>
      </c>
      <c r="AL83" s="259" t="s">
        <v>103</v>
      </c>
      <c r="AM83" s="259">
        <v>28</v>
      </c>
      <c r="AN83" s="260">
        <f t="shared" si="35"/>
        <v>93.333333333333329</v>
      </c>
      <c r="AO83" s="259" t="s">
        <v>102</v>
      </c>
      <c r="AP83" s="259">
        <v>12</v>
      </c>
      <c r="AQ83" s="260">
        <f t="shared" si="36"/>
        <v>80</v>
      </c>
      <c r="AR83" s="259" t="s">
        <v>102</v>
      </c>
      <c r="AS83" s="259">
        <v>7</v>
      </c>
      <c r="AT83" s="261">
        <f t="shared" si="37"/>
        <v>70</v>
      </c>
      <c r="AU83" s="262" t="s">
        <v>102</v>
      </c>
      <c r="AV83" s="259">
        <v>15</v>
      </c>
      <c r="AW83" s="260">
        <f t="shared" si="38"/>
        <v>75</v>
      </c>
      <c r="AX83" s="260" t="s">
        <v>102</v>
      </c>
      <c r="AY83" s="260">
        <f t="shared" si="39"/>
        <v>1035.5555555555557</v>
      </c>
      <c r="AZ83" s="260">
        <v>2</v>
      </c>
      <c r="BA83" s="263"/>
    </row>
    <row r="84" spans="4:54" ht="33.6" x14ac:dyDescent="0.65">
      <c r="D84" s="208" t="s">
        <v>53</v>
      </c>
      <c r="E84" s="127" t="s">
        <v>2</v>
      </c>
      <c r="F84" s="255">
        <v>35</v>
      </c>
      <c r="G84" s="255">
        <f t="shared" si="28"/>
        <v>70</v>
      </c>
      <c r="H84" s="255" t="s">
        <v>102</v>
      </c>
      <c r="I84" s="256">
        <v>24</v>
      </c>
      <c r="J84" s="256" t="s">
        <v>103</v>
      </c>
      <c r="K84" s="256">
        <v>99</v>
      </c>
      <c r="L84" s="256" t="s">
        <v>102</v>
      </c>
      <c r="M84" s="256">
        <v>9</v>
      </c>
      <c r="N84" s="257" t="s">
        <v>103</v>
      </c>
      <c r="O84" s="256">
        <v>8</v>
      </c>
      <c r="P84" s="257" t="s">
        <v>102</v>
      </c>
      <c r="Q84" s="256">
        <f t="shared" si="29"/>
        <v>91.111111111111114</v>
      </c>
      <c r="R84" s="258">
        <v>75</v>
      </c>
      <c r="S84" s="255" t="s">
        <v>102</v>
      </c>
      <c r="T84" s="255">
        <v>8</v>
      </c>
      <c r="U84" s="255" t="s">
        <v>102</v>
      </c>
      <c r="V84" s="255">
        <v>14</v>
      </c>
      <c r="W84" s="255" t="s">
        <v>102</v>
      </c>
      <c r="X84" s="255">
        <v>7</v>
      </c>
      <c r="Y84" s="255" t="s">
        <v>102</v>
      </c>
      <c r="Z84" s="257">
        <f t="shared" si="30"/>
        <v>72.5</v>
      </c>
      <c r="AA84" s="259">
        <v>22</v>
      </c>
      <c r="AB84" s="260">
        <f t="shared" si="31"/>
        <v>72.5</v>
      </c>
      <c r="AC84" s="259" t="s">
        <v>102</v>
      </c>
      <c r="AD84" s="259">
        <v>19</v>
      </c>
      <c r="AE84" s="259">
        <f t="shared" si="32"/>
        <v>76</v>
      </c>
      <c r="AF84" s="259" t="s">
        <v>102</v>
      </c>
      <c r="AG84" s="259">
        <v>10</v>
      </c>
      <c r="AH84" s="259">
        <f t="shared" si="33"/>
        <v>100</v>
      </c>
      <c r="AI84" s="259"/>
      <c r="AJ84" s="259">
        <v>24</v>
      </c>
      <c r="AK84" s="259">
        <f t="shared" si="34"/>
        <v>96</v>
      </c>
      <c r="AL84" s="259" t="s">
        <v>103</v>
      </c>
      <c r="AM84" s="259">
        <v>29</v>
      </c>
      <c r="AN84" s="260">
        <f t="shared" si="35"/>
        <v>96.666666666666671</v>
      </c>
      <c r="AO84" s="259" t="s">
        <v>102</v>
      </c>
      <c r="AP84" s="259">
        <v>12</v>
      </c>
      <c r="AQ84" s="260">
        <f t="shared" si="36"/>
        <v>80</v>
      </c>
      <c r="AR84" s="259" t="s">
        <v>102</v>
      </c>
      <c r="AS84" s="259">
        <v>7</v>
      </c>
      <c r="AT84" s="261">
        <f t="shared" si="37"/>
        <v>70</v>
      </c>
      <c r="AU84" s="262" t="s">
        <v>102</v>
      </c>
      <c r="AV84" s="259">
        <v>16</v>
      </c>
      <c r="AW84" s="260">
        <f t="shared" si="38"/>
        <v>80</v>
      </c>
      <c r="AX84" s="260" t="s">
        <v>103</v>
      </c>
      <c r="AY84" s="260">
        <f t="shared" si="39"/>
        <v>1003.7777777777777</v>
      </c>
      <c r="AZ84" s="260">
        <v>3</v>
      </c>
      <c r="BA84" s="263"/>
    </row>
    <row r="85" spans="4:54" ht="33.6" x14ac:dyDescent="0.65">
      <c r="D85" s="208" t="s">
        <v>71</v>
      </c>
      <c r="E85" s="127" t="s">
        <v>2</v>
      </c>
      <c r="F85" s="255">
        <v>45</v>
      </c>
      <c r="G85" s="255">
        <f t="shared" si="28"/>
        <v>90</v>
      </c>
      <c r="H85" s="255" t="s">
        <v>102</v>
      </c>
      <c r="I85" s="256">
        <v>22</v>
      </c>
      <c r="J85" s="256" t="s">
        <v>103</v>
      </c>
      <c r="K85" s="256">
        <v>100</v>
      </c>
      <c r="L85" s="256" t="s">
        <v>103</v>
      </c>
      <c r="M85" s="256">
        <v>10</v>
      </c>
      <c r="N85" s="257" t="s">
        <v>103</v>
      </c>
      <c r="O85" s="256">
        <v>6</v>
      </c>
      <c r="P85" s="257" t="s">
        <v>102</v>
      </c>
      <c r="Q85" s="256">
        <f t="shared" si="29"/>
        <v>84.444444444444443</v>
      </c>
      <c r="R85" s="256">
        <v>85</v>
      </c>
      <c r="S85" s="257" t="s">
        <v>103</v>
      </c>
      <c r="T85" s="257">
        <v>8</v>
      </c>
      <c r="U85" s="257" t="s">
        <v>102</v>
      </c>
      <c r="V85" s="257">
        <v>16</v>
      </c>
      <c r="W85" s="257" t="s">
        <v>102</v>
      </c>
      <c r="X85" s="257">
        <v>6</v>
      </c>
      <c r="Y85" s="257" t="s">
        <v>102</v>
      </c>
      <c r="Z85" s="257">
        <f t="shared" si="30"/>
        <v>75</v>
      </c>
      <c r="AA85" s="259">
        <v>24</v>
      </c>
      <c r="AB85" s="260">
        <f t="shared" si="31"/>
        <v>75</v>
      </c>
      <c r="AC85" s="259" t="s">
        <v>102</v>
      </c>
      <c r="AD85" s="259">
        <v>21</v>
      </c>
      <c r="AE85" s="259">
        <f t="shared" si="32"/>
        <v>84</v>
      </c>
      <c r="AF85" s="259" t="s">
        <v>102</v>
      </c>
      <c r="AG85" s="259">
        <v>8</v>
      </c>
      <c r="AH85" s="259">
        <f t="shared" si="33"/>
        <v>80</v>
      </c>
      <c r="AI85" s="259" t="s">
        <v>102</v>
      </c>
      <c r="AJ85" s="259">
        <v>24</v>
      </c>
      <c r="AK85" s="259">
        <f t="shared" si="34"/>
        <v>96</v>
      </c>
      <c r="AL85" s="259" t="s">
        <v>103</v>
      </c>
      <c r="AM85" s="259">
        <v>23</v>
      </c>
      <c r="AN85" s="260">
        <f t="shared" si="35"/>
        <v>76.666666666666671</v>
      </c>
      <c r="AO85" s="259" t="s">
        <v>102</v>
      </c>
      <c r="AP85" s="259">
        <v>12</v>
      </c>
      <c r="AQ85" s="260">
        <f t="shared" si="36"/>
        <v>80</v>
      </c>
      <c r="AR85" s="259" t="s">
        <v>102</v>
      </c>
      <c r="AS85" s="259">
        <v>8</v>
      </c>
      <c r="AT85" s="261">
        <f t="shared" si="37"/>
        <v>80</v>
      </c>
      <c r="AU85" s="262" t="s">
        <v>102</v>
      </c>
      <c r="AV85" s="259">
        <v>16</v>
      </c>
      <c r="AW85" s="260">
        <f t="shared" si="38"/>
        <v>80</v>
      </c>
      <c r="AX85" s="260" t="s">
        <v>103</v>
      </c>
      <c r="AY85" s="260">
        <f t="shared" si="39"/>
        <v>1001.1111111111111</v>
      </c>
      <c r="AZ85" s="260">
        <v>4</v>
      </c>
      <c r="BA85" s="263"/>
      <c r="BB85" t="s">
        <v>126</v>
      </c>
    </row>
    <row r="86" spans="4:54" ht="33.6" x14ac:dyDescent="0.65">
      <c r="D86" s="209" t="s">
        <v>3</v>
      </c>
      <c r="E86" s="127" t="s">
        <v>2</v>
      </c>
      <c r="F86" s="255">
        <v>45</v>
      </c>
      <c r="G86" s="255">
        <f t="shared" si="28"/>
        <v>90</v>
      </c>
      <c r="H86" s="255" t="s">
        <v>102</v>
      </c>
      <c r="I86" s="256">
        <v>19</v>
      </c>
      <c r="J86" s="256" t="s">
        <v>102</v>
      </c>
      <c r="K86" s="256">
        <v>99</v>
      </c>
      <c r="L86" s="256" t="s">
        <v>102</v>
      </c>
      <c r="M86" s="256">
        <v>9</v>
      </c>
      <c r="N86" s="257" t="s">
        <v>103</v>
      </c>
      <c r="O86" s="256">
        <v>9</v>
      </c>
      <c r="P86" s="257" t="s">
        <v>103</v>
      </c>
      <c r="Q86" s="256">
        <f t="shared" si="29"/>
        <v>82.222222222222214</v>
      </c>
      <c r="R86" s="258">
        <v>81</v>
      </c>
      <c r="S86" s="255" t="s">
        <v>103</v>
      </c>
      <c r="T86" s="255">
        <v>8</v>
      </c>
      <c r="U86" s="255" t="s">
        <v>102</v>
      </c>
      <c r="V86" s="255">
        <v>18</v>
      </c>
      <c r="W86" s="255" t="s">
        <v>103</v>
      </c>
      <c r="X86" s="255">
        <v>7</v>
      </c>
      <c r="Y86" s="255" t="s">
        <v>102</v>
      </c>
      <c r="Z86" s="257">
        <f t="shared" si="30"/>
        <v>82.5</v>
      </c>
      <c r="AA86" s="259">
        <v>23</v>
      </c>
      <c r="AB86" s="260">
        <f t="shared" si="31"/>
        <v>82.5</v>
      </c>
      <c r="AC86" s="259" t="s">
        <v>102</v>
      </c>
      <c r="AD86" s="259">
        <v>20</v>
      </c>
      <c r="AE86" s="259">
        <f t="shared" si="32"/>
        <v>80</v>
      </c>
      <c r="AF86" s="259" t="s">
        <v>102</v>
      </c>
      <c r="AG86" s="259">
        <v>8</v>
      </c>
      <c r="AH86" s="259">
        <f t="shared" si="33"/>
        <v>80</v>
      </c>
      <c r="AI86" s="259" t="s">
        <v>103</v>
      </c>
      <c r="AJ86" s="259">
        <v>22</v>
      </c>
      <c r="AK86" s="259">
        <f t="shared" si="34"/>
        <v>88</v>
      </c>
      <c r="AL86" s="259" t="s">
        <v>103</v>
      </c>
      <c r="AM86" s="259">
        <v>30</v>
      </c>
      <c r="AN86" s="260">
        <f t="shared" si="35"/>
        <v>100</v>
      </c>
      <c r="AO86" s="259" t="s">
        <v>102</v>
      </c>
      <c r="AP86" s="259">
        <v>11</v>
      </c>
      <c r="AQ86" s="260">
        <f t="shared" si="36"/>
        <v>73.333333333333329</v>
      </c>
      <c r="AR86" s="259" t="s">
        <v>102</v>
      </c>
      <c r="AS86" s="259">
        <v>8</v>
      </c>
      <c r="AT86" s="261">
        <f t="shared" si="37"/>
        <v>80</v>
      </c>
      <c r="AU86" s="262" t="s">
        <v>102</v>
      </c>
      <c r="AV86" s="259">
        <v>10</v>
      </c>
      <c r="AW86" s="260">
        <f t="shared" si="38"/>
        <v>50</v>
      </c>
      <c r="AX86" s="260" t="s">
        <v>103</v>
      </c>
      <c r="AY86" s="260">
        <f t="shared" si="39"/>
        <v>987.55555555555554</v>
      </c>
      <c r="AZ86" s="260">
        <v>5</v>
      </c>
      <c r="BA86" s="263"/>
    </row>
    <row r="87" spans="4:54" ht="33.6" x14ac:dyDescent="0.65">
      <c r="D87" s="208" t="s">
        <v>69</v>
      </c>
      <c r="E87" s="127" t="s">
        <v>2</v>
      </c>
      <c r="F87" s="255">
        <v>44</v>
      </c>
      <c r="G87" s="255">
        <f t="shared" si="28"/>
        <v>88</v>
      </c>
      <c r="H87" s="255" t="s">
        <v>102</v>
      </c>
      <c r="I87" s="256">
        <v>27</v>
      </c>
      <c r="J87" s="256" t="s">
        <v>102</v>
      </c>
      <c r="K87" s="256">
        <v>99</v>
      </c>
      <c r="L87" s="256" t="s">
        <v>102</v>
      </c>
      <c r="M87" s="256">
        <v>8</v>
      </c>
      <c r="N87" s="257" t="s">
        <v>102</v>
      </c>
      <c r="O87" s="256">
        <v>9</v>
      </c>
      <c r="P87" s="257" t="s">
        <v>103</v>
      </c>
      <c r="Q87" s="256">
        <f t="shared" si="29"/>
        <v>97.777777777777771</v>
      </c>
      <c r="R87" s="258">
        <v>80</v>
      </c>
      <c r="S87" s="255" t="s">
        <v>102</v>
      </c>
      <c r="T87" s="255">
        <v>8</v>
      </c>
      <c r="U87" s="255" t="s">
        <v>102</v>
      </c>
      <c r="V87" s="255">
        <v>13</v>
      </c>
      <c r="W87" s="255" t="s">
        <v>102</v>
      </c>
      <c r="X87" s="255">
        <v>5</v>
      </c>
      <c r="Y87" s="255" t="s">
        <v>102</v>
      </c>
      <c r="Z87" s="257">
        <f t="shared" si="30"/>
        <v>65</v>
      </c>
      <c r="AA87" s="259">
        <v>24</v>
      </c>
      <c r="AB87" s="260">
        <f t="shared" si="31"/>
        <v>65</v>
      </c>
      <c r="AC87" s="259" t="s">
        <v>102</v>
      </c>
      <c r="AD87" s="259">
        <v>20</v>
      </c>
      <c r="AE87" s="259">
        <f t="shared" si="32"/>
        <v>80</v>
      </c>
      <c r="AF87" s="259" t="s">
        <v>102</v>
      </c>
      <c r="AG87" s="259">
        <v>8</v>
      </c>
      <c r="AH87" s="259">
        <f t="shared" si="33"/>
        <v>80</v>
      </c>
      <c r="AI87" s="259" t="s">
        <v>102</v>
      </c>
      <c r="AJ87" s="259">
        <v>24</v>
      </c>
      <c r="AK87" s="259">
        <f t="shared" si="34"/>
        <v>96</v>
      </c>
      <c r="AL87" s="259" t="s">
        <v>103</v>
      </c>
      <c r="AM87" s="259">
        <v>28</v>
      </c>
      <c r="AN87" s="260">
        <f t="shared" si="35"/>
        <v>93.333333333333329</v>
      </c>
      <c r="AO87" s="259" t="s">
        <v>102</v>
      </c>
      <c r="AP87" s="259">
        <v>12</v>
      </c>
      <c r="AQ87" s="260">
        <f t="shared" si="36"/>
        <v>80</v>
      </c>
      <c r="AR87" s="259" t="s">
        <v>102</v>
      </c>
      <c r="AS87" s="259">
        <v>8</v>
      </c>
      <c r="AT87" s="261">
        <f t="shared" si="37"/>
        <v>80</v>
      </c>
      <c r="AU87" s="262" t="s">
        <v>102</v>
      </c>
      <c r="AV87" s="259">
        <v>12</v>
      </c>
      <c r="AW87" s="260">
        <f t="shared" si="38"/>
        <v>60</v>
      </c>
      <c r="AX87" s="260" t="s">
        <v>102</v>
      </c>
      <c r="AY87" s="260">
        <f t="shared" si="39"/>
        <v>984.1111111111112</v>
      </c>
      <c r="AZ87" s="260">
        <v>6</v>
      </c>
      <c r="BA87" s="263"/>
    </row>
    <row r="88" spans="4:54" ht="33.6" x14ac:dyDescent="0.65">
      <c r="D88" s="208" t="s">
        <v>72</v>
      </c>
      <c r="E88" s="127" t="s">
        <v>2</v>
      </c>
      <c r="F88" s="255">
        <v>31</v>
      </c>
      <c r="G88" s="255">
        <f t="shared" si="28"/>
        <v>62</v>
      </c>
      <c r="H88" s="255" t="s">
        <v>102</v>
      </c>
      <c r="I88" s="256">
        <v>23</v>
      </c>
      <c r="J88" s="256" t="s">
        <v>103</v>
      </c>
      <c r="K88" s="256">
        <v>100</v>
      </c>
      <c r="L88" s="256" t="s">
        <v>103</v>
      </c>
      <c r="M88" s="256">
        <v>8</v>
      </c>
      <c r="N88" s="257" t="s">
        <v>102</v>
      </c>
      <c r="O88" s="256">
        <v>5</v>
      </c>
      <c r="P88" s="257" t="s">
        <v>102</v>
      </c>
      <c r="Q88" s="256">
        <f t="shared" si="29"/>
        <v>80</v>
      </c>
      <c r="R88" s="258">
        <v>52</v>
      </c>
      <c r="S88" s="255" t="s">
        <v>101</v>
      </c>
      <c r="T88" s="255">
        <v>5</v>
      </c>
      <c r="U88" s="255" t="s">
        <v>101</v>
      </c>
      <c r="V88" s="255">
        <v>14</v>
      </c>
      <c r="W88" s="255" t="s">
        <v>102</v>
      </c>
      <c r="X88" s="255">
        <v>5</v>
      </c>
      <c r="Y88" s="255" t="s">
        <v>102</v>
      </c>
      <c r="Z88" s="257">
        <f t="shared" si="30"/>
        <v>60</v>
      </c>
      <c r="AA88" s="259">
        <v>18</v>
      </c>
      <c r="AB88" s="260">
        <f t="shared" si="31"/>
        <v>60</v>
      </c>
      <c r="AC88" s="259" t="s">
        <v>102</v>
      </c>
      <c r="AD88" s="259">
        <v>19</v>
      </c>
      <c r="AE88" s="259">
        <f t="shared" si="32"/>
        <v>76</v>
      </c>
      <c r="AF88" s="259" t="s">
        <v>102</v>
      </c>
      <c r="AG88" s="259">
        <v>9</v>
      </c>
      <c r="AH88" s="259">
        <f t="shared" si="33"/>
        <v>90</v>
      </c>
      <c r="AI88" s="259" t="s">
        <v>102</v>
      </c>
      <c r="AJ88" s="259">
        <v>20</v>
      </c>
      <c r="AK88" s="259">
        <f t="shared" si="34"/>
        <v>80</v>
      </c>
      <c r="AL88" s="259" t="s">
        <v>103</v>
      </c>
      <c r="AM88" s="259">
        <v>26</v>
      </c>
      <c r="AN88" s="260">
        <f t="shared" si="35"/>
        <v>86.666666666666671</v>
      </c>
      <c r="AO88" s="259" t="s">
        <v>102</v>
      </c>
      <c r="AP88" s="259">
        <v>11</v>
      </c>
      <c r="AQ88" s="260">
        <f t="shared" si="36"/>
        <v>73.333333333333329</v>
      </c>
      <c r="AR88" s="259" t="s">
        <v>102</v>
      </c>
      <c r="AS88" s="259">
        <v>7</v>
      </c>
      <c r="AT88" s="261">
        <f t="shared" si="37"/>
        <v>70</v>
      </c>
      <c r="AU88" s="262" t="s">
        <v>102</v>
      </c>
      <c r="AV88" s="259">
        <v>14</v>
      </c>
      <c r="AW88" s="260">
        <f t="shared" si="38"/>
        <v>70</v>
      </c>
      <c r="AX88" s="260" t="s">
        <v>102</v>
      </c>
      <c r="AY88" s="260">
        <f t="shared" si="39"/>
        <v>908</v>
      </c>
      <c r="AZ88" s="260">
        <v>7</v>
      </c>
      <c r="BA88" s="263"/>
    </row>
    <row r="89" spans="4:54" ht="28.8" x14ac:dyDescent="0.55000000000000004">
      <c r="D89" s="208" t="s">
        <v>4</v>
      </c>
      <c r="E89" s="126" t="s">
        <v>2</v>
      </c>
      <c r="F89" s="255">
        <v>22</v>
      </c>
      <c r="G89" s="255">
        <f t="shared" si="28"/>
        <v>44</v>
      </c>
      <c r="H89" s="255" t="s">
        <v>101</v>
      </c>
      <c r="I89" s="256">
        <v>22</v>
      </c>
      <c r="J89" s="256" t="s">
        <v>101</v>
      </c>
      <c r="K89" s="256">
        <v>100</v>
      </c>
      <c r="L89" s="256" t="s">
        <v>103</v>
      </c>
      <c r="M89" s="256">
        <v>7</v>
      </c>
      <c r="N89" s="257" t="s">
        <v>102</v>
      </c>
      <c r="O89" s="256">
        <v>5</v>
      </c>
      <c r="P89" s="257" t="s">
        <v>102</v>
      </c>
      <c r="Q89" s="256">
        <f t="shared" si="29"/>
        <v>75.555555555555557</v>
      </c>
      <c r="R89" s="258">
        <v>57</v>
      </c>
      <c r="S89" s="255" t="s">
        <v>101</v>
      </c>
      <c r="T89" s="255">
        <v>9</v>
      </c>
      <c r="U89" s="255" t="s">
        <v>102</v>
      </c>
      <c r="V89" s="255">
        <v>18</v>
      </c>
      <c r="W89" s="255" t="s">
        <v>102</v>
      </c>
      <c r="X89" s="255">
        <v>6</v>
      </c>
      <c r="Y89" s="255" t="s">
        <v>102</v>
      </c>
      <c r="Z89" s="257">
        <f t="shared" si="30"/>
        <v>82.5</v>
      </c>
      <c r="AA89" s="259">
        <v>17</v>
      </c>
      <c r="AB89" s="260">
        <f t="shared" si="31"/>
        <v>82.5</v>
      </c>
      <c r="AC89" s="259" t="s">
        <v>102</v>
      </c>
      <c r="AD89" s="259">
        <v>16</v>
      </c>
      <c r="AE89" s="259">
        <f t="shared" si="32"/>
        <v>64</v>
      </c>
      <c r="AF89" s="259" t="s">
        <v>102</v>
      </c>
      <c r="AG89" s="259">
        <v>3</v>
      </c>
      <c r="AH89" s="259">
        <f t="shared" si="33"/>
        <v>30</v>
      </c>
      <c r="AI89" s="259" t="s">
        <v>103</v>
      </c>
      <c r="AJ89" s="259">
        <v>24</v>
      </c>
      <c r="AK89" s="259">
        <f t="shared" si="34"/>
        <v>96</v>
      </c>
      <c r="AL89" s="259" t="s">
        <v>103</v>
      </c>
      <c r="AM89" s="259">
        <v>24</v>
      </c>
      <c r="AN89" s="260">
        <f t="shared" si="35"/>
        <v>80</v>
      </c>
      <c r="AO89" s="259" t="s">
        <v>102</v>
      </c>
      <c r="AP89" s="259">
        <v>11</v>
      </c>
      <c r="AQ89" s="260">
        <f t="shared" si="36"/>
        <v>73.333333333333329</v>
      </c>
      <c r="AR89" s="259" t="s">
        <v>102</v>
      </c>
      <c r="AS89" s="259">
        <v>6</v>
      </c>
      <c r="AT89" s="261">
        <f t="shared" si="37"/>
        <v>60</v>
      </c>
      <c r="AU89" s="262" t="s">
        <v>102</v>
      </c>
      <c r="AV89" s="259">
        <v>16</v>
      </c>
      <c r="AW89" s="260">
        <f t="shared" si="38"/>
        <v>80</v>
      </c>
      <c r="AX89" s="260" t="s">
        <v>102</v>
      </c>
      <c r="AY89" s="260">
        <f t="shared" si="39"/>
        <v>867.88888888888891</v>
      </c>
      <c r="AZ89" s="260">
        <v>8</v>
      </c>
      <c r="BA89" s="290"/>
    </row>
    <row r="90" spans="4:54" ht="33.6" x14ac:dyDescent="0.65">
      <c r="D90" s="210" t="s">
        <v>68</v>
      </c>
      <c r="E90" s="127" t="s">
        <v>2</v>
      </c>
      <c r="F90" s="255">
        <v>32</v>
      </c>
      <c r="G90" s="255">
        <f t="shared" si="28"/>
        <v>64</v>
      </c>
      <c r="H90" s="255" t="s">
        <v>102</v>
      </c>
      <c r="I90" s="256">
        <v>28</v>
      </c>
      <c r="J90" s="256" t="s">
        <v>102</v>
      </c>
      <c r="K90" s="256">
        <v>99</v>
      </c>
      <c r="L90" s="256" t="s">
        <v>102</v>
      </c>
      <c r="M90" s="256">
        <v>8</v>
      </c>
      <c r="N90" s="257" t="s">
        <v>102</v>
      </c>
      <c r="O90" s="256">
        <v>8</v>
      </c>
      <c r="P90" s="257" t="s">
        <v>103</v>
      </c>
      <c r="Q90" s="256">
        <f t="shared" si="29"/>
        <v>97.777777777777771</v>
      </c>
      <c r="R90" s="258">
        <v>80</v>
      </c>
      <c r="S90" s="255" t="s">
        <v>102</v>
      </c>
      <c r="T90" s="255">
        <v>7</v>
      </c>
      <c r="U90" s="255" t="s">
        <v>102</v>
      </c>
      <c r="V90" s="255">
        <v>10</v>
      </c>
      <c r="W90" s="255" t="s">
        <v>101</v>
      </c>
      <c r="X90" s="255">
        <v>6</v>
      </c>
      <c r="Y90" s="255" t="s">
        <v>102</v>
      </c>
      <c r="Z90" s="257">
        <f t="shared" si="30"/>
        <v>57.499999999999993</v>
      </c>
      <c r="AA90" s="259">
        <v>16</v>
      </c>
      <c r="AB90" s="260">
        <f t="shared" si="31"/>
        <v>57.499999999999993</v>
      </c>
      <c r="AC90" s="259" t="s">
        <v>102</v>
      </c>
      <c r="AD90" s="259">
        <v>17</v>
      </c>
      <c r="AE90" s="259">
        <f t="shared" si="32"/>
        <v>68</v>
      </c>
      <c r="AF90" s="259" t="s">
        <v>102</v>
      </c>
      <c r="AG90" s="259">
        <v>7</v>
      </c>
      <c r="AH90" s="259">
        <f t="shared" si="33"/>
        <v>70</v>
      </c>
      <c r="AI90" s="259" t="s">
        <v>102</v>
      </c>
      <c r="AJ90" s="259">
        <v>17</v>
      </c>
      <c r="AK90" s="259">
        <f t="shared" si="34"/>
        <v>68</v>
      </c>
      <c r="AL90" s="259" t="s">
        <v>102</v>
      </c>
      <c r="AM90" s="259">
        <v>22</v>
      </c>
      <c r="AN90" s="260">
        <f t="shared" si="35"/>
        <v>73.333333333333329</v>
      </c>
      <c r="AO90" s="259" t="s">
        <v>102</v>
      </c>
      <c r="AP90" s="259">
        <v>12</v>
      </c>
      <c r="AQ90" s="260">
        <f t="shared" si="36"/>
        <v>80</v>
      </c>
      <c r="AR90" s="259" t="s">
        <v>102</v>
      </c>
      <c r="AS90" s="259">
        <v>6</v>
      </c>
      <c r="AT90" s="261">
        <f t="shared" si="37"/>
        <v>60</v>
      </c>
      <c r="AU90" s="262" t="s">
        <v>102</v>
      </c>
      <c r="AV90" s="259">
        <v>12</v>
      </c>
      <c r="AW90" s="260">
        <f t="shared" si="38"/>
        <v>60</v>
      </c>
      <c r="AX90" s="260" t="s">
        <v>102</v>
      </c>
      <c r="AY90" s="260">
        <f t="shared" si="39"/>
        <v>855.1111111111112</v>
      </c>
      <c r="AZ90" s="260">
        <v>9</v>
      </c>
      <c r="BA90" s="263"/>
    </row>
    <row r="91" spans="4:54" ht="33.6" x14ac:dyDescent="0.65">
      <c r="D91" s="210" t="s">
        <v>62</v>
      </c>
      <c r="E91" s="127" t="s">
        <v>2</v>
      </c>
      <c r="F91" s="255">
        <v>29</v>
      </c>
      <c r="G91" s="255">
        <f t="shared" si="28"/>
        <v>58</v>
      </c>
      <c r="H91" s="255" t="s">
        <v>102</v>
      </c>
      <c r="I91" s="256">
        <v>22</v>
      </c>
      <c r="J91" s="256" t="s">
        <v>101</v>
      </c>
      <c r="K91" s="256">
        <v>100</v>
      </c>
      <c r="L91" s="256" t="s">
        <v>103</v>
      </c>
      <c r="M91" s="256">
        <v>7</v>
      </c>
      <c r="N91" s="257" t="s">
        <v>102</v>
      </c>
      <c r="O91" s="256">
        <v>9</v>
      </c>
      <c r="P91" s="257" t="s">
        <v>103</v>
      </c>
      <c r="Q91" s="256">
        <f t="shared" si="29"/>
        <v>84.444444444444443</v>
      </c>
      <c r="R91" s="258">
        <v>70</v>
      </c>
      <c r="S91" s="255" t="s">
        <v>102</v>
      </c>
      <c r="T91" s="255">
        <v>6</v>
      </c>
      <c r="U91" s="255" t="s">
        <v>102</v>
      </c>
      <c r="V91" s="255">
        <v>10</v>
      </c>
      <c r="W91" s="255" t="s">
        <v>101</v>
      </c>
      <c r="X91" s="255">
        <v>5</v>
      </c>
      <c r="Y91" s="255" t="s">
        <v>102</v>
      </c>
      <c r="Z91" s="257">
        <f t="shared" si="30"/>
        <v>52.5</v>
      </c>
      <c r="AA91" s="259">
        <v>21</v>
      </c>
      <c r="AB91" s="260">
        <f t="shared" si="31"/>
        <v>52.5</v>
      </c>
      <c r="AC91" s="259" t="s">
        <v>102</v>
      </c>
      <c r="AD91" s="259">
        <v>19</v>
      </c>
      <c r="AE91" s="259">
        <f t="shared" si="32"/>
        <v>76</v>
      </c>
      <c r="AF91" s="259" t="s">
        <v>102</v>
      </c>
      <c r="AG91" s="259">
        <v>8</v>
      </c>
      <c r="AH91" s="259">
        <f t="shared" si="33"/>
        <v>80</v>
      </c>
      <c r="AI91" s="259" t="s">
        <v>102</v>
      </c>
      <c r="AJ91" s="259">
        <v>21</v>
      </c>
      <c r="AK91" s="259">
        <f t="shared" si="34"/>
        <v>84</v>
      </c>
      <c r="AL91" s="259" t="s">
        <v>103</v>
      </c>
      <c r="AM91" s="259">
        <v>27</v>
      </c>
      <c r="AN91" s="260">
        <f t="shared" si="35"/>
        <v>90</v>
      </c>
      <c r="AO91" s="259" t="s">
        <v>102</v>
      </c>
      <c r="AP91" s="259">
        <v>11</v>
      </c>
      <c r="AQ91" s="260">
        <f t="shared" si="36"/>
        <v>73.333333333333329</v>
      </c>
      <c r="AR91" s="259" t="s">
        <v>102</v>
      </c>
      <c r="AS91" s="259">
        <v>6</v>
      </c>
      <c r="AT91" s="261">
        <f t="shared" si="37"/>
        <v>60</v>
      </c>
      <c r="AU91" s="262" t="s">
        <v>102</v>
      </c>
      <c r="AV91" s="259">
        <v>7</v>
      </c>
      <c r="AW91" s="260">
        <f t="shared" si="38"/>
        <v>35</v>
      </c>
      <c r="AX91" s="260" t="s">
        <v>101</v>
      </c>
      <c r="AY91" s="260">
        <f t="shared" si="39"/>
        <v>845.77777777777783</v>
      </c>
      <c r="AZ91" s="260">
        <v>10</v>
      </c>
      <c r="BA91" s="263"/>
    </row>
    <row r="92" spans="4:54" ht="33.6" x14ac:dyDescent="0.65">
      <c r="D92" s="211" t="s">
        <v>10</v>
      </c>
      <c r="E92" s="127" t="s">
        <v>2</v>
      </c>
      <c r="F92" s="255">
        <v>20</v>
      </c>
      <c r="G92" s="255">
        <f t="shared" si="28"/>
        <v>40</v>
      </c>
      <c r="H92" s="255" t="s">
        <v>101</v>
      </c>
      <c r="I92" s="256">
        <v>21</v>
      </c>
      <c r="J92" s="256" t="s">
        <v>101</v>
      </c>
      <c r="K92" s="256">
        <v>98</v>
      </c>
      <c r="L92" s="256" t="s">
        <v>102</v>
      </c>
      <c r="M92" s="256">
        <v>6</v>
      </c>
      <c r="N92" s="257" t="s">
        <v>102</v>
      </c>
      <c r="O92" s="256">
        <v>5</v>
      </c>
      <c r="P92" s="257" t="s">
        <v>102</v>
      </c>
      <c r="Q92" s="256">
        <f t="shared" si="29"/>
        <v>71.111111111111114</v>
      </c>
      <c r="R92" s="258">
        <v>75</v>
      </c>
      <c r="S92" s="255" t="s">
        <v>102</v>
      </c>
      <c r="T92" s="255">
        <v>6</v>
      </c>
      <c r="U92" s="255" t="s">
        <v>102</v>
      </c>
      <c r="V92" s="255">
        <v>13</v>
      </c>
      <c r="W92" s="255" t="s">
        <v>102</v>
      </c>
      <c r="X92" s="255">
        <v>6</v>
      </c>
      <c r="Y92" s="255" t="s">
        <v>102</v>
      </c>
      <c r="Z92" s="257">
        <f t="shared" si="30"/>
        <v>62.5</v>
      </c>
      <c r="AA92" s="259">
        <v>17</v>
      </c>
      <c r="AB92" s="260">
        <f t="shared" si="31"/>
        <v>62.5</v>
      </c>
      <c r="AC92" s="259" t="s">
        <v>102</v>
      </c>
      <c r="AD92" s="259">
        <v>19</v>
      </c>
      <c r="AE92" s="259">
        <f t="shared" si="32"/>
        <v>76</v>
      </c>
      <c r="AF92" s="259" t="s">
        <v>102</v>
      </c>
      <c r="AG92" s="259">
        <v>5</v>
      </c>
      <c r="AH92" s="259">
        <f t="shared" si="33"/>
        <v>50</v>
      </c>
      <c r="AI92" s="259" t="s">
        <v>101</v>
      </c>
      <c r="AJ92" s="259">
        <v>20</v>
      </c>
      <c r="AK92" s="259">
        <f t="shared" si="34"/>
        <v>80</v>
      </c>
      <c r="AL92" s="259" t="s">
        <v>103</v>
      </c>
      <c r="AM92" s="259">
        <v>26</v>
      </c>
      <c r="AN92" s="260">
        <f t="shared" si="35"/>
        <v>86.666666666666671</v>
      </c>
      <c r="AO92" s="259" t="s">
        <v>102</v>
      </c>
      <c r="AP92" s="259">
        <v>11</v>
      </c>
      <c r="AQ92" s="260">
        <f t="shared" si="36"/>
        <v>73.333333333333329</v>
      </c>
      <c r="AR92" s="259" t="s">
        <v>102</v>
      </c>
      <c r="AS92" s="259">
        <v>7</v>
      </c>
      <c r="AT92" s="261">
        <f t="shared" si="37"/>
        <v>70</v>
      </c>
      <c r="AU92" s="262" t="s">
        <v>102</v>
      </c>
      <c r="AV92" s="259">
        <v>14</v>
      </c>
      <c r="AW92" s="260">
        <f t="shared" si="38"/>
        <v>70</v>
      </c>
      <c r="AX92" s="260" t="s">
        <v>102</v>
      </c>
      <c r="AY92" s="260">
        <f t="shared" si="39"/>
        <v>840.11111111111109</v>
      </c>
      <c r="AZ92" s="260">
        <v>11</v>
      </c>
      <c r="BA92" s="263"/>
    </row>
    <row r="93" spans="4:54" ht="33.6" x14ac:dyDescent="0.65">
      <c r="D93" s="210" t="s">
        <v>22</v>
      </c>
      <c r="E93" s="127" t="s">
        <v>2</v>
      </c>
      <c r="F93" s="258">
        <v>27</v>
      </c>
      <c r="G93" s="255">
        <f t="shared" si="28"/>
        <v>54</v>
      </c>
      <c r="H93" s="258" t="s">
        <v>102</v>
      </c>
      <c r="I93" s="256">
        <v>19</v>
      </c>
      <c r="J93" s="256" t="s">
        <v>101</v>
      </c>
      <c r="K93" s="256">
        <v>95</v>
      </c>
      <c r="L93" s="256" t="s">
        <v>102</v>
      </c>
      <c r="M93" s="256">
        <v>6</v>
      </c>
      <c r="N93" s="256" t="s">
        <v>102</v>
      </c>
      <c r="O93" s="256">
        <v>4</v>
      </c>
      <c r="P93" s="256" t="s">
        <v>101</v>
      </c>
      <c r="Q93" s="256">
        <f t="shared" si="29"/>
        <v>64.444444444444443</v>
      </c>
      <c r="R93" s="256">
        <v>81</v>
      </c>
      <c r="S93" s="256" t="s">
        <v>103</v>
      </c>
      <c r="T93" s="256">
        <v>7</v>
      </c>
      <c r="U93" s="256" t="s">
        <v>102</v>
      </c>
      <c r="V93" s="256">
        <v>15</v>
      </c>
      <c r="W93" s="256" t="s">
        <v>102</v>
      </c>
      <c r="X93" s="256">
        <v>6</v>
      </c>
      <c r="Y93" s="256" t="s">
        <v>102</v>
      </c>
      <c r="Z93" s="257">
        <f t="shared" si="30"/>
        <v>70</v>
      </c>
      <c r="AA93" s="259">
        <v>22</v>
      </c>
      <c r="AB93" s="260">
        <f t="shared" si="31"/>
        <v>70</v>
      </c>
      <c r="AC93" s="259" t="s">
        <v>102</v>
      </c>
      <c r="AD93" s="259">
        <v>17</v>
      </c>
      <c r="AE93" s="259">
        <f t="shared" si="32"/>
        <v>68</v>
      </c>
      <c r="AF93" s="259" t="s">
        <v>102</v>
      </c>
      <c r="AG93" s="259">
        <v>7</v>
      </c>
      <c r="AH93" s="259">
        <f t="shared" si="33"/>
        <v>70</v>
      </c>
      <c r="AI93" s="259" t="s">
        <v>102</v>
      </c>
      <c r="AJ93" s="259">
        <v>16</v>
      </c>
      <c r="AK93" s="259">
        <f t="shared" si="34"/>
        <v>64</v>
      </c>
      <c r="AL93" s="259" t="s">
        <v>102</v>
      </c>
      <c r="AM93" s="259">
        <v>22</v>
      </c>
      <c r="AN93" s="260">
        <f t="shared" si="35"/>
        <v>73.333333333333329</v>
      </c>
      <c r="AO93" s="259" t="s">
        <v>102</v>
      </c>
      <c r="AP93" s="259">
        <v>11</v>
      </c>
      <c r="AQ93" s="260">
        <f t="shared" si="36"/>
        <v>73.333333333333329</v>
      </c>
      <c r="AR93" s="259" t="s">
        <v>102</v>
      </c>
      <c r="AS93" s="259">
        <v>7</v>
      </c>
      <c r="AT93" s="261">
        <f t="shared" si="37"/>
        <v>70</v>
      </c>
      <c r="AU93" s="262" t="s">
        <v>102</v>
      </c>
      <c r="AV93" s="259">
        <v>8</v>
      </c>
      <c r="AW93" s="260">
        <f t="shared" si="38"/>
        <v>40</v>
      </c>
      <c r="AX93" s="260" t="s">
        <v>101</v>
      </c>
      <c r="AY93" s="260">
        <f t="shared" si="39"/>
        <v>812.1111111111112</v>
      </c>
      <c r="AZ93" s="260">
        <v>12</v>
      </c>
      <c r="BA93" s="263"/>
    </row>
    <row r="94" spans="4:54" ht="33.6" x14ac:dyDescent="0.65">
      <c r="D94" s="210" t="s">
        <v>38</v>
      </c>
      <c r="E94" s="127" t="s">
        <v>2</v>
      </c>
      <c r="F94" s="258">
        <v>21</v>
      </c>
      <c r="G94" s="255">
        <f t="shared" si="28"/>
        <v>42</v>
      </c>
      <c r="H94" s="258" t="s">
        <v>101</v>
      </c>
      <c r="I94" s="256">
        <v>18</v>
      </c>
      <c r="J94" s="256" t="s">
        <v>101</v>
      </c>
      <c r="K94" s="256">
        <v>95</v>
      </c>
      <c r="L94" s="256" t="s">
        <v>102</v>
      </c>
      <c r="M94" s="256">
        <v>5</v>
      </c>
      <c r="N94" s="256" t="s">
        <v>101</v>
      </c>
      <c r="O94" s="256">
        <v>6</v>
      </c>
      <c r="P94" s="256" t="s">
        <v>102</v>
      </c>
      <c r="Q94" s="256">
        <f t="shared" si="29"/>
        <v>64.444444444444443</v>
      </c>
      <c r="R94" s="258">
        <v>83</v>
      </c>
      <c r="S94" s="258" t="s">
        <v>103</v>
      </c>
      <c r="T94" s="258">
        <v>6</v>
      </c>
      <c r="U94" s="258" t="s">
        <v>101</v>
      </c>
      <c r="V94" s="258">
        <v>11</v>
      </c>
      <c r="W94" s="258" t="s">
        <v>101</v>
      </c>
      <c r="X94" s="258">
        <v>4</v>
      </c>
      <c r="Y94" s="258" t="s">
        <v>101</v>
      </c>
      <c r="Z94" s="257">
        <f t="shared" si="30"/>
        <v>52.5</v>
      </c>
      <c r="AA94" s="259">
        <v>20</v>
      </c>
      <c r="AB94" s="260">
        <f t="shared" si="31"/>
        <v>52.5</v>
      </c>
      <c r="AC94" s="259" t="s">
        <v>102</v>
      </c>
      <c r="AD94" s="259">
        <v>19</v>
      </c>
      <c r="AE94" s="259">
        <f t="shared" si="32"/>
        <v>76</v>
      </c>
      <c r="AF94" s="259" t="s">
        <v>102</v>
      </c>
      <c r="AG94" s="259">
        <v>8</v>
      </c>
      <c r="AH94" s="259">
        <f t="shared" si="33"/>
        <v>80</v>
      </c>
      <c r="AI94" s="259" t="s">
        <v>101</v>
      </c>
      <c r="AJ94" s="259">
        <v>20</v>
      </c>
      <c r="AK94" s="259">
        <f t="shared" si="34"/>
        <v>80</v>
      </c>
      <c r="AL94" s="259" t="s">
        <v>103</v>
      </c>
      <c r="AM94" s="259">
        <v>21</v>
      </c>
      <c r="AN94" s="260">
        <f t="shared" si="35"/>
        <v>70</v>
      </c>
      <c r="AO94" s="259" t="s">
        <v>102</v>
      </c>
      <c r="AP94" s="259">
        <v>8</v>
      </c>
      <c r="AQ94" s="260">
        <f t="shared" si="36"/>
        <v>53.333333333333336</v>
      </c>
      <c r="AR94" s="259" t="s">
        <v>102</v>
      </c>
      <c r="AS94" s="259">
        <v>6</v>
      </c>
      <c r="AT94" s="261">
        <f t="shared" si="37"/>
        <v>60</v>
      </c>
      <c r="AU94" s="262" t="s">
        <v>102</v>
      </c>
      <c r="AV94" s="259">
        <v>16</v>
      </c>
      <c r="AW94" s="260">
        <f t="shared" si="38"/>
        <v>80</v>
      </c>
      <c r="AX94" s="260" t="s">
        <v>102</v>
      </c>
      <c r="AY94" s="260">
        <f t="shared" si="39"/>
        <v>805.77777777777783</v>
      </c>
      <c r="AZ94" s="260">
        <v>13</v>
      </c>
      <c r="BA94" s="263"/>
    </row>
    <row r="95" spans="4:54" ht="28.8" x14ac:dyDescent="0.55000000000000004">
      <c r="D95" s="209" t="s">
        <v>1</v>
      </c>
      <c r="E95" s="126" t="s">
        <v>2</v>
      </c>
      <c r="F95" s="255">
        <v>34</v>
      </c>
      <c r="G95" s="255">
        <f t="shared" si="28"/>
        <v>68</v>
      </c>
      <c r="H95" s="255" t="s">
        <v>102</v>
      </c>
      <c r="I95" s="256">
        <v>21</v>
      </c>
      <c r="J95" s="256" t="s">
        <v>101</v>
      </c>
      <c r="K95" s="256">
        <v>96</v>
      </c>
      <c r="L95" s="256" t="s">
        <v>102</v>
      </c>
      <c r="M95" s="256">
        <v>5</v>
      </c>
      <c r="N95" s="257" t="s">
        <v>101</v>
      </c>
      <c r="O95" s="256">
        <v>5</v>
      </c>
      <c r="P95" s="257" t="s">
        <v>102</v>
      </c>
      <c r="Q95" s="256">
        <f t="shared" si="29"/>
        <v>68.888888888888886</v>
      </c>
      <c r="R95" s="258">
        <v>53</v>
      </c>
      <c r="S95" s="255" t="s">
        <v>101</v>
      </c>
      <c r="T95" s="255">
        <v>3</v>
      </c>
      <c r="U95" s="255" t="s">
        <v>100</v>
      </c>
      <c r="V95" s="255">
        <v>10</v>
      </c>
      <c r="W95" s="255" t="s">
        <v>101</v>
      </c>
      <c r="X95" s="255">
        <v>4</v>
      </c>
      <c r="Y95" s="255" t="s">
        <v>101</v>
      </c>
      <c r="Z95" s="257">
        <f t="shared" si="30"/>
        <v>42.5</v>
      </c>
      <c r="AA95" s="259">
        <v>15</v>
      </c>
      <c r="AB95" s="260">
        <f t="shared" si="31"/>
        <v>42.5</v>
      </c>
      <c r="AC95" s="259" t="s">
        <v>102</v>
      </c>
      <c r="AD95" s="259">
        <v>17</v>
      </c>
      <c r="AE95" s="259">
        <f t="shared" si="32"/>
        <v>68</v>
      </c>
      <c r="AF95" s="259" t="s">
        <v>102</v>
      </c>
      <c r="AG95" s="259">
        <v>6</v>
      </c>
      <c r="AH95" s="259">
        <f t="shared" si="33"/>
        <v>60</v>
      </c>
      <c r="AI95" s="259" t="s">
        <v>102</v>
      </c>
      <c r="AJ95" s="259">
        <v>15</v>
      </c>
      <c r="AK95" s="259">
        <f t="shared" si="34"/>
        <v>60</v>
      </c>
      <c r="AL95" s="259" t="s">
        <v>102</v>
      </c>
      <c r="AM95" s="259">
        <v>24</v>
      </c>
      <c r="AN95" s="260">
        <f t="shared" si="35"/>
        <v>80</v>
      </c>
      <c r="AO95" s="259" t="s">
        <v>102</v>
      </c>
      <c r="AP95" s="259">
        <v>14</v>
      </c>
      <c r="AQ95" s="260">
        <f t="shared" si="36"/>
        <v>93.333333333333329</v>
      </c>
      <c r="AR95" s="259" t="s">
        <v>102</v>
      </c>
      <c r="AS95" s="259">
        <v>6</v>
      </c>
      <c r="AT95" s="261">
        <f t="shared" si="37"/>
        <v>60</v>
      </c>
      <c r="AU95" s="262" t="s">
        <v>102</v>
      </c>
      <c r="AV95" s="259">
        <v>6</v>
      </c>
      <c r="AW95" s="260">
        <f t="shared" si="38"/>
        <v>30</v>
      </c>
      <c r="AX95" s="260" t="s">
        <v>101</v>
      </c>
      <c r="AY95" s="260">
        <f t="shared" si="39"/>
        <v>769.22222222222229</v>
      </c>
      <c r="AZ95" s="260">
        <v>14</v>
      </c>
      <c r="BA95" s="263"/>
    </row>
    <row r="96" spans="4:54" ht="33.6" x14ac:dyDescent="0.65">
      <c r="D96" s="208" t="s">
        <v>35</v>
      </c>
      <c r="E96" s="127" t="s">
        <v>2</v>
      </c>
      <c r="F96" s="255">
        <v>23</v>
      </c>
      <c r="G96" s="255">
        <f t="shared" si="28"/>
        <v>46</v>
      </c>
      <c r="H96" s="255" t="s">
        <v>101</v>
      </c>
      <c r="I96" s="256">
        <v>21</v>
      </c>
      <c r="J96" s="256" t="s">
        <v>101</v>
      </c>
      <c r="K96" s="256">
        <v>95</v>
      </c>
      <c r="L96" s="256" t="s">
        <v>102</v>
      </c>
      <c r="M96" s="256">
        <v>7</v>
      </c>
      <c r="N96" s="257" t="s">
        <v>102</v>
      </c>
      <c r="O96" s="257">
        <v>6</v>
      </c>
      <c r="P96" s="257" t="s">
        <v>102</v>
      </c>
      <c r="Q96" s="256">
        <f t="shared" si="29"/>
        <v>75.555555555555557</v>
      </c>
      <c r="R96" s="258">
        <v>72</v>
      </c>
      <c r="S96" s="255" t="s">
        <v>102</v>
      </c>
      <c r="T96" s="255">
        <v>2</v>
      </c>
      <c r="U96" s="255" t="s">
        <v>100</v>
      </c>
      <c r="V96" s="255">
        <v>14</v>
      </c>
      <c r="W96" s="255" t="s">
        <v>102</v>
      </c>
      <c r="X96" s="255">
        <v>3</v>
      </c>
      <c r="Y96" s="255" t="s">
        <v>101</v>
      </c>
      <c r="Z96" s="257">
        <f t="shared" si="30"/>
        <v>47.5</v>
      </c>
      <c r="AA96" s="259">
        <v>18</v>
      </c>
      <c r="AB96" s="260">
        <f t="shared" si="31"/>
        <v>47.5</v>
      </c>
      <c r="AC96" s="259" t="s">
        <v>102</v>
      </c>
      <c r="AD96" s="259">
        <v>16</v>
      </c>
      <c r="AE96" s="259">
        <f t="shared" si="32"/>
        <v>64</v>
      </c>
      <c r="AF96" s="259" t="s">
        <v>102</v>
      </c>
      <c r="AG96" s="259">
        <v>2</v>
      </c>
      <c r="AH96" s="259">
        <f t="shared" si="33"/>
        <v>20</v>
      </c>
      <c r="AI96" s="259" t="s">
        <v>102</v>
      </c>
      <c r="AJ96" s="259">
        <v>16</v>
      </c>
      <c r="AK96" s="259">
        <f t="shared" si="34"/>
        <v>64</v>
      </c>
      <c r="AL96" s="259" t="s">
        <v>103</v>
      </c>
      <c r="AM96" s="259">
        <v>25</v>
      </c>
      <c r="AN96" s="260">
        <f t="shared" si="35"/>
        <v>83.333333333333343</v>
      </c>
      <c r="AO96" s="259" t="s">
        <v>102</v>
      </c>
      <c r="AP96" s="259">
        <v>13</v>
      </c>
      <c r="AQ96" s="260">
        <f t="shared" si="36"/>
        <v>86.666666666666671</v>
      </c>
      <c r="AR96" s="259" t="s">
        <v>102</v>
      </c>
      <c r="AS96" s="259">
        <v>4</v>
      </c>
      <c r="AT96" s="261">
        <f t="shared" si="37"/>
        <v>40</v>
      </c>
      <c r="AU96" s="262" t="s">
        <v>101</v>
      </c>
      <c r="AV96" s="259">
        <v>14</v>
      </c>
      <c r="AW96" s="260">
        <f t="shared" si="38"/>
        <v>70</v>
      </c>
      <c r="AX96" s="260" t="s">
        <v>102</v>
      </c>
      <c r="AY96" s="260">
        <f t="shared" si="39"/>
        <v>739.55555555555554</v>
      </c>
      <c r="AZ96" s="260">
        <v>15</v>
      </c>
      <c r="BA96" s="263"/>
    </row>
    <row r="97" spans="4:54" ht="33.6" x14ac:dyDescent="0.65">
      <c r="D97" s="209" t="s">
        <v>123</v>
      </c>
      <c r="E97" s="127"/>
      <c r="F97" s="255">
        <v>23</v>
      </c>
      <c r="G97" s="255">
        <f t="shared" si="28"/>
        <v>46</v>
      </c>
      <c r="H97" s="255" t="s">
        <v>101</v>
      </c>
      <c r="I97" s="257">
        <v>20</v>
      </c>
      <c r="J97" s="257" t="s">
        <v>101</v>
      </c>
      <c r="K97" s="257">
        <v>100</v>
      </c>
      <c r="L97" s="257" t="s">
        <v>103</v>
      </c>
      <c r="M97" s="257">
        <v>7</v>
      </c>
      <c r="N97" s="257" t="s">
        <v>102</v>
      </c>
      <c r="O97" s="256">
        <v>5</v>
      </c>
      <c r="P97" s="257" t="s">
        <v>102</v>
      </c>
      <c r="Q97" s="256">
        <f t="shared" si="29"/>
        <v>71.111111111111114</v>
      </c>
      <c r="R97" s="255">
        <v>79</v>
      </c>
      <c r="S97" s="255" t="s">
        <v>102</v>
      </c>
      <c r="T97" s="255">
        <v>5</v>
      </c>
      <c r="U97" s="255" t="s">
        <v>101</v>
      </c>
      <c r="V97" s="255">
        <v>7</v>
      </c>
      <c r="W97" s="255" t="s">
        <v>101</v>
      </c>
      <c r="X97" s="255">
        <v>5</v>
      </c>
      <c r="Y97" s="255" t="s">
        <v>102</v>
      </c>
      <c r="Z97" s="257">
        <f t="shared" si="30"/>
        <v>42.5</v>
      </c>
      <c r="AA97" s="259">
        <v>12</v>
      </c>
      <c r="AB97" s="260">
        <f t="shared" si="31"/>
        <v>42.5</v>
      </c>
      <c r="AC97" s="259" t="s">
        <v>102</v>
      </c>
      <c r="AD97" s="259">
        <v>19</v>
      </c>
      <c r="AE97" s="259">
        <f t="shared" si="32"/>
        <v>76</v>
      </c>
      <c r="AF97" s="259" t="s">
        <v>102</v>
      </c>
      <c r="AG97" s="259">
        <v>4</v>
      </c>
      <c r="AH97" s="259">
        <f t="shared" si="33"/>
        <v>40</v>
      </c>
      <c r="AI97" s="259" t="s">
        <v>100</v>
      </c>
      <c r="AJ97" s="259">
        <v>18</v>
      </c>
      <c r="AK97" s="259">
        <f t="shared" si="34"/>
        <v>72</v>
      </c>
      <c r="AL97" s="259">
        <v>18</v>
      </c>
      <c r="AM97" s="259">
        <v>8</v>
      </c>
      <c r="AN97" s="260">
        <f t="shared" si="35"/>
        <v>26.666666666666668</v>
      </c>
      <c r="AO97" s="259" t="s">
        <v>100</v>
      </c>
      <c r="AP97" s="259">
        <v>11</v>
      </c>
      <c r="AQ97" s="260">
        <f t="shared" si="36"/>
        <v>73.333333333333329</v>
      </c>
      <c r="AR97" s="259" t="s">
        <v>102</v>
      </c>
      <c r="AS97" s="259">
        <v>7</v>
      </c>
      <c r="AT97" s="261">
        <f t="shared" si="37"/>
        <v>70</v>
      </c>
      <c r="AU97" s="262" t="s">
        <v>102</v>
      </c>
      <c r="AV97" s="261">
        <v>9</v>
      </c>
      <c r="AW97" s="260">
        <f t="shared" si="38"/>
        <v>45</v>
      </c>
      <c r="AX97" s="264" t="s">
        <v>101</v>
      </c>
      <c r="AY97" s="260">
        <f t="shared" si="39"/>
        <v>705.11111111111109</v>
      </c>
      <c r="AZ97" s="260">
        <v>16</v>
      </c>
      <c r="BA97" s="265"/>
    </row>
    <row r="98" spans="4:54" ht="33.6" x14ac:dyDescent="0.65">
      <c r="D98" s="210" t="s">
        <v>63</v>
      </c>
      <c r="E98" s="127" t="s">
        <v>2</v>
      </c>
      <c r="F98" s="255">
        <v>25</v>
      </c>
      <c r="G98" s="255">
        <f t="shared" si="28"/>
        <v>50</v>
      </c>
      <c r="H98" s="255" t="s">
        <v>102</v>
      </c>
      <c r="I98" s="256">
        <v>19</v>
      </c>
      <c r="J98" s="256" t="s">
        <v>101</v>
      </c>
      <c r="K98" s="256">
        <v>95</v>
      </c>
      <c r="L98" s="256" t="s">
        <v>102</v>
      </c>
      <c r="M98" s="256">
        <v>5</v>
      </c>
      <c r="N98" s="257" t="s">
        <v>101</v>
      </c>
      <c r="O98" s="257">
        <v>5</v>
      </c>
      <c r="P98" s="257" t="s">
        <v>102</v>
      </c>
      <c r="Q98" s="256">
        <f t="shared" si="29"/>
        <v>64.444444444444443</v>
      </c>
      <c r="R98" s="258">
        <v>85</v>
      </c>
      <c r="S98" s="255" t="s">
        <v>103</v>
      </c>
      <c r="T98" s="255">
        <v>9</v>
      </c>
      <c r="U98" s="255" t="s">
        <v>102</v>
      </c>
      <c r="V98" s="255">
        <v>16</v>
      </c>
      <c r="W98" s="255" t="s">
        <v>102</v>
      </c>
      <c r="X98" s="255">
        <v>4</v>
      </c>
      <c r="Y98" s="255" t="s">
        <v>101</v>
      </c>
      <c r="Z98" s="257">
        <f t="shared" si="30"/>
        <v>72.5</v>
      </c>
      <c r="AA98" s="259">
        <v>13</v>
      </c>
      <c r="AB98" s="260">
        <f t="shared" si="31"/>
        <v>72.5</v>
      </c>
      <c r="AC98" s="259" t="s">
        <v>102</v>
      </c>
      <c r="AD98" s="259">
        <v>8</v>
      </c>
      <c r="AE98" s="259">
        <f t="shared" si="32"/>
        <v>32</v>
      </c>
      <c r="AF98" s="259" t="s">
        <v>101</v>
      </c>
      <c r="AG98" s="259">
        <v>2</v>
      </c>
      <c r="AH98" s="259">
        <f t="shared" si="33"/>
        <v>20</v>
      </c>
      <c r="AI98" s="259" t="s">
        <v>103</v>
      </c>
      <c r="AJ98" s="259">
        <v>12</v>
      </c>
      <c r="AK98" s="259">
        <f t="shared" si="34"/>
        <v>48</v>
      </c>
      <c r="AL98" s="259" t="s">
        <v>101</v>
      </c>
      <c r="AM98" s="259">
        <v>25</v>
      </c>
      <c r="AN98" s="260">
        <f t="shared" si="35"/>
        <v>83.333333333333343</v>
      </c>
      <c r="AO98" s="259" t="s">
        <v>102</v>
      </c>
      <c r="AP98" s="259">
        <v>10</v>
      </c>
      <c r="AQ98" s="260">
        <f t="shared" si="36"/>
        <v>66.666666666666657</v>
      </c>
      <c r="AR98" s="259" t="s">
        <v>102</v>
      </c>
      <c r="AS98" s="259">
        <v>7</v>
      </c>
      <c r="AT98" s="261">
        <f t="shared" si="37"/>
        <v>70</v>
      </c>
      <c r="AU98" s="262" t="s">
        <v>102</v>
      </c>
      <c r="AV98" s="259">
        <v>6</v>
      </c>
      <c r="AW98" s="260">
        <f t="shared" si="38"/>
        <v>30</v>
      </c>
      <c r="AX98" s="260" t="s">
        <v>101</v>
      </c>
      <c r="AY98" s="260">
        <f t="shared" si="39"/>
        <v>704.44444444444446</v>
      </c>
      <c r="AZ98" s="260">
        <v>17</v>
      </c>
      <c r="BA98" s="263"/>
    </row>
    <row r="99" spans="4:54" s="218" customFormat="1" ht="23.4" x14ac:dyDescent="0.45">
      <c r="D99" s="286" t="s">
        <v>75</v>
      </c>
      <c r="E99" s="287"/>
      <c r="F99" s="206">
        <f>SUM(F82:F98)</f>
        <v>527</v>
      </c>
      <c r="G99" s="206">
        <f t="shared" ref="G99:AZ99" si="40">SUM(G82:G98)</f>
        <v>1054</v>
      </c>
      <c r="H99" s="206">
        <f t="shared" si="40"/>
        <v>0</v>
      </c>
      <c r="I99" s="206">
        <f t="shared" si="40"/>
        <v>378</v>
      </c>
      <c r="J99" s="206">
        <f t="shared" si="40"/>
        <v>0</v>
      </c>
      <c r="K99" s="206">
        <f t="shared" si="40"/>
        <v>1670</v>
      </c>
      <c r="L99" s="206">
        <f t="shared" si="40"/>
        <v>0</v>
      </c>
      <c r="M99" s="206">
        <f t="shared" si="40"/>
        <v>121</v>
      </c>
      <c r="N99" s="206">
        <f t="shared" si="40"/>
        <v>0</v>
      </c>
      <c r="O99" s="206">
        <f t="shared" si="40"/>
        <v>104</v>
      </c>
      <c r="P99" s="206">
        <f t="shared" si="40"/>
        <v>0</v>
      </c>
      <c r="Q99" s="206">
        <f t="shared" si="40"/>
        <v>1339.9999999999998</v>
      </c>
      <c r="R99" s="206">
        <f t="shared" si="40"/>
        <v>1278</v>
      </c>
      <c r="S99" s="206">
        <f t="shared" si="40"/>
        <v>0</v>
      </c>
      <c r="T99" s="206">
        <f t="shared" si="40"/>
        <v>114</v>
      </c>
      <c r="U99" s="206">
        <f t="shared" si="40"/>
        <v>0</v>
      </c>
      <c r="V99" s="206">
        <f t="shared" si="40"/>
        <v>231</v>
      </c>
      <c r="W99" s="206">
        <f t="shared" si="40"/>
        <v>0</v>
      </c>
      <c r="X99" s="206">
        <f t="shared" si="40"/>
        <v>94</v>
      </c>
      <c r="Y99" s="206">
        <f t="shared" si="40"/>
        <v>0</v>
      </c>
      <c r="Z99" s="206">
        <f t="shared" si="40"/>
        <v>1097.5</v>
      </c>
      <c r="AA99" s="206">
        <f t="shared" si="40"/>
        <v>327</v>
      </c>
      <c r="AB99" s="206">
        <f t="shared" si="40"/>
        <v>1097.5</v>
      </c>
      <c r="AC99" s="206">
        <f t="shared" si="40"/>
        <v>0</v>
      </c>
      <c r="AD99" s="206">
        <f t="shared" si="40"/>
        <v>306</v>
      </c>
      <c r="AE99" s="206">
        <f t="shared" si="40"/>
        <v>1224</v>
      </c>
      <c r="AF99" s="206">
        <f t="shared" si="40"/>
        <v>0</v>
      </c>
      <c r="AG99" s="206">
        <f t="shared" si="40"/>
        <v>113</v>
      </c>
      <c r="AH99" s="206">
        <f t="shared" si="40"/>
        <v>1130</v>
      </c>
      <c r="AI99" s="206">
        <f t="shared" si="40"/>
        <v>0</v>
      </c>
      <c r="AJ99" s="206">
        <f t="shared" si="40"/>
        <v>335</v>
      </c>
      <c r="AK99" s="206">
        <f t="shared" si="40"/>
        <v>1340</v>
      </c>
      <c r="AL99" s="206">
        <f t="shared" si="40"/>
        <v>18</v>
      </c>
      <c r="AM99" s="206">
        <f t="shared" si="40"/>
        <v>410</v>
      </c>
      <c r="AN99" s="206">
        <f t="shared" si="40"/>
        <v>1366.6666666666667</v>
      </c>
      <c r="AO99" s="206">
        <f t="shared" si="40"/>
        <v>0</v>
      </c>
      <c r="AP99" s="206">
        <f t="shared" si="40"/>
        <v>194</v>
      </c>
      <c r="AQ99" s="206">
        <f t="shared" si="40"/>
        <v>1293.3333333333335</v>
      </c>
      <c r="AR99" s="206">
        <f t="shared" si="40"/>
        <v>0</v>
      </c>
      <c r="AS99" s="206">
        <f t="shared" si="40"/>
        <v>117</v>
      </c>
      <c r="AT99" s="206">
        <f t="shared" si="40"/>
        <v>1170</v>
      </c>
      <c r="AU99" s="206">
        <f t="shared" si="40"/>
        <v>0</v>
      </c>
      <c r="AV99" s="206">
        <f t="shared" si="40"/>
        <v>211</v>
      </c>
      <c r="AW99" s="206">
        <f t="shared" si="40"/>
        <v>1055</v>
      </c>
      <c r="AX99" s="206">
        <f t="shared" si="40"/>
        <v>0</v>
      </c>
      <c r="AY99" s="206">
        <f t="shared" si="40"/>
        <v>14838</v>
      </c>
      <c r="AZ99" s="206">
        <f t="shared" si="40"/>
        <v>153</v>
      </c>
      <c r="BA99" s="291"/>
      <c r="BB99" s="293"/>
    </row>
    <row r="100" spans="4:54" s="218" customFormat="1" ht="23.4" x14ac:dyDescent="0.45">
      <c r="D100" s="286" t="s">
        <v>97</v>
      </c>
      <c r="E100" s="205"/>
      <c r="F100" s="207">
        <f>AVERAGE(F82:F98)</f>
        <v>31</v>
      </c>
      <c r="G100" s="207">
        <f t="shared" ref="G100:AZ100" si="41">AVERAGE(G82:G98)</f>
        <v>62</v>
      </c>
      <c r="H100" s="207" t="e">
        <f t="shared" si="41"/>
        <v>#DIV/0!</v>
      </c>
      <c r="I100" s="207">
        <f t="shared" si="41"/>
        <v>22.235294117647058</v>
      </c>
      <c r="J100" s="207" t="e">
        <f t="shared" si="41"/>
        <v>#DIV/0!</v>
      </c>
      <c r="K100" s="207">
        <f t="shared" si="41"/>
        <v>98.235294117647058</v>
      </c>
      <c r="L100" s="207" t="e">
        <f t="shared" si="41"/>
        <v>#DIV/0!</v>
      </c>
      <c r="M100" s="207">
        <f t="shared" si="41"/>
        <v>7.117647058823529</v>
      </c>
      <c r="N100" s="207" t="e">
        <f t="shared" si="41"/>
        <v>#DIV/0!</v>
      </c>
      <c r="O100" s="207">
        <f t="shared" si="41"/>
        <v>6.117647058823529</v>
      </c>
      <c r="P100" s="207" t="e">
        <f t="shared" si="41"/>
        <v>#DIV/0!</v>
      </c>
      <c r="Q100" s="207">
        <f t="shared" si="41"/>
        <v>78.823529411764696</v>
      </c>
      <c r="R100" s="207">
        <f t="shared" si="41"/>
        <v>75.17647058823529</v>
      </c>
      <c r="S100" s="207" t="e">
        <f t="shared" si="41"/>
        <v>#DIV/0!</v>
      </c>
      <c r="T100" s="207">
        <f t="shared" si="41"/>
        <v>6.7058823529411766</v>
      </c>
      <c r="U100" s="207" t="e">
        <f t="shared" si="41"/>
        <v>#DIV/0!</v>
      </c>
      <c r="V100" s="207">
        <f t="shared" si="41"/>
        <v>13.588235294117647</v>
      </c>
      <c r="W100" s="207" t="e">
        <f t="shared" si="41"/>
        <v>#DIV/0!</v>
      </c>
      <c r="X100" s="207">
        <f t="shared" si="41"/>
        <v>5.5294117647058822</v>
      </c>
      <c r="Y100" s="207" t="e">
        <f t="shared" si="41"/>
        <v>#DIV/0!</v>
      </c>
      <c r="Z100" s="207">
        <f t="shared" si="41"/>
        <v>64.558823529411768</v>
      </c>
      <c r="AA100" s="207">
        <f t="shared" si="41"/>
        <v>19.235294117647058</v>
      </c>
      <c r="AB100" s="207">
        <f t="shared" si="41"/>
        <v>64.558823529411768</v>
      </c>
      <c r="AC100" s="207" t="e">
        <f t="shared" si="41"/>
        <v>#DIV/0!</v>
      </c>
      <c r="AD100" s="207">
        <f t="shared" si="41"/>
        <v>18</v>
      </c>
      <c r="AE100" s="207">
        <f t="shared" si="41"/>
        <v>72</v>
      </c>
      <c r="AF100" s="207" t="e">
        <f t="shared" si="41"/>
        <v>#DIV/0!</v>
      </c>
      <c r="AG100" s="207">
        <f t="shared" si="41"/>
        <v>6.6470588235294121</v>
      </c>
      <c r="AH100" s="207">
        <f t="shared" si="41"/>
        <v>66.470588235294116</v>
      </c>
      <c r="AI100" s="207" t="e">
        <f t="shared" si="41"/>
        <v>#DIV/0!</v>
      </c>
      <c r="AJ100" s="207">
        <f t="shared" si="41"/>
        <v>19.705882352941178</v>
      </c>
      <c r="AK100" s="207">
        <f t="shared" si="41"/>
        <v>78.82352941176471</v>
      </c>
      <c r="AL100" s="207">
        <f t="shared" si="41"/>
        <v>18</v>
      </c>
      <c r="AM100" s="207">
        <f t="shared" si="41"/>
        <v>24.117647058823529</v>
      </c>
      <c r="AN100" s="207">
        <f t="shared" si="41"/>
        <v>80.392156862745097</v>
      </c>
      <c r="AO100" s="207" t="e">
        <f t="shared" si="41"/>
        <v>#DIV/0!</v>
      </c>
      <c r="AP100" s="207">
        <f t="shared" si="41"/>
        <v>11.411764705882353</v>
      </c>
      <c r="AQ100" s="207">
        <f t="shared" si="41"/>
        <v>76.078431372549034</v>
      </c>
      <c r="AR100" s="207" t="e">
        <f t="shared" si="41"/>
        <v>#DIV/0!</v>
      </c>
      <c r="AS100" s="207">
        <f t="shared" si="41"/>
        <v>6.882352941176471</v>
      </c>
      <c r="AT100" s="207">
        <f t="shared" si="41"/>
        <v>68.82352941176471</v>
      </c>
      <c r="AU100" s="207" t="e">
        <f t="shared" si="41"/>
        <v>#DIV/0!</v>
      </c>
      <c r="AV100" s="207">
        <f t="shared" si="41"/>
        <v>12.411764705882353</v>
      </c>
      <c r="AW100" s="207">
        <f t="shared" si="41"/>
        <v>62.058823529411768</v>
      </c>
      <c r="AX100" s="207" t="e">
        <f t="shared" si="41"/>
        <v>#DIV/0!</v>
      </c>
      <c r="AY100" s="207">
        <f t="shared" si="41"/>
        <v>872.82352941176475</v>
      </c>
      <c r="AZ100" s="207">
        <f t="shared" si="41"/>
        <v>9</v>
      </c>
      <c r="BA100" s="292"/>
      <c r="BB100" s="294"/>
    </row>
    <row r="101" spans="4:54" s="202" customFormat="1" ht="25.8" x14ac:dyDescent="0.5">
      <c r="D101" s="201" t="s">
        <v>98</v>
      </c>
      <c r="E101" s="203"/>
      <c r="F101" s="30"/>
      <c r="G101" s="30"/>
      <c r="H101" s="30"/>
      <c r="I101" s="15"/>
      <c r="J101" s="15"/>
      <c r="K101" s="15"/>
      <c r="L101" s="15"/>
      <c r="M101" s="15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204"/>
      <c r="AB101" s="204"/>
      <c r="AC101" s="204"/>
      <c r="AD101" s="204"/>
      <c r="AE101" s="204"/>
      <c r="AF101" s="204"/>
      <c r="AG101" s="204"/>
      <c r="AH101" s="204"/>
      <c r="AI101" s="204"/>
      <c r="AJ101" s="204"/>
      <c r="AK101" s="204"/>
      <c r="AL101" s="204"/>
      <c r="AM101" s="204"/>
      <c r="AN101" s="204"/>
      <c r="AO101" s="204"/>
      <c r="AP101" s="204"/>
      <c r="AQ101" s="204"/>
      <c r="AR101" s="204"/>
      <c r="AS101" s="204"/>
      <c r="AT101" s="204"/>
      <c r="AU101" s="204"/>
      <c r="AV101" s="204"/>
      <c r="AW101" s="204"/>
      <c r="AX101" s="34"/>
      <c r="AY101" s="34"/>
      <c r="AZ101" s="34"/>
    </row>
    <row r="102" spans="4:54" ht="28.8" x14ac:dyDescent="0.55000000000000004">
      <c r="D102" s="33"/>
      <c r="E102" s="33"/>
      <c r="F102" s="24"/>
      <c r="G102" s="24"/>
      <c r="H102" s="24"/>
      <c r="I102" s="26"/>
      <c r="J102" s="26"/>
      <c r="K102" s="26"/>
      <c r="L102" s="26"/>
      <c r="M102" s="26"/>
      <c r="N102" s="26"/>
      <c r="O102" s="26"/>
      <c r="P102" s="26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0"/>
      <c r="AB102" s="20"/>
      <c r="AC102" s="34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2"/>
      <c r="AV102" s="12"/>
      <c r="AW102" s="22"/>
      <c r="AX102" s="22"/>
      <c r="AY102" s="22"/>
      <c r="AZ102" s="22"/>
      <c r="BA102" s="32"/>
    </row>
    <row r="103" spans="4:54" ht="28.8" x14ac:dyDescent="0.55000000000000004">
      <c r="D103" s="11"/>
      <c r="E103" s="11"/>
      <c r="F103" s="28"/>
      <c r="G103" s="28"/>
      <c r="H103" s="28"/>
      <c r="I103" s="25"/>
      <c r="J103" s="25"/>
      <c r="K103" s="25"/>
      <c r="L103" s="25"/>
      <c r="M103" s="25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4:54" ht="36.6" x14ac:dyDescent="0.7">
      <c r="D104" s="119"/>
      <c r="E104" s="91"/>
      <c r="F104" s="120"/>
      <c r="G104" s="120"/>
      <c r="H104" s="120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spans="4:54" ht="36.6" x14ac:dyDescent="0.7">
      <c r="D105" s="73" t="s">
        <v>89</v>
      </c>
      <c r="E105" s="101"/>
      <c r="F105" s="121"/>
      <c r="G105" s="121"/>
      <c r="H105" s="121"/>
      <c r="I105" s="27">
        <f ca="1">G1+I105</f>
        <v>0</v>
      </c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spans="4:54" ht="36.6" x14ac:dyDescent="0.7">
      <c r="D106" s="73" t="s">
        <v>94</v>
      </c>
      <c r="E106" s="101"/>
      <c r="F106" s="121"/>
      <c r="G106" s="121"/>
      <c r="H106" s="121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4:54" ht="36.6" x14ac:dyDescent="0.7">
      <c r="D107" s="73" t="s">
        <v>140</v>
      </c>
      <c r="E107" s="101"/>
      <c r="F107" s="121"/>
      <c r="G107" s="121"/>
      <c r="H107" s="121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spans="4:54" ht="36.6" x14ac:dyDescent="0.7">
      <c r="D108" s="73" t="s">
        <v>137</v>
      </c>
      <c r="E108" s="101"/>
      <c r="F108" s="121"/>
      <c r="G108" s="121"/>
      <c r="H108" s="121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4:54" ht="28.8" x14ac:dyDescent="0.55000000000000004">
      <c r="D109" s="23"/>
      <c r="E109" s="11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spans="4:54" s="225" customFormat="1" ht="105" x14ac:dyDescent="0.4">
      <c r="D110" s="266" t="s">
        <v>0</v>
      </c>
      <c r="E110" s="267" t="s">
        <v>92</v>
      </c>
      <c r="F110" s="253" t="s">
        <v>77</v>
      </c>
      <c r="G110" s="253" t="s">
        <v>75</v>
      </c>
      <c r="H110" s="253" t="s">
        <v>82</v>
      </c>
      <c r="I110" s="253" t="s">
        <v>79</v>
      </c>
      <c r="J110" s="253" t="s">
        <v>82</v>
      </c>
      <c r="K110" s="253" t="s">
        <v>124</v>
      </c>
      <c r="L110" s="253" t="s">
        <v>82</v>
      </c>
      <c r="M110" s="253" t="s">
        <v>118</v>
      </c>
      <c r="N110" s="253" t="s">
        <v>82</v>
      </c>
      <c r="O110" s="253" t="s">
        <v>119</v>
      </c>
      <c r="P110" s="253" t="s">
        <v>82</v>
      </c>
      <c r="Q110" s="253" t="s">
        <v>75</v>
      </c>
      <c r="R110" s="253" t="s">
        <v>112</v>
      </c>
      <c r="S110" s="253" t="s">
        <v>82</v>
      </c>
      <c r="T110" s="253" t="s">
        <v>113</v>
      </c>
      <c r="U110" s="253" t="s">
        <v>82</v>
      </c>
      <c r="V110" s="253" t="s">
        <v>115</v>
      </c>
      <c r="W110" s="253" t="s">
        <v>82</v>
      </c>
      <c r="X110" s="253" t="s">
        <v>114</v>
      </c>
      <c r="Y110" s="253" t="s">
        <v>82</v>
      </c>
      <c r="Z110" s="253" t="s">
        <v>75</v>
      </c>
      <c r="AA110" s="267" t="s">
        <v>83</v>
      </c>
      <c r="AB110" s="267" t="s">
        <v>82</v>
      </c>
      <c r="AC110" s="253" t="s">
        <v>75</v>
      </c>
      <c r="AD110" s="267" t="s">
        <v>116</v>
      </c>
      <c r="AE110" s="267" t="s">
        <v>75</v>
      </c>
      <c r="AF110" s="267" t="s">
        <v>82</v>
      </c>
      <c r="AG110" s="267" t="s">
        <v>87</v>
      </c>
      <c r="AH110" s="267" t="s">
        <v>75</v>
      </c>
      <c r="AI110" s="267" t="s">
        <v>82</v>
      </c>
      <c r="AJ110" s="267" t="s">
        <v>117</v>
      </c>
      <c r="AK110" s="267" t="s">
        <v>75</v>
      </c>
      <c r="AL110" s="268" t="s">
        <v>82</v>
      </c>
      <c r="AM110" s="268" t="s">
        <v>85</v>
      </c>
      <c r="AN110" s="268" t="s">
        <v>75</v>
      </c>
      <c r="AO110" s="268" t="s">
        <v>82</v>
      </c>
      <c r="AP110" s="268" t="s">
        <v>86</v>
      </c>
      <c r="AQ110" s="268" t="s">
        <v>75</v>
      </c>
      <c r="AR110" s="268" t="s">
        <v>82</v>
      </c>
      <c r="AS110" s="268" t="s">
        <v>122</v>
      </c>
      <c r="AT110" s="268"/>
      <c r="AU110" s="268" t="s">
        <v>75</v>
      </c>
      <c r="AV110" s="268" t="s">
        <v>125</v>
      </c>
      <c r="AW110" s="268" t="s">
        <v>109</v>
      </c>
      <c r="AX110" s="269" t="s">
        <v>82</v>
      </c>
      <c r="AY110" s="269" t="s">
        <v>75</v>
      </c>
      <c r="AZ110" s="269" t="s">
        <v>108</v>
      </c>
      <c r="BA110" s="269" t="s">
        <v>95</v>
      </c>
    </row>
    <row r="111" spans="4:54" ht="28.8" x14ac:dyDescent="0.55000000000000004">
      <c r="D111" s="270" t="s">
        <v>7</v>
      </c>
      <c r="E111" s="9" t="s">
        <v>12</v>
      </c>
      <c r="F111" s="255">
        <v>45</v>
      </c>
      <c r="G111" s="255">
        <f t="shared" ref="G111:G127" si="42">(F111*2)</f>
        <v>90</v>
      </c>
      <c r="H111" s="255" t="s">
        <v>102</v>
      </c>
      <c r="I111" s="257">
        <v>21</v>
      </c>
      <c r="J111" s="257" t="s">
        <v>103</v>
      </c>
      <c r="K111" s="257">
        <v>99</v>
      </c>
      <c r="L111" s="257" t="s">
        <v>102</v>
      </c>
      <c r="M111" s="257">
        <v>9</v>
      </c>
      <c r="N111" s="257" t="s">
        <v>103</v>
      </c>
      <c r="O111" s="257">
        <v>9</v>
      </c>
      <c r="P111" s="257" t="s">
        <v>103</v>
      </c>
      <c r="Q111" s="257">
        <f t="shared" ref="Q111:Q127" si="43">(I111+M111+O111)/45*100</f>
        <v>86.666666666666671</v>
      </c>
      <c r="R111" s="255">
        <v>86</v>
      </c>
      <c r="S111" s="255" t="s">
        <v>102</v>
      </c>
      <c r="T111" s="255">
        <v>10</v>
      </c>
      <c r="U111" s="255" t="s">
        <v>103</v>
      </c>
      <c r="V111" s="255">
        <v>17</v>
      </c>
      <c r="W111" s="255" t="s">
        <v>102</v>
      </c>
      <c r="X111" s="255">
        <v>8</v>
      </c>
      <c r="Y111" s="255" t="s">
        <v>102</v>
      </c>
      <c r="Z111" s="257">
        <f t="shared" ref="Z111:Z127" si="44">(T111+V111+X111)/40*100</f>
        <v>87.5</v>
      </c>
      <c r="AA111" s="259">
        <v>22</v>
      </c>
      <c r="AB111" s="259" t="s">
        <v>103</v>
      </c>
      <c r="AC111" s="259">
        <f t="shared" ref="AC111:AC127" si="45">(AA111/25)*100</f>
        <v>88</v>
      </c>
      <c r="AD111" s="259">
        <v>20</v>
      </c>
      <c r="AE111" s="259">
        <f t="shared" ref="AE111:AE127" si="46">(AD111/25)*100</f>
        <v>80</v>
      </c>
      <c r="AF111" s="259" t="s">
        <v>102</v>
      </c>
      <c r="AG111" s="259">
        <v>10</v>
      </c>
      <c r="AH111" s="259">
        <f t="shared" ref="AH111:AH127" si="47">(AG111/10)*100</f>
        <v>100</v>
      </c>
      <c r="AI111" s="259" t="s">
        <v>103</v>
      </c>
      <c r="AJ111" s="259">
        <v>22</v>
      </c>
      <c r="AK111" s="259">
        <f t="shared" ref="AK111:AK127" si="48">(AJ111/25)*100</f>
        <v>88</v>
      </c>
      <c r="AL111" s="259" t="s">
        <v>103</v>
      </c>
      <c r="AM111" s="259">
        <v>29</v>
      </c>
      <c r="AN111" s="260">
        <f t="shared" ref="AN111:AN127" si="49">(AM111/30)*100</f>
        <v>96.666666666666671</v>
      </c>
      <c r="AO111" s="260" t="s">
        <v>102</v>
      </c>
      <c r="AP111" s="259">
        <v>13</v>
      </c>
      <c r="AQ111" s="260">
        <f t="shared" ref="AQ111:AQ127" si="50">(AP111/15)*100</f>
        <v>86.666666666666671</v>
      </c>
      <c r="AR111" s="259" t="s">
        <v>102</v>
      </c>
      <c r="AS111" s="259">
        <v>7</v>
      </c>
      <c r="AT111" s="261" t="s">
        <v>102</v>
      </c>
      <c r="AU111" s="262">
        <f t="shared" ref="AU111:AU127" si="51">(AS111/10)*100</f>
        <v>70</v>
      </c>
      <c r="AV111" s="261">
        <v>19</v>
      </c>
      <c r="AW111" s="260">
        <f t="shared" ref="AW111:AW127" si="52">(AV111/20)*100</f>
        <v>95</v>
      </c>
      <c r="AX111" s="260" t="s">
        <v>103</v>
      </c>
      <c r="AY111" s="260">
        <f t="shared" ref="AY111:AY127" si="53">(G111+Q111+R111+Z111+AC111+AE111+AH111+AK111+AN111+AQ111+AU111+AW111)</f>
        <v>1054.5</v>
      </c>
      <c r="AZ111" s="260">
        <v>1</v>
      </c>
      <c r="BA111" s="273"/>
    </row>
    <row r="112" spans="4:54" ht="28.8" x14ac:dyDescent="0.55000000000000004">
      <c r="D112" s="271" t="s">
        <v>132</v>
      </c>
      <c r="E112" s="9" t="s">
        <v>12</v>
      </c>
      <c r="F112" s="255">
        <v>19</v>
      </c>
      <c r="G112" s="255">
        <f t="shared" si="42"/>
        <v>38</v>
      </c>
      <c r="H112" s="255" t="s">
        <v>101</v>
      </c>
      <c r="I112" s="256">
        <v>20</v>
      </c>
      <c r="J112" s="256" t="s">
        <v>103</v>
      </c>
      <c r="K112" s="256">
        <v>98</v>
      </c>
      <c r="L112" s="256" t="s">
        <v>102</v>
      </c>
      <c r="M112" s="256">
        <v>7</v>
      </c>
      <c r="N112" s="257" t="s">
        <v>102</v>
      </c>
      <c r="O112" s="257">
        <v>8</v>
      </c>
      <c r="P112" s="257" t="s">
        <v>103</v>
      </c>
      <c r="Q112" s="257">
        <f t="shared" si="43"/>
        <v>77.777777777777786</v>
      </c>
      <c r="R112" s="258">
        <v>78</v>
      </c>
      <c r="S112" s="255" t="s">
        <v>102</v>
      </c>
      <c r="T112" s="255">
        <v>7</v>
      </c>
      <c r="U112" s="255" t="s">
        <v>102</v>
      </c>
      <c r="V112" s="255">
        <v>9</v>
      </c>
      <c r="W112" s="255" t="s">
        <v>101</v>
      </c>
      <c r="X112" s="255">
        <v>6</v>
      </c>
      <c r="Y112" s="255" t="s">
        <v>102</v>
      </c>
      <c r="Z112" s="257">
        <f t="shared" si="44"/>
        <v>55.000000000000007</v>
      </c>
      <c r="AA112" s="259">
        <v>15</v>
      </c>
      <c r="AB112" s="259" t="s">
        <v>102</v>
      </c>
      <c r="AC112" s="259">
        <f t="shared" si="45"/>
        <v>60</v>
      </c>
      <c r="AD112" s="259">
        <v>17</v>
      </c>
      <c r="AE112" s="259">
        <f t="shared" si="46"/>
        <v>68</v>
      </c>
      <c r="AF112" s="259" t="s">
        <v>102</v>
      </c>
      <c r="AG112" s="259">
        <v>8</v>
      </c>
      <c r="AH112" s="259">
        <f t="shared" si="47"/>
        <v>80</v>
      </c>
      <c r="AI112" s="259" t="s">
        <v>102</v>
      </c>
      <c r="AJ112" s="259">
        <v>13</v>
      </c>
      <c r="AK112" s="259">
        <f t="shared" si="48"/>
        <v>52</v>
      </c>
      <c r="AL112" s="259" t="s">
        <v>102</v>
      </c>
      <c r="AM112" s="259">
        <v>24</v>
      </c>
      <c r="AN112" s="260">
        <f t="shared" si="49"/>
        <v>80</v>
      </c>
      <c r="AO112" s="260" t="s">
        <v>102</v>
      </c>
      <c r="AP112" s="259">
        <v>10</v>
      </c>
      <c r="AQ112" s="260">
        <f t="shared" si="50"/>
        <v>66.666666666666657</v>
      </c>
      <c r="AR112" s="259" t="s">
        <v>102</v>
      </c>
      <c r="AS112" s="259">
        <v>7</v>
      </c>
      <c r="AT112" s="261" t="s">
        <v>102</v>
      </c>
      <c r="AU112" s="262">
        <f t="shared" si="51"/>
        <v>70</v>
      </c>
      <c r="AV112" s="259">
        <v>11</v>
      </c>
      <c r="AW112" s="260">
        <f t="shared" si="52"/>
        <v>55.000000000000007</v>
      </c>
      <c r="AX112" s="260" t="s">
        <v>102</v>
      </c>
      <c r="AY112" s="260">
        <f t="shared" si="53"/>
        <v>780.44444444444446</v>
      </c>
      <c r="AZ112" s="260">
        <v>2</v>
      </c>
      <c r="BA112" s="273"/>
    </row>
    <row r="113" spans="4:53" ht="28.8" x14ac:dyDescent="0.55000000000000004">
      <c r="D113" s="270" t="s">
        <v>28</v>
      </c>
      <c r="E113" s="9" t="s">
        <v>12</v>
      </c>
      <c r="F113" s="255">
        <v>38</v>
      </c>
      <c r="G113" s="255">
        <f t="shared" si="42"/>
        <v>76</v>
      </c>
      <c r="H113" s="255" t="s">
        <v>102</v>
      </c>
      <c r="I113" s="256">
        <v>23</v>
      </c>
      <c r="J113" s="256" t="s">
        <v>103</v>
      </c>
      <c r="K113" s="256">
        <v>99</v>
      </c>
      <c r="L113" s="256" t="s">
        <v>102</v>
      </c>
      <c r="M113" s="256">
        <v>10</v>
      </c>
      <c r="N113" s="257" t="s">
        <v>103</v>
      </c>
      <c r="O113" s="257">
        <v>10</v>
      </c>
      <c r="P113" s="257" t="s">
        <v>103</v>
      </c>
      <c r="Q113" s="257">
        <f t="shared" si="43"/>
        <v>95.555555555555557</v>
      </c>
      <c r="R113" s="258">
        <v>85</v>
      </c>
      <c r="S113" s="255" t="s">
        <v>102</v>
      </c>
      <c r="T113" s="255">
        <v>8</v>
      </c>
      <c r="U113" s="255" t="s">
        <v>102</v>
      </c>
      <c r="V113" s="255">
        <v>12</v>
      </c>
      <c r="W113" s="255" t="s">
        <v>101</v>
      </c>
      <c r="X113" s="255">
        <v>8</v>
      </c>
      <c r="Y113" s="255" t="s">
        <v>102</v>
      </c>
      <c r="Z113" s="257">
        <f t="shared" si="44"/>
        <v>70</v>
      </c>
      <c r="AA113" s="259">
        <v>20</v>
      </c>
      <c r="AB113" s="259" t="s">
        <v>103</v>
      </c>
      <c r="AC113" s="259">
        <f t="shared" si="45"/>
        <v>80</v>
      </c>
      <c r="AD113" s="259">
        <v>19</v>
      </c>
      <c r="AE113" s="259">
        <f t="shared" si="46"/>
        <v>76</v>
      </c>
      <c r="AF113" s="259" t="s">
        <v>102</v>
      </c>
      <c r="AG113" s="259">
        <v>8</v>
      </c>
      <c r="AH113" s="259">
        <f t="shared" si="47"/>
        <v>80</v>
      </c>
      <c r="AI113" s="259" t="s">
        <v>102</v>
      </c>
      <c r="AJ113" s="259">
        <v>22</v>
      </c>
      <c r="AK113" s="259">
        <f t="shared" si="48"/>
        <v>88</v>
      </c>
      <c r="AL113" s="259" t="s">
        <v>103</v>
      </c>
      <c r="AM113" s="259">
        <v>26</v>
      </c>
      <c r="AN113" s="260">
        <f t="shared" si="49"/>
        <v>86.666666666666671</v>
      </c>
      <c r="AO113" s="260" t="s">
        <v>102</v>
      </c>
      <c r="AP113" s="259">
        <v>12</v>
      </c>
      <c r="AQ113" s="260">
        <f t="shared" si="50"/>
        <v>80</v>
      </c>
      <c r="AR113" s="259" t="s">
        <v>102</v>
      </c>
      <c r="AS113" s="259">
        <v>7</v>
      </c>
      <c r="AT113" s="261" t="s">
        <v>102</v>
      </c>
      <c r="AU113" s="262">
        <f t="shared" si="51"/>
        <v>70</v>
      </c>
      <c r="AV113" s="259">
        <v>17</v>
      </c>
      <c r="AW113" s="260">
        <f t="shared" si="52"/>
        <v>85</v>
      </c>
      <c r="AX113" s="260" t="s">
        <v>102</v>
      </c>
      <c r="AY113" s="260">
        <f t="shared" si="53"/>
        <v>972.22222222222217</v>
      </c>
      <c r="AZ113" s="260">
        <v>3</v>
      </c>
      <c r="BA113" s="273"/>
    </row>
    <row r="114" spans="4:53" ht="28.8" x14ac:dyDescent="0.55000000000000004">
      <c r="D114" s="270" t="s">
        <v>43</v>
      </c>
      <c r="E114" s="9" t="s">
        <v>12</v>
      </c>
      <c r="F114" s="255">
        <v>36</v>
      </c>
      <c r="G114" s="255">
        <f t="shared" si="42"/>
        <v>72</v>
      </c>
      <c r="H114" s="255" t="s">
        <v>102</v>
      </c>
      <c r="I114" s="256">
        <v>21</v>
      </c>
      <c r="J114" s="256" t="s">
        <v>103</v>
      </c>
      <c r="K114" s="256">
        <v>99</v>
      </c>
      <c r="L114" s="256" t="s">
        <v>102</v>
      </c>
      <c r="M114" s="256">
        <v>7</v>
      </c>
      <c r="N114" s="257" t="s">
        <v>102</v>
      </c>
      <c r="O114" s="257">
        <v>8</v>
      </c>
      <c r="P114" s="257" t="s">
        <v>103</v>
      </c>
      <c r="Q114" s="257">
        <f t="shared" si="43"/>
        <v>80</v>
      </c>
      <c r="R114" s="258">
        <v>82</v>
      </c>
      <c r="S114" s="255" t="s">
        <v>102</v>
      </c>
      <c r="T114" s="255">
        <v>7</v>
      </c>
      <c r="U114" s="255" t="s">
        <v>102</v>
      </c>
      <c r="V114" s="255">
        <v>10</v>
      </c>
      <c r="W114" s="255" t="s">
        <v>101</v>
      </c>
      <c r="X114" s="255">
        <v>8</v>
      </c>
      <c r="Y114" s="255" t="s">
        <v>102</v>
      </c>
      <c r="Z114" s="257">
        <f t="shared" si="44"/>
        <v>62.5</v>
      </c>
      <c r="AA114" s="259">
        <v>20</v>
      </c>
      <c r="AB114" s="259" t="s">
        <v>103</v>
      </c>
      <c r="AC114" s="259">
        <f t="shared" si="45"/>
        <v>80</v>
      </c>
      <c r="AD114" s="259">
        <v>21</v>
      </c>
      <c r="AE114" s="259">
        <f t="shared" si="46"/>
        <v>84</v>
      </c>
      <c r="AF114" s="259" t="s">
        <v>102</v>
      </c>
      <c r="AG114" s="259">
        <v>8</v>
      </c>
      <c r="AH114" s="259">
        <f t="shared" si="47"/>
        <v>80</v>
      </c>
      <c r="AI114" s="259" t="s">
        <v>102</v>
      </c>
      <c r="AJ114" s="259">
        <v>21</v>
      </c>
      <c r="AK114" s="259">
        <f t="shared" si="48"/>
        <v>84</v>
      </c>
      <c r="AL114" s="259" t="s">
        <v>103</v>
      </c>
      <c r="AM114" s="259">
        <v>27</v>
      </c>
      <c r="AN114" s="260">
        <f t="shared" si="49"/>
        <v>90</v>
      </c>
      <c r="AO114" s="260" t="s">
        <v>102</v>
      </c>
      <c r="AP114" s="259">
        <v>12</v>
      </c>
      <c r="AQ114" s="260">
        <f t="shared" si="50"/>
        <v>80</v>
      </c>
      <c r="AR114" s="259" t="s">
        <v>102</v>
      </c>
      <c r="AS114" s="259">
        <v>7</v>
      </c>
      <c r="AT114" s="261" t="s">
        <v>102</v>
      </c>
      <c r="AU114" s="262">
        <f t="shared" si="51"/>
        <v>70</v>
      </c>
      <c r="AV114" s="259">
        <v>17</v>
      </c>
      <c r="AW114" s="260">
        <f t="shared" si="52"/>
        <v>85</v>
      </c>
      <c r="AX114" s="260" t="s">
        <v>103</v>
      </c>
      <c r="AY114" s="260">
        <f t="shared" si="53"/>
        <v>949.5</v>
      </c>
      <c r="AZ114" s="260">
        <v>4</v>
      </c>
      <c r="BA114" s="273"/>
    </row>
    <row r="115" spans="4:53" ht="28.8" x14ac:dyDescent="0.55000000000000004">
      <c r="D115" s="270" t="s">
        <v>39</v>
      </c>
      <c r="E115" s="9" t="s">
        <v>12</v>
      </c>
      <c r="F115" s="255">
        <v>37</v>
      </c>
      <c r="G115" s="255">
        <f t="shared" si="42"/>
        <v>74</v>
      </c>
      <c r="H115" s="255" t="s">
        <v>102</v>
      </c>
      <c r="I115" s="256">
        <v>19</v>
      </c>
      <c r="J115" s="256" t="s">
        <v>102</v>
      </c>
      <c r="K115" s="256">
        <v>98</v>
      </c>
      <c r="L115" s="256" t="s">
        <v>102</v>
      </c>
      <c r="M115" s="256">
        <v>8</v>
      </c>
      <c r="N115" s="257" t="s">
        <v>102</v>
      </c>
      <c r="O115" s="257">
        <v>8</v>
      </c>
      <c r="P115" s="257" t="s">
        <v>103</v>
      </c>
      <c r="Q115" s="257">
        <f t="shared" si="43"/>
        <v>77.777777777777786</v>
      </c>
      <c r="R115" s="258">
        <v>84</v>
      </c>
      <c r="S115" s="255" t="s">
        <v>102</v>
      </c>
      <c r="T115" s="255">
        <v>7</v>
      </c>
      <c r="U115" s="255" t="s">
        <v>102</v>
      </c>
      <c r="V115" s="255">
        <v>17</v>
      </c>
      <c r="W115" s="255" t="s">
        <v>102</v>
      </c>
      <c r="X115" s="255">
        <v>7</v>
      </c>
      <c r="Y115" s="255" t="s">
        <v>102</v>
      </c>
      <c r="Z115" s="257">
        <f t="shared" si="44"/>
        <v>77.5</v>
      </c>
      <c r="AA115" s="259">
        <v>22</v>
      </c>
      <c r="AB115" s="259" t="s">
        <v>103</v>
      </c>
      <c r="AC115" s="259">
        <f t="shared" si="45"/>
        <v>88</v>
      </c>
      <c r="AD115" s="259">
        <v>19</v>
      </c>
      <c r="AE115" s="259">
        <f t="shared" si="46"/>
        <v>76</v>
      </c>
      <c r="AF115" s="259" t="s">
        <v>102</v>
      </c>
      <c r="AG115" s="259">
        <v>8</v>
      </c>
      <c r="AH115" s="259">
        <f t="shared" si="47"/>
        <v>80</v>
      </c>
      <c r="AI115" s="259" t="s">
        <v>102</v>
      </c>
      <c r="AJ115" s="259">
        <v>20</v>
      </c>
      <c r="AK115" s="259">
        <f t="shared" si="48"/>
        <v>80</v>
      </c>
      <c r="AL115" s="259" t="s">
        <v>103</v>
      </c>
      <c r="AM115" s="259">
        <v>26</v>
      </c>
      <c r="AN115" s="260">
        <f t="shared" si="49"/>
        <v>86.666666666666671</v>
      </c>
      <c r="AO115" s="260" t="s">
        <v>102</v>
      </c>
      <c r="AP115" s="259">
        <v>14</v>
      </c>
      <c r="AQ115" s="260">
        <f t="shared" si="50"/>
        <v>93.333333333333329</v>
      </c>
      <c r="AR115" s="259" t="s">
        <v>102</v>
      </c>
      <c r="AS115" s="259">
        <v>6</v>
      </c>
      <c r="AT115" s="261" t="s">
        <v>102</v>
      </c>
      <c r="AU115" s="262">
        <f t="shared" si="51"/>
        <v>60</v>
      </c>
      <c r="AV115" s="259">
        <v>14</v>
      </c>
      <c r="AW115" s="260">
        <f t="shared" si="52"/>
        <v>70</v>
      </c>
      <c r="AX115" s="260" t="s">
        <v>102</v>
      </c>
      <c r="AY115" s="260">
        <f t="shared" si="53"/>
        <v>947.27777777777783</v>
      </c>
      <c r="AZ115" s="260">
        <v>5</v>
      </c>
      <c r="BA115" s="273"/>
    </row>
    <row r="116" spans="4:53" ht="28.8" x14ac:dyDescent="0.55000000000000004">
      <c r="D116" s="270" t="s">
        <v>26</v>
      </c>
      <c r="E116" s="9" t="s">
        <v>12</v>
      </c>
      <c r="F116" s="255">
        <v>35</v>
      </c>
      <c r="G116" s="255">
        <f t="shared" si="42"/>
        <v>70</v>
      </c>
      <c r="H116" s="255" t="s">
        <v>102</v>
      </c>
      <c r="I116" s="256">
        <v>19</v>
      </c>
      <c r="J116" s="256" t="s">
        <v>102</v>
      </c>
      <c r="K116" s="256">
        <v>100</v>
      </c>
      <c r="L116" s="256" t="s">
        <v>103</v>
      </c>
      <c r="M116" s="256">
        <v>8</v>
      </c>
      <c r="N116" s="257" t="s">
        <v>102</v>
      </c>
      <c r="O116" s="257">
        <v>7</v>
      </c>
      <c r="P116" s="257" t="s">
        <v>102</v>
      </c>
      <c r="Q116" s="257">
        <f t="shared" si="43"/>
        <v>75.555555555555557</v>
      </c>
      <c r="R116" s="258">
        <v>84</v>
      </c>
      <c r="S116" s="255" t="s">
        <v>102</v>
      </c>
      <c r="T116" s="255">
        <v>8</v>
      </c>
      <c r="U116" s="255" t="s">
        <v>102</v>
      </c>
      <c r="V116" s="255">
        <v>10</v>
      </c>
      <c r="W116" s="255" t="s">
        <v>101</v>
      </c>
      <c r="X116" s="255">
        <v>7</v>
      </c>
      <c r="Y116" s="255" t="s">
        <v>102</v>
      </c>
      <c r="Z116" s="257">
        <f t="shared" si="44"/>
        <v>62.5</v>
      </c>
      <c r="AA116" s="259">
        <v>23</v>
      </c>
      <c r="AB116" s="259" t="s">
        <v>103</v>
      </c>
      <c r="AC116" s="259">
        <f t="shared" si="45"/>
        <v>92</v>
      </c>
      <c r="AD116" s="259">
        <v>25</v>
      </c>
      <c r="AE116" s="259">
        <f t="shared" si="46"/>
        <v>100</v>
      </c>
      <c r="AF116" s="259" t="s">
        <v>103</v>
      </c>
      <c r="AG116" s="259">
        <v>7</v>
      </c>
      <c r="AH116" s="259">
        <f t="shared" si="47"/>
        <v>70</v>
      </c>
      <c r="AI116" s="259" t="s">
        <v>102</v>
      </c>
      <c r="AJ116" s="259">
        <v>17</v>
      </c>
      <c r="AK116" s="259">
        <f t="shared" si="48"/>
        <v>68</v>
      </c>
      <c r="AL116" s="259" t="s">
        <v>102</v>
      </c>
      <c r="AM116" s="259">
        <v>29</v>
      </c>
      <c r="AN116" s="260">
        <f t="shared" si="49"/>
        <v>96.666666666666671</v>
      </c>
      <c r="AO116" s="260" t="s">
        <v>102</v>
      </c>
      <c r="AP116" s="259">
        <v>12</v>
      </c>
      <c r="AQ116" s="260">
        <f t="shared" si="50"/>
        <v>80</v>
      </c>
      <c r="AR116" s="259" t="s">
        <v>102</v>
      </c>
      <c r="AS116" s="259">
        <v>6</v>
      </c>
      <c r="AT116" s="261" t="s">
        <v>102</v>
      </c>
      <c r="AU116" s="262">
        <f t="shared" si="51"/>
        <v>60</v>
      </c>
      <c r="AV116" s="259">
        <v>16</v>
      </c>
      <c r="AW116" s="260">
        <f t="shared" si="52"/>
        <v>80</v>
      </c>
      <c r="AX116" s="260" t="s">
        <v>102</v>
      </c>
      <c r="AY116" s="260">
        <f t="shared" si="53"/>
        <v>938.72222222222217</v>
      </c>
      <c r="AZ116" s="260">
        <v>6</v>
      </c>
      <c r="BA116" s="273"/>
    </row>
    <row r="117" spans="4:53" ht="28.8" x14ac:dyDescent="0.55000000000000004">
      <c r="D117" s="270" t="s">
        <v>56</v>
      </c>
      <c r="E117" s="9" t="s">
        <v>12</v>
      </c>
      <c r="F117" s="255">
        <v>31</v>
      </c>
      <c r="G117" s="255">
        <f t="shared" si="42"/>
        <v>62</v>
      </c>
      <c r="H117" s="255" t="s">
        <v>102</v>
      </c>
      <c r="I117" s="256">
        <v>20</v>
      </c>
      <c r="J117" s="256" t="s">
        <v>103</v>
      </c>
      <c r="K117" s="256">
        <v>100</v>
      </c>
      <c r="L117" s="256" t="s">
        <v>103</v>
      </c>
      <c r="M117" s="256">
        <v>7</v>
      </c>
      <c r="N117" s="257" t="s">
        <v>102</v>
      </c>
      <c r="O117" s="257">
        <v>6</v>
      </c>
      <c r="P117" s="257" t="s">
        <v>102</v>
      </c>
      <c r="Q117" s="257">
        <f t="shared" si="43"/>
        <v>73.333333333333329</v>
      </c>
      <c r="R117" s="258">
        <v>75</v>
      </c>
      <c r="S117" s="255" t="s">
        <v>102</v>
      </c>
      <c r="T117" s="255">
        <v>8</v>
      </c>
      <c r="U117" s="255" t="s">
        <v>102</v>
      </c>
      <c r="V117" s="255">
        <v>15</v>
      </c>
      <c r="W117" s="255" t="s">
        <v>102</v>
      </c>
      <c r="X117" s="255">
        <v>6</v>
      </c>
      <c r="Y117" s="255" t="s">
        <v>102</v>
      </c>
      <c r="Z117" s="257">
        <f t="shared" si="44"/>
        <v>72.5</v>
      </c>
      <c r="AA117" s="259">
        <v>23</v>
      </c>
      <c r="AB117" s="259" t="s">
        <v>102</v>
      </c>
      <c r="AC117" s="259">
        <f t="shared" si="45"/>
        <v>92</v>
      </c>
      <c r="AD117" s="259">
        <v>17</v>
      </c>
      <c r="AE117" s="259">
        <f t="shared" si="46"/>
        <v>68</v>
      </c>
      <c r="AF117" s="259" t="s">
        <v>102</v>
      </c>
      <c r="AG117" s="259">
        <v>4</v>
      </c>
      <c r="AH117" s="259">
        <f t="shared" si="47"/>
        <v>40</v>
      </c>
      <c r="AI117" s="259" t="s">
        <v>101</v>
      </c>
      <c r="AJ117" s="259">
        <v>20</v>
      </c>
      <c r="AK117" s="259">
        <f t="shared" si="48"/>
        <v>80</v>
      </c>
      <c r="AL117" s="259" t="s">
        <v>103</v>
      </c>
      <c r="AM117" s="259">
        <v>26</v>
      </c>
      <c r="AN117" s="260">
        <f t="shared" si="49"/>
        <v>86.666666666666671</v>
      </c>
      <c r="AO117" s="260" t="s">
        <v>102</v>
      </c>
      <c r="AP117" s="259">
        <v>12</v>
      </c>
      <c r="AQ117" s="260">
        <f t="shared" si="50"/>
        <v>80</v>
      </c>
      <c r="AR117" s="259" t="s">
        <v>102</v>
      </c>
      <c r="AS117" s="259">
        <v>9</v>
      </c>
      <c r="AT117" s="261" t="s">
        <v>102</v>
      </c>
      <c r="AU117" s="262">
        <f t="shared" si="51"/>
        <v>90</v>
      </c>
      <c r="AV117" s="259">
        <v>16</v>
      </c>
      <c r="AW117" s="260">
        <f t="shared" si="52"/>
        <v>80</v>
      </c>
      <c r="AX117" s="260" t="s">
        <v>102</v>
      </c>
      <c r="AY117" s="260">
        <f t="shared" si="53"/>
        <v>899.49999999999989</v>
      </c>
      <c r="AZ117" s="260">
        <v>7</v>
      </c>
      <c r="BA117" s="273"/>
    </row>
    <row r="118" spans="4:53" ht="28.8" x14ac:dyDescent="0.55000000000000004">
      <c r="D118" s="271" t="s">
        <v>18</v>
      </c>
      <c r="E118" s="9" t="s">
        <v>12</v>
      </c>
      <c r="F118" s="255">
        <v>24</v>
      </c>
      <c r="G118" s="255">
        <f t="shared" si="42"/>
        <v>48</v>
      </c>
      <c r="H118" s="255" t="s">
        <v>101</v>
      </c>
      <c r="I118" s="256">
        <v>16</v>
      </c>
      <c r="J118" s="256">
        <v>16</v>
      </c>
      <c r="K118" s="256">
        <v>100</v>
      </c>
      <c r="L118" s="256" t="s">
        <v>103</v>
      </c>
      <c r="M118" s="256">
        <v>7</v>
      </c>
      <c r="N118" s="257" t="s">
        <v>102</v>
      </c>
      <c r="O118" s="257">
        <v>7</v>
      </c>
      <c r="P118" s="257" t="s">
        <v>103</v>
      </c>
      <c r="Q118" s="257">
        <f t="shared" si="43"/>
        <v>66.666666666666657</v>
      </c>
      <c r="R118" s="258">
        <v>78</v>
      </c>
      <c r="S118" s="255" t="s">
        <v>102</v>
      </c>
      <c r="T118" s="255">
        <v>7</v>
      </c>
      <c r="U118" s="255" t="s">
        <v>102</v>
      </c>
      <c r="V118" s="255">
        <v>12</v>
      </c>
      <c r="W118" s="255" t="s">
        <v>101</v>
      </c>
      <c r="X118" s="255">
        <v>6</v>
      </c>
      <c r="Y118" s="255" t="s">
        <v>102</v>
      </c>
      <c r="Z118" s="257">
        <f t="shared" si="44"/>
        <v>62.5</v>
      </c>
      <c r="AA118" s="259">
        <v>18</v>
      </c>
      <c r="AB118" s="259" t="s">
        <v>102</v>
      </c>
      <c r="AC118" s="259">
        <f t="shared" si="45"/>
        <v>72</v>
      </c>
      <c r="AD118" s="259">
        <v>18</v>
      </c>
      <c r="AE118" s="259">
        <f t="shared" si="46"/>
        <v>72</v>
      </c>
      <c r="AF118" s="259" t="s">
        <v>102</v>
      </c>
      <c r="AG118" s="259">
        <v>8</v>
      </c>
      <c r="AH118" s="259">
        <f t="shared" si="47"/>
        <v>80</v>
      </c>
      <c r="AI118" s="259" t="s">
        <v>102</v>
      </c>
      <c r="AJ118" s="259">
        <v>22</v>
      </c>
      <c r="AK118" s="259">
        <f t="shared" si="48"/>
        <v>88</v>
      </c>
      <c r="AL118" s="259" t="s">
        <v>103</v>
      </c>
      <c r="AM118" s="259">
        <v>28</v>
      </c>
      <c r="AN118" s="260">
        <f t="shared" si="49"/>
        <v>93.333333333333329</v>
      </c>
      <c r="AO118" s="260" t="s">
        <v>102</v>
      </c>
      <c r="AP118" s="259">
        <v>11</v>
      </c>
      <c r="AQ118" s="260">
        <f t="shared" si="50"/>
        <v>73.333333333333329</v>
      </c>
      <c r="AR118" s="259" t="s">
        <v>102</v>
      </c>
      <c r="AS118" s="259">
        <v>6</v>
      </c>
      <c r="AT118" s="261" t="s">
        <v>102</v>
      </c>
      <c r="AU118" s="262">
        <f t="shared" si="51"/>
        <v>60</v>
      </c>
      <c r="AV118" s="259">
        <v>15</v>
      </c>
      <c r="AW118" s="260">
        <f t="shared" si="52"/>
        <v>75</v>
      </c>
      <c r="AX118" s="260" t="s">
        <v>102</v>
      </c>
      <c r="AY118" s="260">
        <f t="shared" si="53"/>
        <v>868.83333333333337</v>
      </c>
      <c r="AZ118" s="260">
        <v>8</v>
      </c>
      <c r="BA118" s="273"/>
    </row>
    <row r="119" spans="4:53" ht="28.8" x14ac:dyDescent="0.55000000000000004">
      <c r="D119" s="270" t="s">
        <v>34</v>
      </c>
      <c r="E119" s="9" t="s">
        <v>12</v>
      </c>
      <c r="F119" s="255">
        <v>28</v>
      </c>
      <c r="G119" s="255">
        <f t="shared" si="42"/>
        <v>56</v>
      </c>
      <c r="H119" s="255" t="s">
        <v>102</v>
      </c>
      <c r="I119" s="256">
        <v>21</v>
      </c>
      <c r="J119" s="256" t="s">
        <v>103</v>
      </c>
      <c r="K119" s="256">
        <v>95</v>
      </c>
      <c r="L119" s="256" t="s">
        <v>102</v>
      </c>
      <c r="M119" s="256">
        <v>7</v>
      </c>
      <c r="N119" s="257" t="s">
        <v>102</v>
      </c>
      <c r="O119" s="257">
        <v>8</v>
      </c>
      <c r="P119" s="257" t="s">
        <v>103</v>
      </c>
      <c r="Q119" s="257">
        <f t="shared" si="43"/>
        <v>80</v>
      </c>
      <c r="R119" s="258">
        <v>74</v>
      </c>
      <c r="S119" s="255" t="s">
        <v>102</v>
      </c>
      <c r="T119" s="255">
        <v>6</v>
      </c>
      <c r="U119" s="255" t="s">
        <v>102</v>
      </c>
      <c r="V119" s="255">
        <v>12</v>
      </c>
      <c r="W119" s="255" t="s">
        <v>101</v>
      </c>
      <c r="X119" s="255">
        <v>7</v>
      </c>
      <c r="Y119" s="255" t="s">
        <v>102</v>
      </c>
      <c r="Z119" s="257">
        <f t="shared" si="44"/>
        <v>62.5</v>
      </c>
      <c r="AA119" s="259">
        <v>21</v>
      </c>
      <c r="AB119" s="259" t="s">
        <v>103</v>
      </c>
      <c r="AC119" s="259">
        <f t="shared" si="45"/>
        <v>84</v>
      </c>
      <c r="AD119" s="259">
        <v>18</v>
      </c>
      <c r="AE119" s="259">
        <f t="shared" si="46"/>
        <v>72</v>
      </c>
      <c r="AF119" s="259" t="s">
        <v>102</v>
      </c>
      <c r="AG119" s="259">
        <v>7</v>
      </c>
      <c r="AH119" s="259">
        <f t="shared" si="47"/>
        <v>70</v>
      </c>
      <c r="AI119" s="259" t="s">
        <v>102</v>
      </c>
      <c r="AJ119" s="259">
        <v>15</v>
      </c>
      <c r="AK119" s="259">
        <f t="shared" si="48"/>
        <v>60</v>
      </c>
      <c r="AL119" s="259" t="s">
        <v>102</v>
      </c>
      <c r="AM119" s="259">
        <v>27</v>
      </c>
      <c r="AN119" s="260">
        <f t="shared" si="49"/>
        <v>90</v>
      </c>
      <c r="AO119" s="260" t="s">
        <v>102</v>
      </c>
      <c r="AP119" s="259">
        <v>13</v>
      </c>
      <c r="AQ119" s="260">
        <f t="shared" si="50"/>
        <v>86.666666666666671</v>
      </c>
      <c r="AR119" s="259" t="s">
        <v>102</v>
      </c>
      <c r="AS119" s="259">
        <v>5</v>
      </c>
      <c r="AT119" s="261" t="s">
        <v>102</v>
      </c>
      <c r="AU119" s="262">
        <f t="shared" si="51"/>
        <v>50</v>
      </c>
      <c r="AV119" s="259">
        <v>16</v>
      </c>
      <c r="AW119" s="260">
        <f t="shared" si="52"/>
        <v>80</v>
      </c>
      <c r="AX119" s="260" t="s">
        <v>103</v>
      </c>
      <c r="AY119" s="260">
        <f t="shared" si="53"/>
        <v>865.16666666666663</v>
      </c>
      <c r="AZ119" s="260">
        <v>9</v>
      </c>
      <c r="BA119" s="273"/>
    </row>
    <row r="120" spans="4:53" ht="28.8" x14ac:dyDescent="0.55000000000000004">
      <c r="D120" s="270" t="s">
        <v>58</v>
      </c>
      <c r="E120" s="9" t="s">
        <v>12</v>
      </c>
      <c r="F120" s="255">
        <v>34</v>
      </c>
      <c r="G120" s="255">
        <f t="shared" si="42"/>
        <v>68</v>
      </c>
      <c r="H120" s="255" t="s">
        <v>102</v>
      </c>
      <c r="I120" s="256">
        <v>20</v>
      </c>
      <c r="J120" s="256" t="s">
        <v>103</v>
      </c>
      <c r="K120" s="256">
        <v>99</v>
      </c>
      <c r="L120" s="256" t="s">
        <v>102</v>
      </c>
      <c r="M120" s="256">
        <v>8</v>
      </c>
      <c r="N120" s="257" t="s">
        <v>102</v>
      </c>
      <c r="O120" s="257">
        <v>7</v>
      </c>
      <c r="P120" s="257" t="s">
        <v>102</v>
      </c>
      <c r="Q120" s="257">
        <f t="shared" si="43"/>
        <v>77.777777777777786</v>
      </c>
      <c r="R120" s="258">
        <v>86</v>
      </c>
      <c r="S120" s="255" t="s">
        <v>102</v>
      </c>
      <c r="T120" s="255">
        <v>7</v>
      </c>
      <c r="U120" s="255" t="s">
        <v>102</v>
      </c>
      <c r="V120" s="255">
        <v>12</v>
      </c>
      <c r="W120" s="255" t="s">
        <v>101</v>
      </c>
      <c r="X120" s="255">
        <v>7</v>
      </c>
      <c r="Y120" s="255" t="s">
        <v>102</v>
      </c>
      <c r="Z120" s="257">
        <f t="shared" si="44"/>
        <v>65</v>
      </c>
      <c r="AA120" s="259">
        <v>18</v>
      </c>
      <c r="AB120" s="259" t="s">
        <v>102</v>
      </c>
      <c r="AC120" s="259">
        <f t="shared" si="45"/>
        <v>72</v>
      </c>
      <c r="AD120" s="259">
        <v>17</v>
      </c>
      <c r="AE120" s="259">
        <f t="shared" si="46"/>
        <v>68</v>
      </c>
      <c r="AF120" s="259" t="s">
        <v>102</v>
      </c>
      <c r="AG120" s="259">
        <v>7</v>
      </c>
      <c r="AH120" s="259">
        <f t="shared" si="47"/>
        <v>70</v>
      </c>
      <c r="AI120" s="259" t="s">
        <v>102</v>
      </c>
      <c r="AJ120" s="259">
        <v>13</v>
      </c>
      <c r="AK120" s="259">
        <f t="shared" si="48"/>
        <v>52</v>
      </c>
      <c r="AL120" s="259" t="s">
        <v>102</v>
      </c>
      <c r="AM120" s="259">
        <v>27</v>
      </c>
      <c r="AN120" s="260">
        <f t="shared" si="49"/>
        <v>90</v>
      </c>
      <c r="AO120" s="260" t="s">
        <v>102</v>
      </c>
      <c r="AP120" s="259">
        <v>13</v>
      </c>
      <c r="AQ120" s="260">
        <f t="shared" si="50"/>
        <v>86.666666666666671</v>
      </c>
      <c r="AR120" s="259" t="s">
        <v>102</v>
      </c>
      <c r="AS120" s="259">
        <v>6</v>
      </c>
      <c r="AT120" s="261" t="s">
        <v>102</v>
      </c>
      <c r="AU120" s="262">
        <f t="shared" si="51"/>
        <v>60</v>
      </c>
      <c r="AV120" s="259">
        <v>13</v>
      </c>
      <c r="AW120" s="260">
        <f t="shared" si="52"/>
        <v>65</v>
      </c>
      <c r="AX120" s="260" t="s">
        <v>102</v>
      </c>
      <c r="AY120" s="260">
        <f t="shared" si="53"/>
        <v>860.44444444444446</v>
      </c>
      <c r="AZ120" s="260">
        <v>10</v>
      </c>
      <c r="BA120" s="273"/>
    </row>
    <row r="121" spans="4:53" ht="28.8" x14ac:dyDescent="0.55000000000000004">
      <c r="D121" s="270" t="s">
        <v>8</v>
      </c>
      <c r="E121" s="9" t="s">
        <v>12</v>
      </c>
      <c r="F121" s="255">
        <v>34</v>
      </c>
      <c r="G121" s="255">
        <f t="shared" si="42"/>
        <v>68</v>
      </c>
      <c r="H121" s="255" t="s">
        <v>102</v>
      </c>
      <c r="I121" s="257">
        <v>22</v>
      </c>
      <c r="J121" s="257" t="s">
        <v>103</v>
      </c>
      <c r="K121" s="257">
        <v>97</v>
      </c>
      <c r="L121" s="257" t="s">
        <v>102</v>
      </c>
      <c r="M121" s="257">
        <v>7</v>
      </c>
      <c r="N121" s="257" t="s">
        <v>102</v>
      </c>
      <c r="O121" s="257">
        <v>9</v>
      </c>
      <c r="P121" s="257" t="s">
        <v>103</v>
      </c>
      <c r="Q121" s="257">
        <f t="shared" si="43"/>
        <v>84.444444444444443</v>
      </c>
      <c r="R121" s="255">
        <v>78</v>
      </c>
      <c r="S121" s="255" t="s">
        <v>102</v>
      </c>
      <c r="T121" s="255">
        <v>8</v>
      </c>
      <c r="U121" s="255" t="s">
        <v>102</v>
      </c>
      <c r="V121" s="255">
        <v>8</v>
      </c>
      <c r="W121" s="255" t="s">
        <v>101</v>
      </c>
      <c r="X121" s="255">
        <v>5</v>
      </c>
      <c r="Y121" s="255" t="s">
        <v>101</v>
      </c>
      <c r="Z121" s="257">
        <f t="shared" si="44"/>
        <v>52.5</v>
      </c>
      <c r="AA121" s="259">
        <v>18</v>
      </c>
      <c r="AB121" s="259" t="s">
        <v>102</v>
      </c>
      <c r="AC121" s="259">
        <f t="shared" si="45"/>
        <v>72</v>
      </c>
      <c r="AD121" s="259">
        <v>17</v>
      </c>
      <c r="AE121" s="259">
        <f t="shared" si="46"/>
        <v>68</v>
      </c>
      <c r="AF121" s="259" t="s">
        <v>102</v>
      </c>
      <c r="AG121" s="259">
        <v>6</v>
      </c>
      <c r="AH121" s="259">
        <f t="shared" si="47"/>
        <v>60</v>
      </c>
      <c r="AI121" s="259" t="s">
        <v>102</v>
      </c>
      <c r="AJ121" s="259">
        <v>17</v>
      </c>
      <c r="AK121" s="259">
        <f t="shared" si="48"/>
        <v>68</v>
      </c>
      <c r="AL121" s="259" t="s">
        <v>102</v>
      </c>
      <c r="AM121" s="259">
        <v>27</v>
      </c>
      <c r="AN121" s="260">
        <f t="shared" si="49"/>
        <v>90</v>
      </c>
      <c r="AO121" s="260" t="s">
        <v>102</v>
      </c>
      <c r="AP121" s="259">
        <v>9</v>
      </c>
      <c r="AQ121" s="260">
        <f t="shared" si="50"/>
        <v>60</v>
      </c>
      <c r="AR121" s="259" t="s">
        <v>102</v>
      </c>
      <c r="AS121" s="259">
        <v>7</v>
      </c>
      <c r="AT121" s="261" t="s">
        <v>102</v>
      </c>
      <c r="AU121" s="262">
        <f t="shared" si="51"/>
        <v>70</v>
      </c>
      <c r="AV121" s="261">
        <v>16</v>
      </c>
      <c r="AW121" s="260">
        <f t="shared" si="52"/>
        <v>80</v>
      </c>
      <c r="AX121" s="260" t="s">
        <v>103</v>
      </c>
      <c r="AY121" s="260">
        <f t="shared" si="53"/>
        <v>850.94444444444446</v>
      </c>
      <c r="AZ121" s="260">
        <v>11</v>
      </c>
      <c r="BA121" s="273"/>
    </row>
    <row r="122" spans="4:53" ht="28.8" x14ac:dyDescent="0.55000000000000004">
      <c r="D122" s="270" t="s">
        <v>6</v>
      </c>
      <c r="E122" s="9" t="s">
        <v>12</v>
      </c>
      <c r="F122" s="255">
        <v>23</v>
      </c>
      <c r="G122" s="255">
        <f t="shared" si="42"/>
        <v>46</v>
      </c>
      <c r="H122" s="255" t="s">
        <v>101</v>
      </c>
      <c r="I122" s="257">
        <v>20</v>
      </c>
      <c r="J122" s="257" t="s">
        <v>103</v>
      </c>
      <c r="K122" s="257">
        <v>100</v>
      </c>
      <c r="L122" s="257" t="s">
        <v>103</v>
      </c>
      <c r="M122" s="257">
        <v>7</v>
      </c>
      <c r="N122" s="257" t="s">
        <v>102</v>
      </c>
      <c r="O122" s="257">
        <v>7</v>
      </c>
      <c r="P122" s="257" t="s">
        <v>102</v>
      </c>
      <c r="Q122" s="257">
        <f t="shared" si="43"/>
        <v>75.555555555555557</v>
      </c>
      <c r="R122" s="255">
        <v>84</v>
      </c>
      <c r="S122" s="255" t="s">
        <v>102</v>
      </c>
      <c r="T122" s="255">
        <v>9</v>
      </c>
      <c r="U122" s="255" t="s">
        <v>103</v>
      </c>
      <c r="V122" s="255">
        <v>13</v>
      </c>
      <c r="W122" s="255" t="s">
        <v>101</v>
      </c>
      <c r="X122" s="255">
        <v>8</v>
      </c>
      <c r="Y122" s="255" t="s">
        <v>102</v>
      </c>
      <c r="Z122" s="257">
        <f t="shared" si="44"/>
        <v>75</v>
      </c>
      <c r="AA122" s="259">
        <v>19</v>
      </c>
      <c r="AB122" s="259" t="s">
        <v>102</v>
      </c>
      <c r="AC122" s="259">
        <f t="shared" si="45"/>
        <v>76</v>
      </c>
      <c r="AD122" s="259">
        <v>17</v>
      </c>
      <c r="AE122" s="259">
        <f t="shared" si="46"/>
        <v>68</v>
      </c>
      <c r="AF122" s="259" t="s">
        <v>102</v>
      </c>
      <c r="AG122" s="259">
        <v>6</v>
      </c>
      <c r="AH122" s="259">
        <f t="shared" si="47"/>
        <v>60</v>
      </c>
      <c r="AI122" s="259" t="s">
        <v>102</v>
      </c>
      <c r="AJ122" s="259">
        <v>16</v>
      </c>
      <c r="AK122" s="259">
        <f t="shared" si="48"/>
        <v>64</v>
      </c>
      <c r="AL122" s="259" t="s">
        <v>102</v>
      </c>
      <c r="AM122" s="259">
        <v>27</v>
      </c>
      <c r="AN122" s="260">
        <f t="shared" si="49"/>
        <v>90</v>
      </c>
      <c r="AO122" s="260" t="s">
        <v>102</v>
      </c>
      <c r="AP122" s="259">
        <v>11</v>
      </c>
      <c r="AQ122" s="260">
        <f t="shared" si="50"/>
        <v>73.333333333333329</v>
      </c>
      <c r="AR122" s="259" t="s">
        <v>102</v>
      </c>
      <c r="AS122" s="259">
        <v>7</v>
      </c>
      <c r="AT122" s="261" t="s">
        <v>102</v>
      </c>
      <c r="AU122" s="262">
        <f t="shared" si="51"/>
        <v>70</v>
      </c>
      <c r="AV122" s="261">
        <v>12</v>
      </c>
      <c r="AW122" s="260">
        <f t="shared" si="52"/>
        <v>60</v>
      </c>
      <c r="AX122" s="260" t="s">
        <v>102</v>
      </c>
      <c r="AY122" s="260">
        <f t="shared" si="53"/>
        <v>841.88888888888891</v>
      </c>
      <c r="AZ122" s="260">
        <v>12</v>
      </c>
      <c r="BA122" s="273"/>
    </row>
    <row r="123" spans="4:53" ht="28.8" x14ac:dyDescent="0.55000000000000004">
      <c r="D123" s="271" t="s">
        <v>16</v>
      </c>
      <c r="E123" s="9" t="s">
        <v>12</v>
      </c>
      <c r="F123" s="255">
        <v>21</v>
      </c>
      <c r="G123" s="255">
        <f t="shared" si="42"/>
        <v>42</v>
      </c>
      <c r="H123" s="255" t="s">
        <v>101</v>
      </c>
      <c r="I123" s="256">
        <v>16</v>
      </c>
      <c r="J123" s="256" t="s">
        <v>102</v>
      </c>
      <c r="K123" s="256">
        <v>98</v>
      </c>
      <c r="L123" s="256" t="s">
        <v>102</v>
      </c>
      <c r="M123" s="256">
        <v>2</v>
      </c>
      <c r="N123" s="257" t="s">
        <v>100</v>
      </c>
      <c r="O123" s="257">
        <v>8</v>
      </c>
      <c r="P123" s="257" t="s">
        <v>103</v>
      </c>
      <c r="Q123" s="257">
        <f t="shared" si="43"/>
        <v>57.777777777777771</v>
      </c>
      <c r="R123" s="258">
        <v>78</v>
      </c>
      <c r="S123" s="255" t="s">
        <v>102</v>
      </c>
      <c r="T123" s="255">
        <v>4</v>
      </c>
      <c r="U123" s="255" t="s">
        <v>102</v>
      </c>
      <c r="V123" s="255">
        <v>11</v>
      </c>
      <c r="W123" s="255" t="s">
        <v>101</v>
      </c>
      <c r="X123" s="255">
        <v>6</v>
      </c>
      <c r="Y123" s="255" t="s">
        <v>102</v>
      </c>
      <c r="Z123" s="257">
        <f t="shared" si="44"/>
        <v>52.5</v>
      </c>
      <c r="AA123" s="259">
        <v>17</v>
      </c>
      <c r="AB123" s="259" t="s">
        <v>102</v>
      </c>
      <c r="AC123" s="259">
        <f t="shared" si="45"/>
        <v>68</v>
      </c>
      <c r="AD123" s="259">
        <v>18</v>
      </c>
      <c r="AE123" s="259">
        <f t="shared" si="46"/>
        <v>72</v>
      </c>
      <c r="AF123" s="259" t="s">
        <v>102</v>
      </c>
      <c r="AG123" s="259">
        <v>6</v>
      </c>
      <c r="AH123" s="259">
        <f t="shared" si="47"/>
        <v>60</v>
      </c>
      <c r="AI123" s="259" t="s">
        <v>102</v>
      </c>
      <c r="AJ123" s="259">
        <v>18</v>
      </c>
      <c r="AK123" s="259">
        <f t="shared" si="48"/>
        <v>72</v>
      </c>
      <c r="AL123" s="259" t="s">
        <v>102</v>
      </c>
      <c r="AM123" s="259">
        <v>26</v>
      </c>
      <c r="AN123" s="260">
        <f t="shared" si="49"/>
        <v>86.666666666666671</v>
      </c>
      <c r="AO123" s="260" t="s">
        <v>102</v>
      </c>
      <c r="AP123" s="259">
        <v>10</v>
      </c>
      <c r="AQ123" s="260">
        <f t="shared" si="50"/>
        <v>66.666666666666657</v>
      </c>
      <c r="AR123" s="259" t="s">
        <v>102</v>
      </c>
      <c r="AS123" s="259">
        <v>7</v>
      </c>
      <c r="AT123" s="261" t="s">
        <v>102</v>
      </c>
      <c r="AU123" s="262">
        <f t="shared" si="51"/>
        <v>70</v>
      </c>
      <c r="AV123" s="259">
        <v>15</v>
      </c>
      <c r="AW123" s="260">
        <f t="shared" si="52"/>
        <v>75</v>
      </c>
      <c r="AX123" s="260" t="s">
        <v>102</v>
      </c>
      <c r="AY123" s="260">
        <f t="shared" si="53"/>
        <v>800.61111111111109</v>
      </c>
      <c r="AZ123" s="260">
        <v>13</v>
      </c>
      <c r="BA123" s="273"/>
    </row>
    <row r="124" spans="4:53" ht="28.8" x14ac:dyDescent="0.55000000000000004">
      <c r="D124" s="270" t="s">
        <v>130</v>
      </c>
      <c r="E124" s="9" t="s">
        <v>12</v>
      </c>
      <c r="F124" s="255">
        <v>23</v>
      </c>
      <c r="G124" s="255">
        <f t="shared" si="42"/>
        <v>46</v>
      </c>
      <c r="H124" s="255" t="s">
        <v>101</v>
      </c>
      <c r="I124" s="256">
        <v>19</v>
      </c>
      <c r="J124" s="256" t="s">
        <v>102</v>
      </c>
      <c r="K124" s="256">
        <v>95</v>
      </c>
      <c r="L124" s="256" t="s">
        <v>102</v>
      </c>
      <c r="M124" s="256">
        <v>6</v>
      </c>
      <c r="N124" s="257" t="s">
        <v>102</v>
      </c>
      <c r="O124" s="257">
        <v>5</v>
      </c>
      <c r="P124" s="257" t="s">
        <v>102</v>
      </c>
      <c r="Q124" s="257">
        <f t="shared" si="43"/>
        <v>66.666666666666657</v>
      </c>
      <c r="R124" s="258">
        <v>80</v>
      </c>
      <c r="S124" s="255" t="s">
        <v>102</v>
      </c>
      <c r="T124" s="255">
        <v>6</v>
      </c>
      <c r="U124" s="255" t="s">
        <v>102</v>
      </c>
      <c r="V124" s="255">
        <v>10</v>
      </c>
      <c r="W124" s="255" t="s">
        <v>101</v>
      </c>
      <c r="X124" s="255">
        <v>4</v>
      </c>
      <c r="Y124" s="255" t="s">
        <v>101</v>
      </c>
      <c r="Z124" s="257">
        <f t="shared" si="44"/>
        <v>50</v>
      </c>
      <c r="AA124" s="259">
        <v>10</v>
      </c>
      <c r="AB124" s="259" t="s">
        <v>101</v>
      </c>
      <c r="AC124" s="259">
        <f t="shared" si="45"/>
        <v>40</v>
      </c>
      <c r="AD124" s="259">
        <v>18</v>
      </c>
      <c r="AE124" s="259">
        <f t="shared" si="46"/>
        <v>72</v>
      </c>
      <c r="AF124" s="259" t="s">
        <v>102</v>
      </c>
      <c r="AG124" s="259">
        <v>4</v>
      </c>
      <c r="AH124" s="259">
        <f t="shared" si="47"/>
        <v>40</v>
      </c>
      <c r="AI124" s="259" t="s">
        <v>101</v>
      </c>
      <c r="AJ124" s="259">
        <v>11</v>
      </c>
      <c r="AK124" s="259">
        <f t="shared" si="48"/>
        <v>44</v>
      </c>
      <c r="AL124" s="259" t="s">
        <v>101</v>
      </c>
      <c r="AM124" s="259">
        <v>26</v>
      </c>
      <c r="AN124" s="260">
        <f t="shared" si="49"/>
        <v>86.666666666666671</v>
      </c>
      <c r="AO124" s="260" t="s">
        <v>102</v>
      </c>
      <c r="AP124" s="259">
        <v>13</v>
      </c>
      <c r="AQ124" s="260">
        <f t="shared" si="50"/>
        <v>86.666666666666671</v>
      </c>
      <c r="AR124" s="259" t="s">
        <v>102</v>
      </c>
      <c r="AS124" s="259">
        <v>3</v>
      </c>
      <c r="AT124" s="261" t="s">
        <v>102</v>
      </c>
      <c r="AU124" s="262">
        <f t="shared" si="51"/>
        <v>30</v>
      </c>
      <c r="AV124" s="259">
        <v>13</v>
      </c>
      <c r="AW124" s="260">
        <f t="shared" si="52"/>
        <v>65</v>
      </c>
      <c r="AX124" s="260" t="s">
        <v>102</v>
      </c>
      <c r="AY124" s="260">
        <f t="shared" si="53"/>
        <v>706.99999999999989</v>
      </c>
      <c r="AZ124" s="260">
        <v>14</v>
      </c>
      <c r="BA124" s="273"/>
    </row>
    <row r="125" spans="4:53" ht="28.8" x14ac:dyDescent="0.55000000000000004">
      <c r="D125" s="271" t="s">
        <v>131</v>
      </c>
      <c r="E125" s="9" t="s">
        <v>12</v>
      </c>
      <c r="F125" s="255">
        <v>20</v>
      </c>
      <c r="G125" s="255">
        <f t="shared" si="42"/>
        <v>40</v>
      </c>
      <c r="H125" s="255" t="s">
        <v>101</v>
      </c>
      <c r="I125" s="256">
        <v>10</v>
      </c>
      <c r="J125" s="256" t="s">
        <v>101</v>
      </c>
      <c r="K125" s="256">
        <v>93</v>
      </c>
      <c r="L125" s="256" t="s">
        <v>102</v>
      </c>
      <c r="M125" s="256">
        <v>7</v>
      </c>
      <c r="N125" s="257" t="s">
        <v>102</v>
      </c>
      <c r="O125" s="257">
        <v>5</v>
      </c>
      <c r="P125" s="257" t="s">
        <v>102</v>
      </c>
      <c r="Q125" s="257">
        <f t="shared" si="43"/>
        <v>48.888888888888886</v>
      </c>
      <c r="R125" s="258">
        <v>80</v>
      </c>
      <c r="S125" s="255" t="s">
        <v>102</v>
      </c>
      <c r="T125" s="255">
        <v>4</v>
      </c>
      <c r="U125" s="255" t="s">
        <v>102</v>
      </c>
      <c r="V125" s="255">
        <v>8</v>
      </c>
      <c r="W125" s="255" t="s">
        <v>101</v>
      </c>
      <c r="X125" s="255">
        <v>4</v>
      </c>
      <c r="Y125" s="255" t="s">
        <v>102</v>
      </c>
      <c r="Z125" s="257">
        <f t="shared" si="44"/>
        <v>40</v>
      </c>
      <c r="AA125" s="259">
        <v>17</v>
      </c>
      <c r="AB125" s="259" t="s">
        <v>102</v>
      </c>
      <c r="AC125" s="259">
        <f t="shared" si="45"/>
        <v>68</v>
      </c>
      <c r="AD125" s="259">
        <v>14</v>
      </c>
      <c r="AE125" s="259">
        <f t="shared" si="46"/>
        <v>56.000000000000007</v>
      </c>
      <c r="AF125" s="259" t="s">
        <v>102</v>
      </c>
      <c r="AG125" s="259">
        <v>8</v>
      </c>
      <c r="AH125" s="259">
        <f t="shared" si="47"/>
        <v>80</v>
      </c>
      <c r="AI125" s="259" t="s">
        <v>102</v>
      </c>
      <c r="AJ125" s="259">
        <v>17</v>
      </c>
      <c r="AK125" s="259">
        <f t="shared" si="48"/>
        <v>68</v>
      </c>
      <c r="AL125" s="259" t="s">
        <v>102</v>
      </c>
      <c r="AM125" s="259">
        <v>21</v>
      </c>
      <c r="AN125" s="260">
        <f t="shared" si="49"/>
        <v>70</v>
      </c>
      <c r="AO125" s="260" t="s">
        <v>102</v>
      </c>
      <c r="AP125" s="259">
        <v>7</v>
      </c>
      <c r="AQ125" s="260">
        <f t="shared" si="50"/>
        <v>46.666666666666664</v>
      </c>
      <c r="AR125" s="259" t="s">
        <v>101</v>
      </c>
      <c r="AS125" s="259">
        <v>6</v>
      </c>
      <c r="AT125" s="261" t="s">
        <v>102</v>
      </c>
      <c r="AU125" s="262">
        <f t="shared" si="51"/>
        <v>60</v>
      </c>
      <c r="AV125" s="259">
        <v>7</v>
      </c>
      <c r="AW125" s="260">
        <f t="shared" si="52"/>
        <v>35</v>
      </c>
      <c r="AX125" s="260" t="s">
        <v>101</v>
      </c>
      <c r="AY125" s="260">
        <f t="shared" si="53"/>
        <v>692.55555555555554</v>
      </c>
      <c r="AZ125" s="260">
        <v>15</v>
      </c>
      <c r="BA125" s="273"/>
    </row>
    <row r="126" spans="4:53" ht="28.8" x14ac:dyDescent="0.55000000000000004">
      <c r="D126" s="271" t="s">
        <v>106</v>
      </c>
      <c r="E126" s="9" t="s">
        <v>12</v>
      </c>
      <c r="F126" s="255">
        <v>20</v>
      </c>
      <c r="G126" s="255">
        <f t="shared" si="42"/>
        <v>40</v>
      </c>
      <c r="H126" s="255" t="s">
        <v>101</v>
      </c>
      <c r="I126" s="256">
        <v>19</v>
      </c>
      <c r="J126" s="256" t="s">
        <v>102</v>
      </c>
      <c r="K126" s="256">
        <v>99</v>
      </c>
      <c r="L126" s="256" t="s">
        <v>102</v>
      </c>
      <c r="M126" s="256">
        <v>2</v>
      </c>
      <c r="N126" s="257" t="s">
        <v>100</v>
      </c>
      <c r="O126" s="257">
        <v>5</v>
      </c>
      <c r="P126" s="257" t="s">
        <v>102</v>
      </c>
      <c r="Q126" s="257">
        <f t="shared" si="43"/>
        <v>57.777777777777771</v>
      </c>
      <c r="R126" s="258">
        <v>72</v>
      </c>
      <c r="S126" s="255" t="s">
        <v>102</v>
      </c>
      <c r="T126" s="255">
        <v>2</v>
      </c>
      <c r="U126" s="255" t="s">
        <v>100</v>
      </c>
      <c r="V126" s="255">
        <v>7</v>
      </c>
      <c r="W126" s="255" t="s">
        <v>100</v>
      </c>
      <c r="X126" s="255">
        <v>4</v>
      </c>
      <c r="Y126" s="255" t="s">
        <v>100</v>
      </c>
      <c r="Z126" s="257">
        <f t="shared" si="44"/>
        <v>32.5</v>
      </c>
      <c r="AA126" s="259">
        <v>16</v>
      </c>
      <c r="AB126" s="259" t="s">
        <v>102</v>
      </c>
      <c r="AC126" s="259">
        <f t="shared" si="45"/>
        <v>64</v>
      </c>
      <c r="AD126" s="259">
        <v>13</v>
      </c>
      <c r="AE126" s="259">
        <f t="shared" si="46"/>
        <v>52</v>
      </c>
      <c r="AF126" s="259" t="s">
        <v>102</v>
      </c>
      <c r="AG126" s="259">
        <v>4</v>
      </c>
      <c r="AH126" s="259">
        <f t="shared" si="47"/>
        <v>40</v>
      </c>
      <c r="AI126" s="259" t="s">
        <v>102</v>
      </c>
      <c r="AJ126" s="259">
        <v>16</v>
      </c>
      <c r="AK126" s="259">
        <f t="shared" si="48"/>
        <v>64</v>
      </c>
      <c r="AL126" s="259" t="s">
        <v>102</v>
      </c>
      <c r="AM126" s="259">
        <v>20</v>
      </c>
      <c r="AN126" s="260">
        <f t="shared" si="49"/>
        <v>66.666666666666657</v>
      </c>
      <c r="AO126" s="260" t="s">
        <v>102</v>
      </c>
      <c r="AP126" s="259">
        <v>8</v>
      </c>
      <c r="AQ126" s="260">
        <f t="shared" si="50"/>
        <v>53.333333333333336</v>
      </c>
      <c r="AR126" s="259" t="s">
        <v>102</v>
      </c>
      <c r="AS126" s="259">
        <v>7</v>
      </c>
      <c r="AT126" s="261" t="s">
        <v>102</v>
      </c>
      <c r="AU126" s="262">
        <f t="shared" si="51"/>
        <v>70</v>
      </c>
      <c r="AV126" s="259">
        <v>15</v>
      </c>
      <c r="AW126" s="260">
        <f t="shared" si="52"/>
        <v>75</v>
      </c>
      <c r="AX126" s="260" t="s">
        <v>102</v>
      </c>
      <c r="AY126" s="260">
        <f t="shared" si="53"/>
        <v>687.27777777777783</v>
      </c>
      <c r="AZ126" s="260">
        <v>16</v>
      </c>
      <c r="BA126" s="273"/>
    </row>
    <row r="127" spans="4:53" ht="28.8" x14ac:dyDescent="0.55000000000000004">
      <c r="D127" s="270" t="s">
        <v>15</v>
      </c>
      <c r="E127" s="9" t="s">
        <v>12</v>
      </c>
      <c r="F127" s="255">
        <v>25</v>
      </c>
      <c r="G127" s="255">
        <f t="shared" si="42"/>
        <v>50</v>
      </c>
      <c r="H127" s="255" t="s">
        <v>102</v>
      </c>
      <c r="I127" s="256">
        <v>10</v>
      </c>
      <c r="J127" s="256" t="s">
        <v>101</v>
      </c>
      <c r="K127" s="256">
        <v>96</v>
      </c>
      <c r="L127" s="256" t="s">
        <v>102</v>
      </c>
      <c r="M127" s="256">
        <v>4</v>
      </c>
      <c r="N127" s="257" t="s">
        <v>100</v>
      </c>
      <c r="O127" s="257">
        <v>4</v>
      </c>
      <c r="P127" s="257" t="s">
        <v>101</v>
      </c>
      <c r="Q127" s="257">
        <f t="shared" si="43"/>
        <v>40</v>
      </c>
      <c r="R127" s="258">
        <v>64</v>
      </c>
      <c r="S127" s="255" t="s">
        <v>101</v>
      </c>
      <c r="T127" s="255">
        <v>4</v>
      </c>
      <c r="U127" s="255" t="s">
        <v>102</v>
      </c>
      <c r="V127" s="255">
        <v>7</v>
      </c>
      <c r="W127" s="255" t="s">
        <v>100</v>
      </c>
      <c r="X127" s="255">
        <v>3</v>
      </c>
      <c r="Y127" s="255" t="s">
        <v>101</v>
      </c>
      <c r="Z127" s="257">
        <f t="shared" si="44"/>
        <v>35</v>
      </c>
      <c r="AA127" s="259">
        <v>16</v>
      </c>
      <c r="AB127" s="259" t="s">
        <v>102</v>
      </c>
      <c r="AC127" s="259">
        <f t="shared" si="45"/>
        <v>64</v>
      </c>
      <c r="AD127" s="259">
        <v>18</v>
      </c>
      <c r="AE127" s="259">
        <f t="shared" si="46"/>
        <v>72</v>
      </c>
      <c r="AF127" s="259" t="s">
        <v>102</v>
      </c>
      <c r="AG127" s="259">
        <v>4</v>
      </c>
      <c r="AH127" s="259">
        <f t="shared" si="47"/>
        <v>40</v>
      </c>
      <c r="AI127" s="259" t="s">
        <v>101</v>
      </c>
      <c r="AJ127" s="259">
        <v>11</v>
      </c>
      <c r="AK127" s="259">
        <f t="shared" si="48"/>
        <v>44</v>
      </c>
      <c r="AL127" s="259" t="s">
        <v>101</v>
      </c>
      <c r="AM127" s="259">
        <v>26</v>
      </c>
      <c r="AN127" s="260">
        <f t="shared" si="49"/>
        <v>86.666666666666671</v>
      </c>
      <c r="AO127" s="260" t="s">
        <v>102</v>
      </c>
      <c r="AP127" s="259">
        <v>8</v>
      </c>
      <c r="AQ127" s="260">
        <f t="shared" si="50"/>
        <v>53.333333333333336</v>
      </c>
      <c r="AR127" s="259" t="s">
        <v>102</v>
      </c>
      <c r="AS127" s="259">
        <v>7</v>
      </c>
      <c r="AT127" s="261" t="s">
        <v>102</v>
      </c>
      <c r="AU127" s="262">
        <f t="shared" si="51"/>
        <v>70</v>
      </c>
      <c r="AV127" s="259">
        <v>13</v>
      </c>
      <c r="AW127" s="260">
        <f t="shared" si="52"/>
        <v>65</v>
      </c>
      <c r="AX127" s="260" t="s">
        <v>102</v>
      </c>
      <c r="AY127" s="260">
        <f t="shared" si="53"/>
        <v>684</v>
      </c>
      <c r="AZ127" s="260">
        <v>17</v>
      </c>
      <c r="BA127" s="273"/>
    </row>
    <row r="128" spans="4:53" s="218" customFormat="1" ht="23.4" x14ac:dyDescent="0.45">
      <c r="D128" s="283" t="s">
        <v>75</v>
      </c>
      <c r="E128" s="288"/>
      <c r="F128" s="289">
        <f t="shared" ref="F128:AY128" si="54">SUM(F111:F127)</f>
        <v>493</v>
      </c>
      <c r="G128" s="289">
        <f t="shared" si="54"/>
        <v>986</v>
      </c>
      <c r="H128" s="289">
        <f t="shared" si="54"/>
        <v>0</v>
      </c>
      <c r="I128" s="289">
        <f t="shared" si="54"/>
        <v>316</v>
      </c>
      <c r="J128" s="289">
        <f t="shared" si="54"/>
        <v>16</v>
      </c>
      <c r="K128" s="289">
        <f t="shared" si="54"/>
        <v>1665</v>
      </c>
      <c r="L128" s="289">
        <f t="shared" si="54"/>
        <v>0</v>
      </c>
      <c r="M128" s="289">
        <f t="shared" si="54"/>
        <v>113</v>
      </c>
      <c r="N128" s="289">
        <f t="shared" si="54"/>
        <v>0</v>
      </c>
      <c r="O128" s="289">
        <f t="shared" si="54"/>
        <v>121</v>
      </c>
      <c r="P128" s="289">
        <f t="shared" si="54"/>
        <v>0</v>
      </c>
      <c r="Q128" s="289">
        <f t="shared" si="54"/>
        <v>1222.2222222222224</v>
      </c>
      <c r="R128" s="289">
        <f t="shared" si="54"/>
        <v>1348</v>
      </c>
      <c r="S128" s="289">
        <f t="shared" si="54"/>
        <v>0</v>
      </c>
      <c r="T128" s="289">
        <f t="shared" si="54"/>
        <v>112</v>
      </c>
      <c r="U128" s="289">
        <f t="shared" si="54"/>
        <v>0</v>
      </c>
      <c r="V128" s="289">
        <f t="shared" si="54"/>
        <v>190</v>
      </c>
      <c r="W128" s="289">
        <f t="shared" si="54"/>
        <v>0</v>
      </c>
      <c r="X128" s="289">
        <f t="shared" si="54"/>
        <v>104</v>
      </c>
      <c r="Y128" s="289">
        <f t="shared" si="54"/>
        <v>0</v>
      </c>
      <c r="Z128" s="289">
        <f t="shared" si="54"/>
        <v>1015</v>
      </c>
      <c r="AA128" s="289">
        <f t="shared" si="54"/>
        <v>315</v>
      </c>
      <c r="AB128" s="289">
        <f t="shared" si="54"/>
        <v>0</v>
      </c>
      <c r="AC128" s="289">
        <f t="shared" si="54"/>
        <v>1260</v>
      </c>
      <c r="AD128" s="289">
        <f t="shared" si="54"/>
        <v>306</v>
      </c>
      <c r="AE128" s="289">
        <f t="shared" si="54"/>
        <v>1224</v>
      </c>
      <c r="AF128" s="289">
        <f t="shared" si="54"/>
        <v>0</v>
      </c>
      <c r="AG128" s="289">
        <f t="shared" si="54"/>
        <v>113</v>
      </c>
      <c r="AH128" s="289">
        <f t="shared" si="54"/>
        <v>1130</v>
      </c>
      <c r="AI128" s="289">
        <f t="shared" si="54"/>
        <v>0</v>
      </c>
      <c r="AJ128" s="289">
        <f t="shared" si="54"/>
        <v>291</v>
      </c>
      <c r="AK128" s="289">
        <f t="shared" si="54"/>
        <v>1164</v>
      </c>
      <c r="AL128" s="289">
        <f t="shared" si="54"/>
        <v>0</v>
      </c>
      <c r="AM128" s="289">
        <f t="shared" si="54"/>
        <v>442</v>
      </c>
      <c r="AN128" s="289">
        <f t="shared" si="54"/>
        <v>1473.3333333333337</v>
      </c>
      <c r="AO128" s="289">
        <f t="shared" si="54"/>
        <v>0</v>
      </c>
      <c r="AP128" s="289">
        <f t="shared" si="54"/>
        <v>188</v>
      </c>
      <c r="AQ128" s="289">
        <f t="shared" si="54"/>
        <v>1253.3333333333333</v>
      </c>
      <c r="AR128" s="289">
        <f t="shared" si="54"/>
        <v>0</v>
      </c>
      <c r="AS128" s="289">
        <f t="shared" si="54"/>
        <v>110</v>
      </c>
      <c r="AT128" s="289">
        <v>0</v>
      </c>
      <c r="AU128" s="289">
        <f t="shared" si="54"/>
        <v>1100</v>
      </c>
      <c r="AV128" s="289">
        <f t="shared" si="54"/>
        <v>245</v>
      </c>
      <c r="AW128" s="289">
        <f t="shared" si="54"/>
        <v>1225</v>
      </c>
      <c r="AX128" s="289">
        <f t="shared" si="54"/>
        <v>0</v>
      </c>
      <c r="AY128" s="289">
        <f t="shared" si="54"/>
        <v>14400.888888888889</v>
      </c>
      <c r="AZ128" s="289"/>
      <c r="BA128" s="205"/>
    </row>
    <row r="129" spans="1:56" s="218" customFormat="1" ht="23.4" x14ac:dyDescent="0.45">
      <c r="D129" s="283" t="s">
        <v>97</v>
      </c>
      <c r="E129" s="288"/>
      <c r="F129" s="207">
        <f>AVERAGE(F111:F128)</f>
        <v>54.777777777777779</v>
      </c>
      <c r="G129" s="207">
        <f t="shared" ref="G129:AY129" si="55">AVERAGE(G111:G128)</f>
        <v>109.55555555555556</v>
      </c>
      <c r="H129" s="207">
        <f t="shared" si="55"/>
        <v>0</v>
      </c>
      <c r="I129" s="207">
        <f t="shared" si="55"/>
        <v>35.111111111111114</v>
      </c>
      <c r="J129" s="207">
        <f t="shared" si="55"/>
        <v>16</v>
      </c>
      <c r="K129" s="207">
        <f t="shared" si="55"/>
        <v>185</v>
      </c>
      <c r="L129" s="207">
        <f t="shared" si="55"/>
        <v>0</v>
      </c>
      <c r="M129" s="207">
        <f t="shared" si="55"/>
        <v>12.555555555555555</v>
      </c>
      <c r="N129" s="207">
        <f t="shared" si="55"/>
        <v>0</v>
      </c>
      <c r="O129" s="207">
        <f t="shared" si="55"/>
        <v>13.444444444444445</v>
      </c>
      <c r="P129" s="207">
        <f t="shared" si="55"/>
        <v>0</v>
      </c>
      <c r="Q129" s="207">
        <f t="shared" si="55"/>
        <v>135.80246913580248</v>
      </c>
      <c r="R129" s="207">
        <f t="shared" si="55"/>
        <v>149.77777777777777</v>
      </c>
      <c r="S129" s="207">
        <f t="shared" si="55"/>
        <v>0</v>
      </c>
      <c r="T129" s="207">
        <f t="shared" si="55"/>
        <v>12.444444444444445</v>
      </c>
      <c r="U129" s="207">
        <f t="shared" si="55"/>
        <v>0</v>
      </c>
      <c r="V129" s="207">
        <f t="shared" si="55"/>
        <v>21.111111111111111</v>
      </c>
      <c r="W129" s="207">
        <f t="shared" si="55"/>
        <v>0</v>
      </c>
      <c r="X129" s="207">
        <f t="shared" si="55"/>
        <v>11.555555555555555</v>
      </c>
      <c r="Y129" s="207">
        <f t="shared" si="55"/>
        <v>0</v>
      </c>
      <c r="Z129" s="207">
        <f t="shared" si="55"/>
        <v>112.77777777777777</v>
      </c>
      <c r="AA129" s="207">
        <f t="shared" si="55"/>
        <v>35</v>
      </c>
      <c r="AB129" s="207">
        <f t="shared" si="55"/>
        <v>0</v>
      </c>
      <c r="AC129" s="207">
        <f t="shared" si="55"/>
        <v>140</v>
      </c>
      <c r="AD129" s="207">
        <f t="shared" si="55"/>
        <v>34</v>
      </c>
      <c r="AE129" s="207">
        <f t="shared" si="55"/>
        <v>136</v>
      </c>
      <c r="AF129" s="207">
        <f t="shared" si="55"/>
        <v>0</v>
      </c>
      <c r="AG129" s="207">
        <f t="shared" si="55"/>
        <v>12.555555555555555</v>
      </c>
      <c r="AH129" s="207">
        <f t="shared" si="55"/>
        <v>125.55555555555556</v>
      </c>
      <c r="AI129" s="207">
        <f t="shared" si="55"/>
        <v>0</v>
      </c>
      <c r="AJ129" s="207">
        <f t="shared" si="55"/>
        <v>32.333333333333336</v>
      </c>
      <c r="AK129" s="207">
        <f t="shared" si="55"/>
        <v>129.33333333333334</v>
      </c>
      <c r="AL129" s="207">
        <f t="shared" si="55"/>
        <v>0</v>
      </c>
      <c r="AM129" s="207">
        <f t="shared" si="55"/>
        <v>49.111111111111114</v>
      </c>
      <c r="AN129" s="207">
        <f t="shared" si="55"/>
        <v>163.70370370370375</v>
      </c>
      <c r="AO129" s="207">
        <f t="shared" si="55"/>
        <v>0</v>
      </c>
      <c r="AP129" s="207">
        <f t="shared" si="55"/>
        <v>20.888888888888889</v>
      </c>
      <c r="AQ129" s="207">
        <f t="shared" si="55"/>
        <v>139.25925925925924</v>
      </c>
      <c r="AR129" s="207">
        <f t="shared" si="55"/>
        <v>0</v>
      </c>
      <c r="AS129" s="207">
        <f t="shared" si="55"/>
        <v>12.222222222222221</v>
      </c>
      <c r="AT129" s="207"/>
      <c r="AU129" s="207">
        <f t="shared" si="55"/>
        <v>122.22222222222223</v>
      </c>
      <c r="AV129" s="207">
        <f t="shared" si="55"/>
        <v>27.222222222222221</v>
      </c>
      <c r="AW129" s="207">
        <f t="shared" si="55"/>
        <v>136.11111111111111</v>
      </c>
      <c r="AX129" s="207">
        <f t="shared" si="55"/>
        <v>0</v>
      </c>
      <c r="AY129" s="207">
        <f t="shared" si="55"/>
        <v>1600.0987654320988</v>
      </c>
      <c r="AZ129" s="207"/>
      <c r="BA129" s="205"/>
    </row>
    <row r="130" spans="1:56" ht="28.8" x14ac:dyDescent="0.55000000000000004">
      <c r="D130" s="272" t="s">
        <v>98</v>
      </c>
      <c r="E130" s="2"/>
      <c r="F130" s="258"/>
      <c r="G130" s="258"/>
      <c r="H130" s="258"/>
      <c r="I130" s="256"/>
      <c r="J130" s="256"/>
      <c r="K130" s="256"/>
      <c r="L130" s="256"/>
      <c r="M130" s="256"/>
      <c r="N130" s="258"/>
      <c r="O130" s="258"/>
      <c r="P130" s="258"/>
      <c r="Q130" s="258"/>
      <c r="R130" s="258"/>
      <c r="S130" s="258"/>
      <c r="T130" s="258"/>
      <c r="U130" s="258"/>
      <c r="V130" s="258"/>
      <c r="W130" s="258"/>
      <c r="X130" s="258"/>
      <c r="Y130" s="258"/>
      <c r="Z130" s="258"/>
      <c r="AA130" s="274"/>
      <c r="AB130" s="274"/>
      <c r="AC130" s="274"/>
      <c r="AD130" s="274"/>
      <c r="AE130" s="274"/>
      <c r="AF130" s="274"/>
      <c r="AG130" s="274"/>
      <c r="AH130" s="274"/>
      <c r="AI130" s="274"/>
      <c r="AJ130" s="274"/>
      <c r="AK130" s="274"/>
      <c r="AL130" s="274"/>
      <c r="AM130" s="274"/>
      <c r="AN130" s="274"/>
      <c r="AO130" s="274"/>
      <c r="AP130" s="274"/>
      <c r="AQ130" s="274"/>
      <c r="AR130" s="274"/>
      <c r="AS130" s="274"/>
      <c r="AT130" s="274"/>
      <c r="AU130" s="274"/>
      <c r="AV130" s="274"/>
      <c r="AW130" s="274"/>
      <c r="AX130" s="275"/>
      <c r="AY130" s="275"/>
      <c r="AZ130" s="275"/>
      <c r="BA130" s="224"/>
    </row>
    <row r="131" spans="1:56" ht="28.8" x14ac:dyDescent="0.55000000000000004">
      <c r="D131" s="270" t="s">
        <v>50</v>
      </c>
      <c r="E131" s="9"/>
      <c r="F131" s="255"/>
      <c r="G131" s="255"/>
      <c r="H131" s="255"/>
      <c r="I131" s="257"/>
      <c r="J131" s="257"/>
      <c r="K131" s="257"/>
      <c r="L131" s="257"/>
      <c r="M131" s="257"/>
      <c r="N131" s="257"/>
      <c r="O131" s="257"/>
      <c r="P131" s="257"/>
      <c r="Q131" s="255"/>
      <c r="R131" s="255">
        <v>67</v>
      </c>
      <c r="S131" s="255" t="s">
        <v>101</v>
      </c>
      <c r="T131" s="255">
        <v>4</v>
      </c>
      <c r="U131" s="255"/>
      <c r="V131" s="255">
        <v>6</v>
      </c>
      <c r="W131" s="255" t="s">
        <v>100</v>
      </c>
      <c r="X131" s="255">
        <v>3</v>
      </c>
      <c r="Y131" s="255" t="s">
        <v>101</v>
      </c>
      <c r="Z131" s="255"/>
      <c r="AA131" s="259">
        <v>15</v>
      </c>
      <c r="AB131" s="259"/>
      <c r="AC131" s="259"/>
      <c r="AD131" s="259">
        <v>14</v>
      </c>
      <c r="AE131" s="259"/>
      <c r="AF131" s="259" t="s">
        <v>102</v>
      </c>
      <c r="AG131" s="259">
        <v>2</v>
      </c>
      <c r="AH131" s="259"/>
      <c r="AI131" s="259" t="s">
        <v>100</v>
      </c>
      <c r="AJ131" s="259">
        <v>15</v>
      </c>
      <c r="AK131" s="259"/>
      <c r="AL131" s="259"/>
      <c r="AM131" s="259">
        <v>24</v>
      </c>
      <c r="AN131" s="259"/>
      <c r="AO131" s="260"/>
      <c r="AP131" s="259">
        <v>10</v>
      </c>
      <c r="AQ131" s="260"/>
      <c r="AR131" s="259"/>
      <c r="AS131" s="259">
        <v>6</v>
      </c>
      <c r="AT131" s="261"/>
      <c r="AU131" s="262"/>
      <c r="AV131" s="261">
        <v>12</v>
      </c>
      <c r="AW131" s="260"/>
      <c r="AX131" s="260"/>
      <c r="AY131" s="260"/>
      <c r="AZ131" s="260"/>
      <c r="BA131" s="273"/>
    </row>
    <row r="132" spans="1:56" ht="28.8" x14ac:dyDescent="0.55000000000000004">
      <c r="D132" s="271" t="s">
        <v>133</v>
      </c>
      <c r="E132" s="9"/>
      <c r="F132" s="255"/>
      <c r="G132" s="255"/>
      <c r="H132" s="255"/>
      <c r="I132" s="256">
        <v>17</v>
      </c>
      <c r="J132" s="256"/>
      <c r="K132" s="256">
        <v>96</v>
      </c>
      <c r="L132" s="256"/>
      <c r="M132" s="256">
        <v>7</v>
      </c>
      <c r="N132" s="257"/>
      <c r="O132" s="257">
        <v>5</v>
      </c>
      <c r="P132" s="257"/>
      <c r="Q132" s="258"/>
      <c r="R132" s="258">
        <v>68</v>
      </c>
      <c r="S132" s="255" t="s">
        <v>101</v>
      </c>
      <c r="T132" s="255">
        <v>5</v>
      </c>
      <c r="U132" s="255"/>
      <c r="V132" s="255">
        <v>8</v>
      </c>
      <c r="W132" s="255" t="s">
        <v>101</v>
      </c>
      <c r="X132" s="255">
        <v>4</v>
      </c>
      <c r="Y132" s="255" t="s">
        <v>101</v>
      </c>
      <c r="Z132" s="255"/>
      <c r="AA132" s="259">
        <v>17</v>
      </c>
      <c r="AB132" s="259"/>
      <c r="AC132" s="259"/>
      <c r="AD132" s="259">
        <v>18</v>
      </c>
      <c r="AE132" s="259"/>
      <c r="AF132" s="259" t="s">
        <v>102</v>
      </c>
      <c r="AG132" s="259">
        <v>4</v>
      </c>
      <c r="AH132" s="259"/>
      <c r="AI132" s="259" t="s">
        <v>101</v>
      </c>
      <c r="AJ132" s="259">
        <v>18</v>
      </c>
      <c r="AK132" s="259"/>
      <c r="AL132" s="259"/>
      <c r="AM132" s="259">
        <v>26</v>
      </c>
      <c r="AN132" s="259"/>
      <c r="AO132" s="260"/>
      <c r="AP132" s="259">
        <v>9</v>
      </c>
      <c r="AQ132" s="260"/>
      <c r="AR132" s="259"/>
      <c r="AS132" s="259">
        <v>6</v>
      </c>
      <c r="AT132" s="261"/>
      <c r="AU132" s="262"/>
      <c r="AV132" s="259"/>
      <c r="AW132" s="260"/>
      <c r="AX132" s="260"/>
      <c r="AY132" s="260"/>
      <c r="AZ132" s="260"/>
      <c r="BA132" s="273"/>
    </row>
    <row r="133" spans="1:56" ht="45" customHeight="1" x14ac:dyDescent="0.55000000000000004">
      <c r="D133" s="11"/>
      <c r="E133" s="11"/>
      <c r="F133" s="28"/>
      <c r="G133" s="28"/>
      <c r="H133" s="28"/>
      <c r="I133" s="25"/>
      <c r="J133" s="25"/>
      <c r="K133" s="25"/>
      <c r="L133" s="25"/>
      <c r="M133" s="25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56" ht="54" customHeight="1" x14ac:dyDescent="0.55000000000000004">
      <c r="D134" s="11"/>
      <c r="E134" s="11"/>
      <c r="F134" s="28"/>
      <c r="G134" s="28"/>
      <c r="H134" s="28"/>
      <c r="I134" s="25"/>
      <c r="J134" s="25"/>
      <c r="K134" s="25"/>
      <c r="L134" s="25"/>
      <c r="M134" s="25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56" ht="45" customHeight="1" x14ac:dyDescent="0.7">
      <c r="D135" s="68"/>
      <c r="E135" s="68"/>
      <c r="F135" s="342"/>
      <c r="G135" s="342"/>
      <c r="H135" s="342"/>
      <c r="I135" s="342"/>
      <c r="J135" s="342"/>
      <c r="K135" s="342"/>
      <c r="L135" s="342"/>
      <c r="M135" s="342"/>
      <c r="N135" s="342"/>
      <c r="O135" s="342"/>
      <c r="P135" s="342"/>
      <c r="Q135" s="342"/>
      <c r="R135" s="342"/>
      <c r="S135" s="342"/>
      <c r="T135" s="342"/>
      <c r="U135" s="342"/>
      <c r="V135" s="342"/>
      <c r="W135" s="342"/>
      <c r="X135" s="342"/>
      <c r="Y135" s="342"/>
      <c r="Z135" s="342"/>
    </row>
    <row r="136" spans="1:56" ht="57.75" customHeight="1" x14ac:dyDescent="0.3">
      <c r="D136" s="70"/>
      <c r="E136" s="70"/>
      <c r="F136" s="71"/>
      <c r="G136" s="71"/>
      <c r="H136" s="71"/>
      <c r="I136" s="71"/>
      <c r="J136" s="71"/>
      <c r="K136" s="71"/>
      <c r="L136" s="71"/>
      <c r="M136" s="71"/>
      <c r="N136" s="72"/>
      <c r="O136" s="72"/>
      <c r="P136" s="72"/>
      <c r="Q136" s="71"/>
      <c r="R136" s="71"/>
      <c r="S136" s="71"/>
      <c r="T136" s="71"/>
      <c r="U136" s="71"/>
      <c r="V136" s="71"/>
      <c r="W136" s="71"/>
      <c r="X136" s="71"/>
      <c r="Y136" s="71"/>
      <c r="Z136" s="71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</row>
    <row r="137" spans="1:56" ht="34.799999999999997" x14ac:dyDescent="0.55000000000000004">
      <c r="A137" s="179" t="s">
        <v>89</v>
      </c>
      <c r="B137" s="180"/>
      <c r="C137" s="181"/>
      <c r="D137" s="70"/>
      <c r="E137" s="168"/>
      <c r="F137" s="169"/>
      <c r="G137" s="169"/>
      <c r="H137" s="169"/>
      <c r="I137" s="186"/>
      <c r="J137" s="169"/>
      <c r="K137" s="71"/>
      <c r="L137" s="71"/>
      <c r="M137" s="71"/>
      <c r="N137" s="72"/>
      <c r="O137" s="72"/>
      <c r="P137" s="72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</row>
    <row r="138" spans="1:56" ht="34.799999999999997" x14ac:dyDescent="0.55000000000000004">
      <c r="A138" s="179" t="s">
        <v>90</v>
      </c>
      <c r="B138" s="180"/>
      <c r="C138" s="181"/>
      <c r="D138" s="70"/>
      <c r="E138" s="168"/>
      <c r="F138" s="169"/>
      <c r="G138" s="169"/>
      <c r="H138" s="169"/>
      <c r="I138" s="169"/>
      <c r="J138" s="169"/>
      <c r="K138" s="278"/>
      <c r="L138" s="279"/>
      <c r="M138" s="279"/>
      <c r="N138" s="280"/>
      <c r="O138" s="280"/>
      <c r="P138" s="280"/>
      <c r="Q138" s="280"/>
      <c r="R138" s="280"/>
      <c r="S138" s="280"/>
      <c r="T138" s="280"/>
      <c r="U138" s="280"/>
      <c r="V138" s="280"/>
      <c r="W138" s="280"/>
      <c r="X138" s="281"/>
      <c r="Y138" s="282"/>
      <c r="Z138" s="171"/>
      <c r="AA138" s="171"/>
      <c r="AB138" s="171"/>
      <c r="AC138" s="171"/>
      <c r="AD138" s="171"/>
      <c r="AE138" s="171"/>
      <c r="AF138" s="171"/>
      <c r="AG138" s="171"/>
      <c r="AH138" s="171"/>
      <c r="AI138" s="171"/>
      <c r="AJ138" s="171"/>
      <c r="AK138" s="171"/>
      <c r="AL138" s="171"/>
      <c r="AM138" s="171"/>
      <c r="AN138" s="171"/>
      <c r="AO138" s="171"/>
      <c r="AP138" s="171"/>
      <c r="AQ138" s="171"/>
      <c r="AR138" s="171"/>
      <c r="AS138" s="171"/>
      <c r="AT138" s="171"/>
      <c r="AU138" s="171"/>
      <c r="AV138" s="171"/>
      <c r="AW138" s="171"/>
      <c r="AX138" s="171"/>
      <c r="AY138" s="12"/>
      <c r="AZ138" s="12"/>
      <c r="BA138" s="12"/>
      <c r="BB138" s="12"/>
      <c r="BC138" s="12"/>
      <c r="BD138" s="12"/>
    </row>
    <row r="139" spans="1:56" ht="34.799999999999997" x14ac:dyDescent="0.55000000000000004">
      <c r="A139" s="179" t="s">
        <v>140</v>
      </c>
      <c r="B139" s="180"/>
      <c r="C139" s="181"/>
      <c r="D139" s="70"/>
      <c r="E139" s="168"/>
      <c r="F139" s="169"/>
      <c r="G139" s="169"/>
      <c r="H139" s="169"/>
      <c r="I139" s="169"/>
      <c r="J139" s="169"/>
      <c r="K139" s="170"/>
      <c r="L139" s="170"/>
      <c r="M139" s="170"/>
      <c r="N139" s="169"/>
      <c r="O139" s="169"/>
      <c r="P139" s="169"/>
      <c r="Q139" s="169"/>
      <c r="R139" s="169"/>
      <c r="S139" s="169"/>
      <c r="T139" s="169"/>
      <c r="U139" s="169"/>
      <c r="V139" s="169"/>
      <c r="W139" s="169"/>
      <c r="X139" s="171"/>
      <c r="Y139" s="171"/>
      <c r="Z139" s="171"/>
      <c r="AA139" s="171"/>
      <c r="AB139" s="171"/>
      <c r="AC139" s="171"/>
      <c r="AD139" s="171"/>
      <c r="AE139" s="171"/>
      <c r="AF139" s="171"/>
      <c r="AG139" s="171"/>
      <c r="AH139" s="171"/>
      <c r="AI139" s="171"/>
      <c r="AJ139" s="171"/>
      <c r="AK139" s="171"/>
      <c r="AL139" s="171"/>
      <c r="AM139" s="171"/>
      <c r="AN139" s="171"/>
      <c r="AO139" s="171"/>
      <c r="AP139" s="171"/>
      <c r="AQ139" s="171"/>
      <c r="AR139" s="171"/>
      <c r="AS139" s="171"/>
      <c r="AT139" s="171"/>
      <c r="AU139" s="171"/>
      <c r="AV139" s="171"/>
      <c r="AW139" s="171"/>
      <c r="AX139" s="171"/>
      <c r="AY139" s="12"/>
      <c r="AZ139" s="12"/>
      <c r="BA139" s="12"/>
      <c r="BB139" s="12"/>
      <c r="BC139" s="12"/>
      <c r="BD139" s="12"/>
    </row>
    <row r="140" spans="1:56" ht="34.799999999999997" x14ac:dyDescent="0.55000000000000004">
      <c r="A140" s="179" t="s">
        <v>137</v>
      </c>
      <c r="B140" s="180"/>
      <c r="C140" s="181"/>
      <c r="D140" s="70"/>
      <c r="E140" s="168"/>
      <c r="F140" s="169"/>
      <c r="G140" s="169"/>
      <c r="H140" s="169"/>
      <c r="I140" s="169"/>
      <c r="J140" s="169"/>
      <c r="K140" s="170"/>
      <c r="L140" s="170"/>
      <c r="M140" s="170"/>
      <c r="N140" s="169"/>
      <c r="O140" s="169"/>
      <c r="P140" s="169"/>
      <c r="Q140" s="169"/>
      <c r="R140" s="169"/>
      <c r="S140" s="169"/>
      <c r="T140" s="169"/>
      <c r="U140" s="169"/>
      <c r="V140" s="169"/>
      <c r="W140" s="169"/>
      <c r="X140" s="171"/>
      <c r="Y140" s="171"/>
      <c r="Z140" s="171"/>
      <c r="AA140" s="171"/>
      <c r="AB140" s="171"/>
      <c r="AC140" s="171"/>
      <c r="AD140" s="171"/>
      <c r="AE140" s="171"/>
      <c r="AF140" s="171"/>
      <c r="AG140" s="171"/>
      <c r="AH140" s="171"/>
      <c r="AI140" s="171"/>
      <c r="AJ140" s="171"/>
      <c r="AK140" s="171"/>
      <c r="AL140" s="171"/>
      <c r="AM140" s="171"/>
      <c r="AN140" s="171"/>
      <c r="AO140" s="171"/>
      <c r="AP140" s="171"/>
      <c r="AQ140" s="171"/>
      <c r="AR140" s="171"/>
      <c r="AS140" s="171"/>
      <c r="AT140" s="171"/>
      <c r="AU140" s="171"/>
      <c r="AV140" s="171"/>
      <c r="AW140" s="171"/>
      <c r="AX140" s="171"/>
      <c r="AY140" s="12"/>
      <c r="AZ140" s="12"/>
      <c r="BA140" s="12"/>
      <c r="BB140" s="12"/>
      <c r="BC140" s="12"/>
      <c r="BD140" s="12"/>
    </row>
    <row r="141" spans="1:56" ht="34.799999999999997" x14ac:dyDescent="0.55000000000000004">
      <c r="A141" s="173"/>
      <c r="B141" s="174"/>
      <c r="C141" s="169"/>
      <c r="D141" s="70"/>
      <c r="E141" s="169"/>
      <c r="F141" s="169"/>
      <c r="G141" s="169"/>
      <c r="H141" s="169"/>
      <c r="I141" s="169"/>
      <c r="J141" s="169"/>
      <c r="K141" s="170"/>
      <c r="L141" s="170"/>
      <c r="M141" s="170"/>
      <c r="N141" s="169"/>
      <c r="O141" s="169"/>
      <c r="P141" s="169"/>
      <c r="Q141" s="169"/>
      <c r="R141" s="169"/>
      <c r="S141" s="169"/>
      <c r="T141" s="169"/>
      <c r="U141" s="169"/>
      <c r="V141" s="169"/>
      <c r="W141" s="169"/>
      <c r="X141" s="171"/>
      <c r="Y141" s="171"/>
      <c r="Z141" s="171"/>
      <c r="AA141" s="171"/>
      <c r="AB141" s="171"/>
      <c r="AC141" s="171"/>
      <c r="AD141" s="171"/>
      <c r="AE141" s="171"/>
      <c r="AF141" s="171"/>
      <c r="AG141" s="171"/>
      <c r="AH141" s="171"/>
      <c r="AI141" s="171"/>
      <c r="AJ141" s="171"/>
      <c r="AK141" s="171"/>
      <c r="AL141" s="171"/>
      <c r="AM141" s="171"/>
      <c r="AN141" s="171"/>
      <c r="AO141" s="171"/>
      <c r="AP141" s="171"/>
      <c r="AQ141" s="171"/>
      <c r="AR141" s="171"/>
      <c r="AS141" s="171"/>
      <c r="AT141" s="171"/>
      <c r="AU141" s="171"/>
      <c r="AV141" s="171"/>
      <c r="AW141" s="171"/>
      <c r="AX141" s="171"/>
      <c r="AY141" s="276"/>
      <c r="AZ141" s="276"/>
      <c r="BA141" s="276"/>
      <c r="BB141" s="12"/>
      <c r="BC141" s="12"/>
      <c r="BD141" s="12"/>
    </row>
    <row r="142" spans="1:56" ht="34.799999999999997" x14ac:dyDescent="0.55000000000000004">
      <c r="A142" s="173"/>
      <c r="B142" s="174"/>
      <c r="C142" s="169"/>
      <c r="D142" s="70"/>
      <c r="E142" s="169"/>
      <c r="F142" s="169"/>
      <c r="G142" s="169"/>
      <c r="H142" s="169"/>
      <c r="I142" s="169"/>
      <c r="J142" s="169"/>
      <c r="K142" s="170"/>
      <c r="L142" s="175"/>
      <c r="M142" s="170"/>
      <c r="N142" s="169"/>
      <c r="O142" s="169"/>
      <c r="P142" s="169"/>
      <c r="Q142" s="169"/>
      <c r="R142" s="169"/>
      <c r="S142" s="169"/>
      <c r="T142" s="169"/>
      <c r="U142" s="169"/>
      <c r="V142" s="169"/>
      <c r="W142" s="169"/>
      <c r="X142" s="171"/>
      <c r="Y142" s="171"/>
      <c r="Z142" s="171"/>
      <c r="AA142" s="171"/>
      <c r="AB142" s="171"/>
      <c r="AC142" s="171"/>
      <c r="AD142" s="171"/>
      <c r="AE142" s="171"/>
      <c r="AF142" s="171"/>
      <c r="AG142" s="171"/>
      <c r="AH142" s="171"/>
      <c r="AI142" s="171"/>
      <c r="AJ142" s="171"/>
      <c r="AK142" s="171"/>
      <c r="AL142" s="171"/>
      <c r="AM142" s="171"/>
      <c r="AN142" s="171"/>
      <c r="AO142" s="171"/>
      <c r="AP142" s="171"/>
      <c r="AQ142" s="171"/>
      <c r="AR142" s="171"/>
      <c r="AS142" s="171"/>
      <c r="AT142" s="171"/>
      <c r="AU142" s="171"/>
      <c r="AV142" s="171"/>
      <c r="AW142" s="171"/>
      <c r="AX142" s="171"/>
      <c r="AY142" s="277"/>
      <c r="AZ142" s="277"/>
      <c r="BA142" s="296"/>
      <c r="BB142" s="12"/>
      <c r="BC142" s="12"/>
      <c r="BD142" s="12"/>
    </row>
    <row r="143" spans="1:56" ht="34.799999999999997" x14ac:dyDescent="0.55000000000000004">
      <c r="A143" s="179" t="s">
        <v>89</v>
      </c>
      <c r="B143" s="180"/>
      <c r="C143" s="181"/>
      <c r="D143" s="70"/>
      <c r="E143" s="168"/>
      <c r="F143" s="169"/>
      <c r="G143" s="169"/>
      <c r="H143" s="169"/>
      <c r="I143" s="186"/>
      <c r="J143" s="169"/>
      <c r="K143" s="170"/>
      <c r="L143" s="170"/>
      <c r="M143" s="170"/>
      <c r="N143" s="169"/>
      <c r="O143" s="169"/>
      <c r="P143" s="169"/>
      <c r="Q143" s="280"/>
      <c r="R143" s="280"/>
      <c r="S143" s="280"/>
      <c r="T143" s="280"/>
      <c r="U143" s="280"/>
      <c r="V143" s="280"/>
      <c r="W143" s="280"/>
      <c r="X143" s="281"/>
      <c r="Y143" s="282"/>
      <c r="Z143" s="171"/>
      <c r="AA143" s="171"/>
      <c r="AB143" s="171"/>
      <c r="AC143" s="171"/>
      <c r="AD143" s="171"/>
      <c r="AE143" s="171"/>
      <c r="AF143" s="171"/>
      <c r="AG143" s="171"/>
      <c r="AH143" s="171"/>
      <c r="AI143" s="171"/>
      <c r="AJ143" s="171"/>
      <c r="AK143" s="171"/>
      <c r="AL143" s="171"/>
      <c r="AM143" s="171"/>
      <c r="AN143" s="171"/>
      <c r="AO143" s="171"/>
      <c r="AP143" s="171"/>
      <c r="AQ143" s="171"/>
      <c r="AR143" s="171"/>
      <c r="AS143" s="171"/>
      <c r="AT143" s="171"/>
      <c r="AU143" s="171"/>
      <c r="AV143" s="171"/>
      <c r="AW143" s="171"/>
      <c r="AX143" s="171"/>
    </row>
    <row r="144" spans="1:56" ht="34.799999999999997" x14ac:dyDescent="0.55000000000000004">
      <c r="A144" s="179" t="s">
        <v>90</v>
      </c>
      <c r="B144" s="180"/>
      <c r="C144" s="181"/>
      <c r="D144" s="70"/>
      <c r="E144" s="168"/>
      <c r="F144" s="169"/>
      <c r="G144" s="169"/>
      <c r="H144" s="169"/>
      <c r="I144" s="169"/>
      <c r="J144" s="169"/>
      <c r="K144" s="170"/>
      <c r="L144" s="170"/>
      <c r="M144" s="170"/>
      <c r="N144" s="169"/>
      <c r="O144" s="169"/>
      <c r="P144" s="169"/>
      <c r="Q144" s="169"/>
      <c r="R144" s="169"/>
      <c r="S144" s="169"/>
      <c r="T144" s="169"/>
      <c r="U144" s="169"/>
      <c r="V144" s="169"/>
      <c r="W144" s="169"/>
      <c r="X144" s="171"/>
      <c r="Y144" s="171"/>
      <c r="Z144" s="171"/>
      <c r="AA144" s="171"/>
      <c r="AB144" s="171"/>
      <c r="AC144" s="171"/>
      <c r="AD144" s="171"/>
      <c r="AE144" s="171"/>
      <c r="AF144" s="171"/>
      <c r="AG144" s="171"/>
      <c r="AH144" s="171"/>
      <c r="AI144" s="171"/>
      <c r="AJ144" s="171"/>
      <c r="AK144" s="171"/>
      <c r="AL144" s="171"/>
      <c r="AM144" s="171"/>
      <c r="AN144" s="171"/>
      <c r="AO144" s="171"/>
      <c r="AP144" s="171"/>
      <c r="AQ144" s="171"/>
      <c r="AR144" s="171"/>
      <c r="AS144" s="171"/>
      <c r="AT144" s="171"/>
      <c r="AU144" s="171"/>
      <c r="AV144" s="171"/>
      <c r="AW144" s="171"/>
      <c r="AX144" s="171"/>
    </row>
    <row r="145" spans="1:50" ht="34.799999999999997" x14ac:dyDescent="0.55000000000000004">
      <c r="A145" s="179" t="s">
        <v>140</v>
      </c>
      <c r="B145" s="180"/>
      <c r="C145" s="181"/>
      <c r="D145" s="70"/>
      <c r="E145" s="168"/>
      <c r="F145" s="169"/>
      <c r="G145" s="169"/>
      <c r="H145" s="169"/>
      <c r="I145" s="169"/>
      <c r="J145" s="169"/>
      <c r="K145" s="170"/>
      <c r="L145" s="170"/>
      <c r="M145" s="170"/>
      <c r="N145" s="169"/>
      <c r="O145" s="169"/>
      <c r="P145" s="169"/>
      <c r="Q145" s="169"/>
      <c r="R145" s="169"/>
      <c r="S145" s="169"/>
      <c r="T145" s="169"/>
      <c r="U145" s="169"/>
      <c r="V145" s="169"/>
      <c r="W145" s="169"/>
      <c r="X145" s="171"/>
      <c r="Y145" s="171"/>
      <c r="Z145" s="171"/>
      <c r="AA145" s="171"/>
      <c r="AB145" s="171"/>
      <c r="AC145" s="171"/>
      <c r="AD145" s="171"/>
      <c r="AE145" s="171"/>
      <c r="AF145" s="171"/>
      <c r="AG145" s="171"/>
      <c r="AH145" s="171"/>
      <c r="AI145" s="171"/>
      <c r="AJ145" s="171"/>
      <c r="AK145" s="171"/>
      <c r="AL145" s="171"/>
      <c r="AM145" s="171"/>
      <c r="AN145" s="171"/>
      <c r="AO145" s="171"/>
      <c r="AP145" s="171"/>
      <c r="AQ145" s="171"/>
      <c r="AR145" s="171"/>
      <c r="AS145" s="171"/>
      <c r="AT145" s="171"/>
      <c r="AU145" s="171"/>
      <c r="AV145" s="171"/>
      <c r="AW145" s="171"/>
      <c r="AX145" s="171"/>
    </row>
    <row r="146" spans="1:50" ht="34.799999999999997" x14ac:dyDescent="0.55000000000000004">
      <c r="A146" s="179" t="s">
        <v>137</v>
      </c>
      <c r="B146" s="180"/>
      <c r="C146" s="181"/>
      <c r="D146" s="70"/>
      <c r="E146" s="168"/>
      <c r="F146" s="169"/>
      <c r="G146" s="169"/>
      <c r="H146" s="169"/>
      <c r="I146" s="169"/>
      <c r="J146" s="169"/>
      <c r="K146" s="170"/>
      <c r="L146" s="170"/>
      <c r="M146" s="170"/>
      <c r="N146" s="169"/>
      <c r="O146" s="169"/>
      <c r="P146" s="169"/>
      <c r="Q146" s="169"/>
      <c r="R146" s="169"/>
      <c r="S146" s="169"/>
      <c r="T146" s="169"/>
      <c r="U146" s="169"/>
      <c r="V146" s="169"/>
      <c r="W146" s="169"/>
      <c r="X146" s="171"/>
      <c r="Y146" s="171"/>
      <c r="Z146" s="171"/>
      <c r="AA146" s="171"/>
      <c r="AB146" s="171"/>
      <c r="AC146" s="171"/>
      <c r="AD146" s="171"/>
      <c r="AE146" s="171"/>
      <c r="AF146" s="171"/>
      <c r="AG146" s="171"/>
      <c r="AH146" s="171"/>
      <c r="AI146" s="171"/>
      <c r="AJ146" s="171"/>
      <c r="AK146" s="171"/>
      <c r="AL146" s="171"/>
      <c r="AM146" s="171"/>
      <c r="AN146" s="171"/>
      <c r="AO146" s="171"/>
      <c r="AP146" s="171"/>
      <c r="AQ146" s="171"/>
      <c r="AR146" s="171"/>
      <c r="AS146" s="171"/>
      <c r="AT146" s="171"/>
      <c r="AU146" s="171"/>
      <c r="AV146" s="171"/>
      <c r="AW146" s="171"/>
      <c r="AX146" s="171"/>
    </row>
    <row r="147" spans="1:50" ht="34.799999999999997" x14ac:dyDescent="0.55000000000000004">
      <c r="A147" s="173"/>
      <c r="B147" s="174"/>
      <c r="C147" s="169"/>
      <c r="D147" s="70"/>
      <c r="E147" s="169"/>
      <c r="F147" s="169"/>
      <c r="G147" s="169"/>
      <c r="H147" s="169"/>
      <c r="I147" s="169"/>
      <c r="J147" s="169"/>
      <c r="K147" s="170"/>
      <c r="L147" s="299"/>
      <c r="M147" s="170"/>
      <c r="N147" s="169"/>
      <c r="O147" s="169"/>
      <c r="P147" s="169"/>
      <c r="Q147" s="169"/>
      <c r="R147" s="169"/>
      <c r="S147" s="169"/>
      <c r="T147" s="169"/>
      <c r="U147" s="169"/>
      <c r="V147" s="169"/>
      <c r="W147" s="169"/>
      <c r="X147" s="171"/>
      <c r="Y147" s="171"/>
      <c r="Z147" s="171"/>
      <c r="AA147" s="171"/>
      <c r="AB147" s="171"/>
      <c r="AC147" s="171"/>
      <c r="AD147" s="171"/>
      <c r="AE147" s="171"/>
      <c r="AF147" s="171"/>
      <c r="AG147" s="171"/>
      <c r="AH147" s="171"/>
      <c r="AI147" s="171"/>
      <c r="AJ147" s="171"/>
      <c r="AK147" s="171"/>
      <c r="AL147" s="171"/>
      <c r="AM147" s="171"/>
      <c r="AN147" s="171"/>
      <c r="AO147" s="171"/>
      <c r="AP147" s="171"/>
      <c r="AQ147" s="171"/>
      <c r="AR147" s="171"/>
      <c r="AS147" s="171"/>
      <c r="AT147" s="171"/>
      <c r="AU147" s="171"/>
      <c r="AV147" s="171"/>
      <c r="AW147" s="171"/>
      <c r="AX147" s="171"/>
    </row>
    <row r="148" spans="1:50" ht="25.8" x14ac:dyDescent="0.5">
      <c r="A148" s="159" t="s">
        <v>13</v>
      </c>
      <c r="B148" s="149" t="s">
        <v>11</v>
      </c>
      <c r="C148" s="277"/>
      <c r="D148" s="70"/>
      <c r="E148" s="297"/>
      <c r="F148" s="12"/>
      <c r="G148" s="12"/>
      <c r="H148" s="12"/>
    </row>
    <row r="149" spans="1:50" ht="25.8" x14ac:dyDescent="0.5">
      <c r="A149" s="148" t="s">
        <v>49</v>
      </c>
      <c r="B149" s="149" t="s">
        <v>11</v>
      </c>
      <c r="C149" s="277"/>
      <c r="D149" s="70"/>
      <c r="E149" s="296"/>
      <c r="F149" s="12"/>
      <c r="G149" s="12"/>
      <c r="H149" s="12"/>
    </row>
    <row r="150" spans="1:50" ht="25.8" x14ac:dyDescent="0.5">
      <c r="A150" s="148" t="s">
        <v>21</v>
      </c>
      <c r="B150" s="149" t="s">
        <v>11</v>
      </c>
      <c r="C150" s="277"/>
      <c r="D150" s="70"/>
      <c r="E150" s="296"/>
      <c r="F150" s="12"/>
      <c r="G150" s="12"/>
      <c r="H150" s="12"/>
    </row>
    <row r="151" spans="1:50" ht="25.8" x14ac:dyDescent="0.5">
      <c r="A151" s="283" t="s">
        <v>75</v>
      </c>
      <c r="B151" s="283"/>
      <c r="C151" s="277"/>
      <c r="D151" s="70"/>
      <c r="E151" s="296"/>
      <c r="F151" s="12"/>
      <c r="G151" s="12"/>
      <c r="H151" s="12"/>
    </row>
    <row r="152" spans="1:50" ht="25.8" x14ac:dyDescent="0.5">
      <c r="A152" s="283" t="s">
        <v>97</v>
      </c>
      <c r="B152" s="283"/>
      <c r="C152" s="277"/>
      <c r="D152" s="70"/>
      <c r="E152" s="297"/>
      <c r="F152" s="12"/>
      <c r="G152" s="12"/>
      <c r="H152" s="12"/>
    </row>
    <row r="153" spans="1:50" ht="25.8" x14ac:dyDescent="0.5">
      <c r="A153" s="161" t="s">
        <v>98</v>
      </c>
      <c r="B153" s="162"/>
      <c r="C153" s="277"/>
      <c r="D153" s="70"/>
      <c r="E153" s="296"/>
      <c r="F153" s="12"/>
      <c r="G153" s="12"/>
      <c r="H153" s="12"/>
    </row>
    <row r="154" spans="1:50" ht="28.8" x14ac:dyDescent="0.55000000000000004">
      <c r="A154" s="11"/>
      <c r="B154" s="11"/>
      <c r="C154" s="277"/>
      <c r="D154" s="70"/>
      <c r="E154" s="296"/>
      <c r="F154" s="12"/>
      <c r="G154" s="12"/>
      <c r="H154" s="12"/>
    </row>
    <row r="155" spans="1:50" ht="36.6" x14ac:dyDescent="0.7">
      <c r="A155" s="75"/>
      <c r="B155" s="76"/>
      <c r="C155" s="277"/>
      <c r="D155" s="70"/>
      <c r="E155" s="297"/>
      <c r="F155" s="12"/>
      <c r="G155" s="12"/>
      <c r="H155" s="12"/>
    </row>
    <row r="156" spans="1:50" ht="36.6" x14ac:dyDescent="0.7">
      <c r="A156" s="176" t="s">
        <v>138</v>
      </c>
      <c r="B156" s="109"/>
      <c r="C156" s="277"/>
      <c r="D156" s="70"/>
      <c r="E156" s="296"/>
      <c r="F156" s="12"/>
      <c r="G156" s="12"/>
      <c r="H156" s="12"/>
    </row>
    <row r="157" spans="1:50" ht="36.6" x14ac:dyDescent="0.7">
      <c r="A157" s="176" t="s">
        <v>139</v>
      </c>
      <c r="B157" s="109"/>
      <c r="C157" s="277"/>
      <c r="D157" s="70"/>
      <c r="E157" s="296"/>
      <c r="F157" s="12"/>
      <c r="G157" s="12"/>
      <c r="H157" s="12"/>
    </row>
    <row r="158" spans="1:50" ht="36.6" x14ac:dyDescent="0.7">
      <c r="A158" s="91" t="s">
        <v>141</v>
      </c>
      <c r="B158" s="102"/>
      <c r="C158" s="277"/>
      <c r="D158" s="70"/>
      <c r="E158" s="296"/>
      <c r="F158" s="12"/>
      <c r="G158" s="12"/>
      <c r="H158" s="12"/>
    </row>
    <row r="159" spans="1:50" ht="46.2" x14ac:dyDescent="0.85">
      <c r="A159" s="118" t="s">
        <v>137</v>
      </c>
      <c r="B159" s="117"/>
      <c r="C159" s="277"/>
      <c r="D159" s="70"/>
      <c r="E159" s="296"/>
      <c r="F159" s="12"/>
      <c r="G159" s="12"/>
      <c r="H159" s="12"/>
    </row>
    <row r="160" spans="1:50" ht="58.8" x14ac:dyDescent="0.5">
      <c r="A160" s="251" t="s">
        <v>0</v>
      </c>
      <c r="B160" s="252" t="s">
        <v>92</v>
      </c>
      <c r="C160" s="277"/>
      <c r="D160" s="70"/>
      <c r="E160" s="296"/>
      <c r="F160" s="12"/>
      <c r="G160" s="12"/>
      <c r="H160" s="12"/>
    </row>
    <row r="161" spans="1:8" ht="28.8" x14ac:dyDescent="0.55000000000000004">
      <c r="A161" s="208" t="s">
        <v>70</v>
      </c>
      <c r="B161" s="126" t="s">
        <v>2</v>
      </c>
      <c r="C161" s="277"/>
      <c r="D161" s="70"/>
      <c r="E161" s="296"/>
      <c r="F161" s="12"/>
      <c r="G161" s="12"/>
      <c r="H161" s="12"/>
    </row>
    <row r="162" spans="1:8" ht="320.39999999999998" x14ac:dyDescent="0.65">
      <c r="A162" s="208" t="s">
        <v>9</v>
      </c>
      <c r="B162" s="127" t="s">
        <v>2</v>
      </c>
      <c r="C162" s="277"/>
      <c r="D162" s="70" t="s">
        <v>142</v>
      </c>
      <c r="E162" s="298"/>
      <c r="F162" s="12"/>
      <c r="G162" s="12"/>
      <c r="H162" s="12"/>
    </row>
    <row r="163" spans="1:8" ht="33.6" x14ac:dyDescent="0.65">
      <c r="A163" s="208" t="s">
        <v>53</v>
      </c>
      <c r="B163" s="127" t="s">
        <v>2</v>
      </c>
      <c r="C163" s="277"/>
      <c r="D163" s="70"/>
      <c r="E163" s="297"/>
      <c r="F163" s="12"/>
      <c r="G163" s="12"/>
      <c r="H163" s="12"/>
    </row>
    <row r="164" spans="1:8" ht="33.6" x14ac:dyDescent="0.65">
      <c r="A164" s="208" t="s">
        <v>71</v>
      </c>
      <c r="B164" s="127" t="s">
        <v>2</v>
      </c>
      <c r="C164" s="277"/>
      <c r="D164" s="70"/>
      <c r="E164" s="296"/>
      <c r="F164" s="12"/>
      <c r="G164" s="12"/>
      <c r="H164" s="12"/>
    </row>
    <row r="165" spans="1:8" ht="33.6" x14ac:dyDescent="0.65">
      <c r="A165" s="209" t="s">
        <v>3</v>
      </c>
      <c r="B165" s="127" t="s">
        <v>2</v>
      </c>
      <c r="C165" s="277"/>
      <c r="D165" s="70"/>
      <c r="E165" s="296"/>
      <c r="F165" s="12"/>
      <c r="G165" s="12"/>
      <c r="H165" s="12"/>
    </row>
    <row r="166" spans="1:8" ht="33.6" x14ac:dyDescent="0.65">
      <c r="A166" s="208" t="s">
        <v>69</v>
      </c>
      <c r="B166" s="127" t="s">
        <v>2</v>
      </c>
      <c r="C166" s="277"/>
      <c r="D166" s="70"/>
      <c r="E166" s="296"/>
      <c r="F166" s="12"/>
      <c r="G166" s="12"/>
      <c r="H166" s="12"/>
    </row>
    <row r="167" spans="1:8" ht="33.6" x14ac:dyDescent="0.65">
      <c r="A167" s="208" t="s">
        <v>72</v>
      </c>
      <c r="B167" s="127" t="s">
        <v>2</v>
      </c>
      <c r="C167" s="277"/>
      <c r="D167" s="70"/>
      <c r="E167" s="296"/>
      <c r="F167" s="12"/>
      <c r="G167" s="12"/>
      <c r="H167" s="12"/>
    </row>
    <row r="168" spans="1:8" ht="28.8" x14ac:dyDescent="0.55000000000000004">
      <c r="A168" s="208" t="s">
        <v>4</v>
      </c>
      <c r="B168" s="126" t="s">
        <v>2</v>
      </c>
      <c r="C168" s="12"/>
      <c r="D168" s="70"/>
      <c r="E168" s="12"/>
      <c r="F168" s="12"/>
      <c r="G168" s="12"/>
      <c r="H168" s="12"/>
    </row>
    <row r="169" spans="1:8" ht="33.6" x14ac:dyDescent="0.65">
      <c r="A169" s="210" t="s">
        <v>68</v>
      </c>
      <c r="B169" s="127" t="s">
        <v>2</v>
      </c>
      <c r="C169" s="12"/>
      <c r="D169" s="70"/>
      <c r="E169" s="12"/>
      <c r="F169" s="12"/>
      <c r="G169" s="12"/>
      <c r="H169" s="12"/>
    </row>
    <row r="170" spans="1:8" ht="33.6" x14ac:dyDescent="0.65">
      <c r="A170" s="210" t="s">
        <v>62</v>
      </c>
      <c r="B170" s="127" t="s">
        <v>2</v>
      </c>
      <c r="C170" s="12"/>
      <c r="D170" s="70"/>
      <c r="E170" s="12"/>
      <c r="F170" s="12"/>
      <c r="G170" s="12"/>
      <c r="H170" s="12"/>
    </row>
    <row r="171" spans="1:8" ht="33.6" x14ac:dyDescent="0.65">
      <c r="A171" s="211" t="s">
        <v>10</v>
      </c>
      <c r="B171" s="127" t="s">
        <v>2</v>
      </c>
      <c r="C171" s="12"/>
      <c r="D171" s="70"/>
      <c r="E171" s="12"/>
      <c r="F171" s="12"/>
      <c r="G171" s="12"/>
      <c r="H171" s="12"/>
    </row>
    <row r="172" spans="1:8" ht="33.6" x14ac:dyDescent="0.65">
      <c r="A172" s="210" t="s">
        <v>22</v>
      </c>
      <c r="B172" s="127" t="s">
        <v>2</v>
      </c>
      <c r="C172" s="12"/>
      <c r="D172" s="70"/>
      <c r="E172" s="12"/>
      <c r="F172" s="12"/>
      <c r="G172" s="12"/>
      <c r="H172" s="12"/>
    </row>
    <row r="173" spans="1:8" ht="33.6" x14ac:dyDescent="0.65">
      <c r="A173" s="210" t="s">
        <v>38</v>
      </c>
      <c r="B173" s="127" t="s">
        <v>2</v>
      </c>
      <c r="C173" s="12"/>
      <c r="D173" s="70"/>
      <c r="E173" s="12"/>
      <c r="F173" s="12"/>
      <c r="G173" s="12"/>
      <c r="H173" s="12"/>
    </row>
    <row r="174" spans="1:8" ht="28.8" x14ac:dyDescent="0.55000000000000004">
      <c r="A174" s="209" t="s">
        <v>1</v>
      </c>
      <c r="B174" s="126" t="s">
        <v>2</v>
      </c>
      <c r="C174" s="12"/>
      <c r="D174" s="70"/>
      <c r="E174" s="12"/>
      <c r="F174" s="12"/>
      <c r="G174" s="12"/>
      <c r="H174" s="12"/>
    </row>
    <row r="175" spans="1:8" ht="33.6" x14ac:dyDescent="0.65">
      <c r="A175" s="208" t="s">
        <v>35</v>
      </c>
      <c r="B175" s="127" t="s">
        <v>2</v>
      </c>
      <c r="C175" s="12"/>
      <c r="D175" s="70"/>
      <c r="E175" s="12"/>
      <c r="F175" s="12"/>
      <c r="G175" s="12"/>
      <c r="H175" s="12"/>
    </row>
    <row r="176" spans="1:8" ht="33.6" x14ac:dyDescent="0.65">
      <c r="A176" s="209" t="s">
        <v>123</v>
      </c>
      <c r="B176" s="127"/>
      <c r="C176" s="12"/>
      <c r="D176" s="70"/>
      <c r="E176" s="12"/>
      <c r="F176" s="12"/>
      <c r="G176" s="12"/>
      <c r="H176" s="12"/>
    </row>
    <row r="177" spans="1:8" ht="33.6" x14ac:dyDescent="0.65">
      <c r="A177" s="210" t="s">
        <v>63</v>
      </c>
      <c r="B177" s="127" t="s">
        <v>2</v>
      </c>
      <c r="C177" s="12"/>
      <c r="D177" s="70"/>
      <c r="E177" s="12"/>
      <c r="F177" s="12"/>
      <c r="G177" s="12"/>
      <c r="H177" s="12"/>
    </row>
    <row r="178" spans="1:8" ht="23.4" x14ac:dyDescent="0.45">
      <c r="A178" s="286" t="s">
        <v>75</v>
      </c>
      <c r="B178" s="287"/>
      <c r="C178" s="12"/>
      <c r="D178" s="70"/>
      <c r="E178" s="12"/>
      <c r="F178" s="12"/>
      <c r="G178" s="12"/>
      <c r="H178" s="12"/>
    </row>
    <row r="179" spans="1:8" ht="23.4" x14ac:dyDescent="0.45">
      <c r="A179" s="286" t="s">
        <v>97</v>
      </c>
      <c r="B179" s="205"/>
      <c r="C179" s="12"/>
      <c r="D179" s="70"/>
      <c r="E179" s="12"/>
      <c r="F179" s="12"/>
      <c r="G179" s="12"/>
      <c r="H179" s="12"/>
    </row>
    <row r="180" spans="1:8" ht="25.8" x14ac:dyDescent="0.5">
      <c r="A180" s="201" t="s">
        <v>98</v>
      </c>
      <c r="B180" s="203"/>
      <c r="C180" s="12"/>
      <c r="D180" s="70"/>
      <c r="E180" s="12"/>
      <c r="F180" s="12"/>
      <c r="G180" s="12"/>
      <c r="H180" s="12"/>
    </row>
    <row r="181" spans="1:8" ht="28.8" x14ac:dyDescent="0.55000000000000004">
      <c r="A181" s="33"/>
      <c r="B181" s="33"/>
      <c r="C181" s="12"/>
      <c r="D181" s="70"/>
      <c r="E181" s="12"/>
      <c r="F181" s="12"/>
      <c r="G181" s="12"/>
      <c r="H181" s="12"/>
    </row>
    <row r="182" spans="1:8" ht="28.8" x14ac:dyDescent="0.55000000000000004">
      <c r="A182" s="11"/>
      <c r="B182" s="11"/>
      <c r="C182" s="12"/>
      <c r="D182" s="70"/>
      <c r="E182" s="12"/>
      <c r="F182" s="12"/>
      <c r="G182" s="12"/>
      <c r="H182" s="12"/>
    </row>
    <row r="183" spans="1:8" ht="36.6" x14ac:dyDescent="0.7">
      <c r="A183" s="119"/>
      <c r="B183" s="91"/>
      <c r="C183" s="12"/>
      <c r="D183" s="70"/>
      <c r="E183" s="12"/>
      <c r="F183" s="12"/>
      <c r="G183" s="12"/>
      <c r="H183" s="12"/>
    </row>
    <row r="184" spans="1:8" ht="36.6" x14ac:dyDescent="0.7">
      <c r="A184" s="73" t="s">
        <v>89</v>
      </c>
      <c r="B184" s="101"/>
      <c r="C184" s="12"/>
      <c r="D184" s="70"/>
      <c r="E184" s="12"/>
      <c r="F184" s="12"/>
      <c r="G184" s="12"/>
      <c r="H184" s="12"/>
    </row>
    <row r="185" spans="1:8" ht="36.6" x14ac:dyDescent="0.7">
      <c r="A185" s="73" t="s">
        <v>94</v>
      </c>
      <c r="B185" s="101"/>
      <c r="C185" s="12"/>
      <c r="D185" s="70"/>
      <c r="E185" s="12"/>
      <c r="F185" s="12"/>
      <c r="G185" s="12"/>
      <c r="H185" s="12"/>
    </row>
    <row r="186" spans="1:8" ht="36.6" x14ac:dyDescent="0.7">
      <c r="A186" s="73" t="s">
        <v>140</v>
      </c>
      <c r="B186" s="101"/>
      <c r="C186" s="12"/>
      <c r="D186" s="70"/>
      <c r="E186" s="12"/>
      <c r="F186" s="12"/>
      <c r="G186" s="12"/>
      <c r="H186" s="12"/>
    </row>
    <row r="187" spans="1:8" ht="36.6" x14ac:dyDescent="0.7">
      <c r="A187" s="73" t="s">
        <v>137</v>
      </c>
      <c r="B187" s="101"/>
      <c r="C187" s="12"/>
      <c r="D187" s="70"/>
      <c r="E187" s="12"/>
      <c r="F187" s="12"/>
      <c r="G187" s="12"/>
      <c r="H187" s="12"/>
    </row>
    <row r="188" spans="1:8" ht="28.8" x14ac:dyDescent="0.55000000000000004">
      <c r="A188" s="23"/>
      <c r="B188" s="11"/>
      <c r="C188" s="12"/>
      <c r="D188" s="70"/>
      <c r="E188" s="12"/>
      <c r="F188" s="12"/>
      <c r="G188" s="12"/>
      <c r="H188" s="12"/>
    </row>
    <row r="189" spans="1:8" ht="58.8" x14ac:dyDescent="0.4">
      <c r="A189" s="266" t="s">
        <v>0</v>
      </c>
      <c r="B189" s="267" t="s">
        <v>92</v>
      </c>
      <c r="C189" s="12"/>
      <c r="D189" s="70"/>
      <c r="E189" s="12"/>
      <c r="F189" s="12"/>
      <c r="G189" s="12"/>
      <c r="H189" s="12"/>
    </row>
    <row r="190" spans="1:8" ht="28.8" x14ac:dyDescent="0.55000000000000004">
      <c r="A190" s="270" t="s">
        <v>7</v>
      </c>
      <c r="B190" s="9" t="s">
        <v>12</v>
      </c>
      <c r="C190" s="12"/>
      <c r="D190" s="70"/>
      <c r="E190" s="12"/>
      <c r="F190" s="12"/>
      <c r="G190" s="12"/>
      <c r="H190" s="12"/>
    </row>
    <row r="191" spans="1:8" ht="28.8" x14ac:dyDescent="0.55000000000000004">
      <c r="A191" s="271" t="s">
        <v>132</v>
      </c>
      <c r="B191" s="9" t="s">
        <v>12</v>
      </c>
      <c r="C191" s="12"/>
      <c r="D191" s="70"/>
      <c r="E191" s="12"/>
      <c r="F191" s="12"/>
      <c r="G191" s="12"/>
      <c r="H191" s="12"/>
    </row>
    <row r="192" spans="1:8" ht="28.8" x14ac:dyDescent="0.55000000000000004">
      <c r="A192" s="270" t="s">
        <v>28</v>
      </c>
      <c r="B192" s="9" t="s">
        <v>12</v>
      </c>
      <c r="C192" s="12"/>
      <c r="D192" s="70"/>
      <c r="E192" s="12"/>
      <c r="F192" s="12"/>
      <c r="G192" s="12"/>
      <c r="H192" s="12"/>
    </row>
    <row r="193" spans="1:8" ht="28.8" x14ac:dyDescent="0.55000000000000004">
      <c r="A193" s="270" t="s">
        <v>43</v>
      </c>
      <c r="B193" s="9" t="s">
        <v>12</v>
      </c>
      <c r="C193" s="12"/>
      <c r="D193" s="70"/>
      <c r="E193" s="12"/>
      <c r="F193" s="12"/>
      <c r="G193" s="12"/>
      <c r="H193" s="12"/>
    </row>
    <row r="194" spans="1:8" ht="28.8" x14ac:dyDescent="0.55000000000000004">
      <c r="A194" s="270" t="s">
        <v>39</v>
      </c>
      <c r="B194" s="9" t="s">
        <v>12</v>
      </c>
      <c r="C194" s="12"/>
      <c r="D194" s="70"/>
      <c r="E194" s="12"/>
      <c r="F194" s="12"/>
      <c r="G194" s="12"/>
      <c r="H194" s="12"/>
    </row>
    <row r="195" spans="1:8" ht="28.8" x14ac:dyDescent="0.55000000000000004">
      <c r="A195" s="270" t="s">
        <v>26</v>
      </c>
      <c r="B195" s="9" t="s">
        <v>12</v>
      </c>
      <c r="C195" s="12"/>
      <c r="D195" s="70"/>
      <c r="E195" s="12"/>
      <c r="F195" s="12"/>
      <c r="G195" s="12"/>
      <c r="H195" s="12"/>
    </row>
    <row r="196" spans="1:8" ht="28.8" x14ac:dyDescent="0.55000000000000004">
      <c r="A196" s="270" t="s">
        <v>56</v>
      </c>
      <c r="B196" s="9" t="s">
        <v>12</v>
      </c>
      <c r="C196" s="12"/>
      <c r="D196" s="70"/>
      <c r="E196" s="12"/>
      <c r="F196" s="12"/>
      <c r="G196" s="12"/>
      <c r="H196" s="12"/>
    </row>
    <row r="197" spans="1:8" ht="28.8" x14ac:dyDescent="0.55000000000000004">
      <c r="A197" s="271" t="s">
        <v>18</v>
      </c>
      <c r="B197" s="9" t="s">
        <v>12</v>
      </c>
      <c r="C197" s="12"/>
      <c r="D197" s="70"/>
      <c r="E197" s="12"/>
      <c r="F197" s="12"/>
      <c r="G197" s="12"/>
      <c r="H197" s="12"/>
    </row>
    <row r="198" spans="1:8" ht="28.8" x14ac:dyDescent="0.55000000000000004">
      <c r="A198" s="270" t="s">
        <v>34</v>
      </c>
      <c r="B198" s="9" t="s">
        <v>12</v>
      </c>
      <c r="C198" s="12"/>
      <c r="D198" s="70"/>
      <c r="E198" s="12"/>
      <c r="F198" s="12"/>
      <c r="G198" s="12"/>
      <c r="H198" s="12"/>
    </row>
    <row r="199" spans="1:8" ht="28.8" x14ac:dyDescent="0.55000000000000004">
      <c r="A199" s="270" t="s">
        <v>58</v>
      </c>
      <c r="B199" s="9" t="s">
        <v>12</v>
      </c>
      <c r="C199" s="12"/>
      <c r="D199" s="70"/>
      <c r="E199" s="12"/>
      <c r="F199" s="12"/>
      <c r="G199" s="12"/>
      <c r="H199" s="12"/>
    </row>
    <row r="200" spans="1:8" ht="28.8" x14ac:dyDescent="0.55000000000000004">
      <c r="A200" s="270" t="s">
        <v>8</v>
      </c>
      <c r="B200" s="9" t="s">
        <v>12</v>
      </c>
      <c r="C200" s="12"/>
      <c r="D200" s="70"/>
      <c r="E200" s="12"/>
      <c r="F200" s="12"/>
      <c r="G200" s="12"/>
      <c r="H200" s="12"/>
    </row>
    <row r="201" spans="1:8" ht="28.8" x14ac:dyDescent="0.55000000000000004">
      <c r="A201" s="270" t="s">
        <v>6</v>
      </c>
      <c r="B201" s="9" t="s">
        <v>12</v>
      </c>
      <c r="C201" s="12"/>
      <c r="D201" s="70"/>
      <c r="E201" s="12"/>
      <c r="F201" s="12"/>
      <c r="G201" s="12"/>
      <c r="H201" s="12"/>
    </row>
    <row r="202" spans="1:8" ht="28.8" x14ac:dyDescent="0.55000000000000004">
      <c r="A202" s="271" t="s">
        <v>16</v>
      </c>
      <c r="B202" s="9" t="s">
        <v>12</v>
      </c>
      <c r="C202" s="12"/>
      <c r="D202" s="70"/>
      <c r="E202" s="12"/>
      <c r="F202" s="12"/>
      <c r="G202" s="12"/>
      <c r="H202" s="12"/>
    </row>
    <row r="203" spans="1:8" ht="28.8" x14ac:dyDescent="0.55000000000000004">
      <c r="A203" s="270" t="s">
        <v>130</v>
      </c>
      <c r="B203" s="9" t="s">
        <v>12</v>
      </c>
      <c r="C203" s="12"/>
      <c r="D203" s="70"/>
      <c r="E203" s="12"/>
      <c r="F203" s="12"/>
      <c r="G203" s="12"/>
      <c r="H203" s="12"/>
    </row>
    <row r="204" spans="1:8" ht="28.8" x14ac:dyDescent="0.55000000000000004">
      <c r="A204" s="271" t="s">
        <v>131</v>
      </c>
      <c r="B204" s="9" t="s">
        <v>12</v>
      </c>
      <c r="C204" s="12"/>
      <c r="D204" s="70"/>
      <c r="E204" s="12"/>
      <c r="F204" s="12"/>
      <c r="G204" s="12"/>
      <c r="H204" s="12"/>
    </row>
    <row r="205" spans="1:8" ht="28.8" x14ac:dyDescent="0.55000000000000004">
      <c r="A205" s="271" t="s">
        <v>106</v>
      </c>
      <c r="B205" s="9" t="s">
        <v>12</v>
      </c>
      <c r="C205" s="12"/>
      <c r="D205" s="70"/>
      <c r="E205" s="12"/>
      <c r="F205" s="12"/>
      <c r="G205" s="12"/>
      <c r="H205" s="12"/>
    </row>
    <row r="206" spans="1:8" ht="28.8" x14ac:dyDescent="0.55000000000000004">
      <c r="A206" s="270" t="s">
        <v>15</v>
      </c>
      <c r="B206" s="9" t="s">
        <v>12</v>
      </c>
      <c r="C206" s="12"/>
      <c r="D206" s="70"/>
      <c r="E206" s="12"/>
      <c r="F206" s="12"/>
      <c r="G206" s="12"/>
      <c r="H206" s="12"/>
    </row>
    <row r="207" spans="1:8" ht="23.4" x14ac:dyDescent="0.45">
      <c r="A207" s="283" t="s">
        <v>75</v>
      </c>
      <c r="B207" s="288"/>
      <c r="C207" s="12"/>
      <c r="D207" s="70"/>
      <c r="E207" s="12"/>
      <c r="F207" s="12"/>
      <c r="G207" s="12"/>
      <c r="H207" s="12"/>
    </row>
    <row r="208" spans="1:8" ht="23.4" x14ac:dyDescent="0.45">
      <c r="A208" s="283" t="s">
        <v>97</v>
      </c>
      <c r="B208" s="288"/>
      <c r="C208" s="12"/>
      <c r="D208" s="70"/>
      <c r="E208" s="12"/>
      <c r="F208" s="12"/>
      <c r="G208" s="12"/>
      <c r="H208" s="12"/>
    </row>
    <row r="209" spans="1:8" ht="28.8" x14ac:dyDescent="0.55000000000000004">
      <c r="A209" s="272" t="s">
        <v>98</v>
      </c>
      <c r="B209" s="2"/>
      <c r="C209" s="12"/>
      <c r="D209" s="70"/>
      <c r="E209" s="12"/>
      <c r="F209" s="12"/>
      <c r="G209" s="12"/>
      <c r="H209" s="12"/>
    </row>
    <row r="210" spans="1:8" ht="28.8" x14ac:dyDescent="0.55000000000000004">
      <c r="A210" s="270" t="s">
        <v>50</v>
      </c>
      <c r="B210" s="9"/>
      <c r="C210" s="12"/>
      <c r="D210" s="70"/>
      <c r="E210" s="12"/>
      <c r="F210" s="12"/>
      <c r="G210" s="12"/>
      <c r="H210" s="12"/>
    </row>
    <row r="211" spans="1:8" ht="28.8" x14ac:dyDescent="0.55000000000000004">
      <c r="A211" s="271" t="s">
        <v>133</v>
      </c>
      <c r="B211" s="9"/>
      <c r="C211" s="12"/>
      <c r="D211" s="70"/>
      <c r="E211" s="12"/>
      <c r="F211" s="12"/>
      <c r="G211" s="12"/>
      <c r="H211" s="12"/>
    </row>
    <row r="212" spans="1:8" x14ac:dyDescent="0.3">
      <c r="C212" s="12"/>
      <c r="D212" s="70"/>
      <c r="E212" s="12"/>
      <c r="F212" s="12"/>
      <c r="G212" s="12"/>
      <c r="H212" s="12"/>
    </row>
    <row r="213" spans="1:8" x14ac:dyDescent="0.3">
      <c r="C213" s="12"/>
      <c r="D213" s="70"/>
      <c r="E213" s="12"/>
      <c r="F213" s="12"/>
      <c r="G213" s="12"/>
      <c r="H213" s="12"/>
    </row>
    <row r="214" spans="1:8" x14ac:dyDescent="0.3">
      <c r="C214" s="12"/>
      <c r="D214" s="70"/>
      <c r="E214" s="12"/>
      <c r="F214" s="12"/>
      <c r="G214" s="12"/>
      <c r="H214" s="12"/>
    </row>
    <row r="215" spans="1:8" x14ac:dyDescent="0.3">
      <c r="C215" s="12"/>
      <c r="D215" s="70"/>
      <c r="E215" s="12"/>
      <c r="F215" s="12"/>
      <c r="G215" s="12"/>
      <c r="H215" s="12"/>
    </row>
    <row r="216" spans="1:8" x14ac:dyDescent="0.3">
      <c r="C216" s="12"/>
      <c r="D216" s="70"/>
      <c r="E216" s="12"/>
      <c r="F216" s="12"/>
      <c r="G216" s="12"/>
      <c r="H216" s="12"/>
    </row>
    <row r="217" spans="1:8" x14ac:dyDescent="0.3">
      <c r="C217" s="12"/>
      <c r="D217" s="70"/>
      <c r="E217" s="12"/>
      <c r="F217" s="12"/>
      <c r="G217" s="12"/>
      <c r="H217" s="12"/>
    </row>
    <row r="218" spans="1:8" x14ac:dyDescent="0.3">
      <c r="C218" s="12"/>
      <c r="D218" s="70"/>
      <c r="E218" s="12"/>
      <c r="F218" s="12"/>
      <c r="G218" s="12"/>
      <c r="H218" s="12"/>
    </row>
    <row r="219" spans="1:8" x14ac:dyDescent="0.3">
      <c r="C219" s="12"/>
      <c r="D219" s="70"/>
      <c r="E219" s="12"/>
      <c r="F219" s="12"/>
      <c r="G219" s="12"/>
      <c r="H219" s="12"/>
    </row>
    <row r="220" spans="1:8" x14ac:dyDescent="0.3">
      <c r="C220" s="12"/>
      <c r="D220" s="70"/>
      <c r="E220" s="12"/>
      <c r="F220" s="12"/>
      <c r="G220" s="12"/>
      <c r="H220" s="12"/>
    </row>
    <row r="221" spans="1:8" x14ac:dyDescent="0.3">
      <c r="C221" s="12"/>
      <c r="D221" s="70"/>
      <c r="E221" s="12"/>
      <c r="F221" s="12"/>
      <c r="G221" s="12"/>
      <c r="H221" s="12"/>
    </row>
    <row r="222" spans="1:8" x14ac:dyDescent="0.3">
      <c r="C222" s="12"/>
      <c r="D222" s="70"/>
      <c r="E222" s="12"/>
      <c r="F222" s="12"/>
      <c r="G222" s="12"/>
      <c r="H222" s="12"/>
    </row>
    <row r="223" spans="1:8" x14ac:dyDescent="0.3">
      <c r="C223" s="12"/>
      <c r="D223" s="70"/>
      <c r="E223" s="12"/>
      <c r="F223" s="12"/>
      <c r="G223" s="12"/>
      <c r="H223" s="12"/>
    </row>
    <row r="224" spans="1:8" x14ac:dyDescent="0.3">
      <c r="C224" s="12"/>
      <c r="D224" s="70"/>
      <c r="E224" s="12"/>
      <c r="F224" s="12"/>
      <c r="G224" s="12"/>
      <c r="H224" s="12"/>
    </row>
    <row r="225" spans="3:56" x14ac:dyDescent="0.3">
      <c r="C225" s="12"/>
      <c r="D225" s="70"/>
      <c r="E225" s="12"/>
      <c r="F225" s="12"/>
      <c r="G225" s="12"/>
      <c r="H225" s="12"/>
    </row>
    <row r="226" spans="3:56" x14ac:dyDescent="0.3">
      <c r="C226" s="12"/>
      <c r="D226" s="70"/>
      <c r="E226" s="12"/>
      <c r="F226" s="12"/>
      <c r="G226" s="12"/>
      <c r="H226" s="12"/>
    </row>
    <row r="227" spans="3:56" x14ac:dyDescent="0.3">
      <c r="C227" s="12"/>
      <c r="D227" s="12"/>
      <c r="E227" s="12"/>
      <c r="F227" s="12"/>
      <c r="G227" s="12"/>
      <c r="H227" s="12"/>
    </row>
    <row r="228" spans="3:56" x14ac:dyDescent="0.3">
      <c r="C228" s="12"/>
      <c r="D228" s="12"/>
      <c r="E228" s="12"/>
      <c r="F228" s="12"/>
      <c r="G228" s="12"/>
      <c r="H228" s="12"/>
    </row>
    <row r="229" spans="3:56" x14ac:dyDescent="0.3">
      <c r="C229" s="12"/>
      <c r="D229" s="12"/>
      <c r="E229" s="12"/>
      <c r="F229" s="12"/>
      <c r="G229" s="12"/>
      <c r="H229" s="12"/>
    </row>
    <row r="230" spans="3:56" x14ac:dyDescent="0.3"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</row>
    <row r="231" spans="3:56" x14ac:dyDescent="0.3"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</row>
    <row r="232" spans="3:56" x14ac:dyDescent="0.3"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</row>
    <row r="233" spans="3:56" x14ac:dyDescent="0.3"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</row>
    <row r="234" spans="3:56" x14ac:dyDescent="0.3"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</row>
    <row r="235" spans="3:56" x14ac:dyDescent="0.3"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</row>
    <row r="236" spans="3:56" x14ac:dyDescent="0.3"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</row>
    <row r="237" spans="3:56" x14ac:dyDescent="0.3"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</row>
    <row r="238" spans="3:56" x14ac:dyDescent="0.3"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</row>
    <row r="239" spans="3:56" x14ac:dyDescent="0.3"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</row>
    <row r="240" spans="3:56" x14ac:dyDescent="0.3"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</row>
    <row r="241" spans="4:56" x14ac:dyDescent="0.3"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</row>
    <row r="242" spans="4:56" x14ac:dyDescent="0.3"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</row>
    <row r="243" spans="4:56" x14ac:dyDescent="0.3"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</row>
    <row r="244" spans="4:56" x14ac:dyDescent="0.3"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</row>
    <row r="245" spans="4:56" x14ac:dyDescent="0.3"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</row>
    <row r="246" spans="4:56" x14ac:dyDescent="0.3"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</row>
    <row r="247" spans="4:56" x14ac:dyDescent="0.3"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</row>
    <row r="248" spans="4:56" x14ac:dyDescent="0.3"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</row>
    <row r="249" spans="4:56" x14ac:dyDescent="0.3"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</row>
    <row r="250" spans="4:56" x14ac:dyDescent="0.3"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</row>
    <row r="251" spans="4:56" x14ac:dyDescent="0.3"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</row>
    <row r="252" spans="4:56" x14ac:dyDescent="0.3"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</row>
    <row r="253" spans="4:56" x14ac:dyDescent="0.3"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</row>
    <row r="254" spans="4:56" x14ac:dyDescent="0.3"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</row>
    <row r="255" spans="4:56" x14ac:dyDescent="0.3"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</row>
    <row r="256" spans="4:56" x14ac:dyDescent="0.3"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</row>
    <row r="257" spans="4:56" x14ac:dyDescent="0.3"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</row>
    <row r="258" spans="4:56" x14ac:dyDescent="0.3"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</row>
    <row r="259" spans="4:56" x14ac:dyDescent="0.3"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</row>
    <row r="260" spans="4:56" x14ac:dyDescent="0.3"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</row>
    <row r="261" spans="4:56" x14ac:dyDescent="0.3"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</row>
    <row r="262" spans="4:56" x14ac:dyDescent="0.3"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</row>
    <row r="263" spans="4:56" x14ac:dyDescent="0.3"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</row>
    <row r="264" spans="4:56" x14ac:dyDescent="0.3"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</row>
    <row r="265" spans="4:56" x14ac:dyDescent="0.3"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</row>
    <row r="266" spans="4:56" x14ac:dyDescent="0.3"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</row>
    <row r="267" spans="4:56" x14ac:dyDescent="0.3"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</row>
    <row r="268" spans="4:56" x14ac:dyDescent="0.3"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</row>
    <row r="269" spans="4:56" x14ac:dyDescent="0.3"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</row>
    <row r="270" spans="4:56" x14ac:dyDescent="0.3"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</row>
    <row r="271" spans="4:56" x14ac:dyDescent="0.3"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</row>
    <row r="272" spans="4:56" x14ac:dyDescent="0.3"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</row>
    <row r="273" spans="4:56" x14ac:dyDescent="0.3"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</row>
    <row r="274" spans="4:56" x14ac:dyDescent="0.3"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</row>
    <row r="275" spans="4:56" x14ac:dyDescent="0.3"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</row>
    <row r="276" spans="4:56" x14ac:dyDescent="0.3"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</row>
    <row r="277" spans="4:56" x14ac:dyDescent="0.3"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</row>
    <row r="278" spans="4:56" x14ac:dyDescent="0.3"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</row>
    <row r="279" spans="4:56" x14ac:dyDescent="0.3"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</row>
    <row r="280" spans="4:56" x14ac:dyDescent="0.3"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</row>
    <row r="281" spans="4:56" x14ac:dyDescent="0.3"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</row>
    <row r="282" spans="4:56" x14ac:dyDescent="0.3"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</row>
    <row r="283" spans="4:56" x14ac:dyDescent="0.3"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</row>
    <row r="284" spans="4:56" x14ac:dyDescent="0.3"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</row>
    <row r="285" spans="4:56" x14ac:dyDescent="0.3"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</row>
    <row r="286" spans="4:56" x14ac:dyDescent="0.3"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</row>
    <row r="287" spans="4:56" x14ac:dyDescent="0.3"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</row>
    <row r="288" spans="4:56" x14ac:dyDescent="0.3"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</row>
    <row r="289" spans="4:56" x14ac:dyDescent="0.3"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</row>
    <row r="290" spans="4:56" x14ac:dyDescent="0.3"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</row>
    <row r="291" spans="4:56" x14ac:dyDescent="0.3"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</row>
    <row r="292" spans="4:56" x14ac:dyDescent="0.3"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</row>
    <row r="293" spans="4:56" x14ac:dyDescent="0.3"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</row>
    <row r="294" spans="4:56" x14ac:dyDescent="0.3"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</row>
    <row r="295" spans="4:56" x14ac:dyDescent="0.3"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</row>
    <row r="296" spans="4:56" x14ac:dyDescent="0.3"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</row>
    <row r="297" spans="4:56" x14ac:dyDescent="0.3"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</row>
    <row r="298" spans="4:56" x14ac:dyDescent="0.3"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</row>
    <row r="299" spans="4:56" x14ac:dyDescent="0.3"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</row>
    <row r="300" spans="4:56" x14ac:dyDescent="0.3"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</row>
    <row r="301" spans="4:56" x14ac:dyDescent="0.3"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</row>
    <row r="302" spans="4:56" x14ac:dyDescent="0.3"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</row>
    <row r="303" spans="4:56" x14ac:dyDescent="0.3"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</row>
    <row r="304" spans="4:56" x14ac:dyDescent="0.3"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</row>
    <row r="305" spans="4:56" x14ac:dyDescent="0.3"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</row>
    <row r="306" spans="4:56" x14ac:dyDescent="0.3"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</row>
    <row r="307" spans="4:56" x14ac:dyDescent="0.3"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</row>
    <row r="308" spans="4:56" x14ac:dyDescent="0.3"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</row>
    <row r="309" spans="4:56" x14ac:dyDescent="0.3"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</row>
    <row r="310" spans="4:56" x14ac:dyDescent="0.3"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</row>
    <row r="311" spans="4:56" x14ac:dyDescent="0.3"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</row>
    <row r="312" spans="4:56" x14ac:dyDescent="0.3"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</row>
    <row r="313" spans="4:56" x14ac:dyDescent="0.3"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</row>
    <row r="314" spans="4:56" x14ac:dyDescent="0.3"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</row>
    <row r="315" spans="4:56" x14ac:dyDescent="0.3"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</row>
    <row r="316" spans="4:56" x14ac:dyDescent="0.3"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</row>
    <row r="317" spans="4:56" x14ac:dyDescent="0.3"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</row>
    <row r="318" spans="4:56" x14ac:dyDescent="0.3"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</row>
    <row r="319" spans="4:56" x14ac:dyDescent="0.3"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</row>
    <row r="320" spans="4:56" x14ac:dyDescent="0.3"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</row>
    <row r="321" spans="4:56" x14ac:dyDescent="0.3"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</row>
    <row r="322" spans="4:56" x14ac:dyDescent="0.3"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</row>
    <row r="323" spans="4:56" x14ac:dyDescent="0.3"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</row>
    <row r="324" spans="4:56" x14ac:dyDescent="0.3"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</row>
    <row r="325" spans="4:56" x14ac:dyDescent="0.3"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</row>
    <row r="326" spans="4:56" x14ac:dyDescent="0.3"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</row>
    <row r="327" spans="4:56" x14ac:dyDescent="0.3"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</row>
    <row r="328" spans="4:56" x14ac:dyDescent="0.3"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</row>
    <row r="329" spans="4:56" x14ac:dyDescent="0.3"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</row>
    <row r="330" spans="4:56" x14ac:dyDescent="0.3"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</row>
    <row r="331" spans="4:56" x14ac:dyDescent="0.3"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</row>
    <row r="332" spans="4:56" x14ac:dyDescent="0.3"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</row>
    <row r="333" spans="4:56" x14ac:dyDescent="0.3"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</row>
    <row r="334" spans="4:56" x14ac:dyDescent="0.3"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</row>
    <row r="335" spans="4:56" x14ac:dyDescent="0.3"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</row>
    <row r="336" spans="4:56" x14ac:dyDescent="0.3"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</row>
    <row r="337" spans="4:56" x14ac:dyDescent="0.3"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</row>
    <row r="338" spans="4:56" x14ac:dyDescent="0.3"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</row>
    <row r="339" spans="4:56" x14ac:dyDescent="0.3"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</row>
    <row r="340" spans="4:56" x14ac:dyDescent="0.3"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</row>
    <row r="341" spans="4:56" x14ac:dyDescent="0.3"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</row>
    <row r="342" spans="4:56" x14ac:dyDescent="0.3"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</row>
    <row r="343" spans="4:56" x14ac:dyDescent="0.3"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</row>
    <row r="344" spans="4:56" x14ac:dyDescent="0.3"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</row>
    <row r="345" spans="4:56" x14ac:dyDescent="0.3"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</row>
    <row r="346" spans="4:56" x14ac:dyDescent="0.3"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</row>
    <row r="347" spans="4:56" x14ac:dyDescent="0.3"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</row>
    <row r="348" spans="4:56" x14ac:dyDescent="0.3"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</row>
    <row r="349" spans="4:56" x14ac:dyDescent="0.3"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</row>
    <row r="350" spans="4:56" x14ac:dyDescent="0.3"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</row>
    <row r="351" spans="4:56" x14ac:dyDescent="0.3"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</row>
    <row r="352" spans="4:56" x14ac:dyDescent="0.3"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</row>
    <row r="353" spans="4:56" x14ac:dyDescent="0.3"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</row>
    <row r="354" spans="4:56" x14ac:dyDescent="0.3"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</row>
    <row r="355" spans="4:56" x14ac:dyDescent="0.3"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</row>
    <row r="356" spans="4:56" x14ac:dyDescent="0.3"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</row>
    <row r="357" spans="4:56" x14ac:dyDescent="0.3"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</row>
    <row r="358" spans="4:56" x14ac:dyDescent="0.3"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</row>
    <row r="359" spans="4:56" x14ac:dyDescent="0.3"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</row>
    <row r="360" spans="4:56" x14ac:dyDescent="0.3"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</row>
    <row r="361" spans="4:56" x14ac:dyDescent="0.3"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</row>
    <row r="362" spans="4:56" x14ac:dyDescent="0.3"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</row>
    <row r="363" spans="4:56" x14ac:dyDescent="0.3"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</row>
    <row r="364" spans="4:56" x14ac:dyDescent="0.3"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</row>
    <row r="365" spans="4:56" x14ac:dyDescent="0.3"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</row>
    <row r="366" spans="4:56" x14ac:dyDescent="0.3"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</row>
    <row r="367" spans="4:56" x14ac:dyDescent="0.3"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</row>
    <row r="368" spans="4:56" x14ac:dyDescent="0.3"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</row>
    <row r="369" spans="4:56" x14ac:dyDescent="0.3"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</row>
    <row r="370" spans="4:56" x14ac:dyDescent="0.3"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</row>
    <row r="371" spans="4:56" x14ac:dyDescent="0.3"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</row>
    <row r="372" spans="4:56" x14ac:dyDescent="0.3"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</row>
    <row r="373" spans="4:56" x14ac:dyDescent="0.3"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</row>
    <row r="374" spans="4:56" x14ac:dyDescent="0.3"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</row>
    <row r="375" spans="4:56" x14ac:dyDescent="0.3"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</row>
    <row r="376" spans="4:56" x14ac:dyDescent="0.3"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</row>
    <row r="377" spans="4:56" x14ac:dyDescent="0.3"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</row>
    <row r="378" spans="4:56" x14ac:dyDescent="0.3"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</row>
    <row r="379" spans="4:56" x14ac:dyDescent="0.3"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</row>
    <row r="380" spans="4:56" x14ac:dyDescent="0.3"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</row>
    <row r="381" spans="4:56" x14ac:dyDescent="0.3"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</row>
    <row r="382" spans="4:56" x14ac:dyDescent="0.3"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</row>
    <row r="383" spans="4:56" x14ac:dyDescent="0.3"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</row>
    <row r="384" spans="4:56" x14ac:dyDescent="0.3"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</row>
    <row r="385" spans="4:56" x14ac:dyDescent="0.3"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</row>
    <row r="386" spans="4:56" x14ac:dyDescent="0.3"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</row>
    <row r="387" spans="4:56" x14ac:dyDescent="0.3"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</row>
    <row r="388" spans="4:56" x14ac:dyDescent="0.3"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</row>
    <row r="389" spans="4:56" x14ac:dyDescent="0.3"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</row>
    <row r="390" spans="4:56" x14ac:dyDescent="0.3"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</row>
    <row r="391" spans="4:56" x14ac:dyDescent="0.3"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</row>
    <row r="392" spans="4:56" x14ac:dyDescent="0.3"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</row>
    <row r="393" spans="4:56" x14ac:dyDescent="0.3"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</row>
    <row r="394" spans="4:56" x14ac:dyDescent="0.3"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</row>
    <row r="395" spans="4:56" x14ac:dyDescent="0.3"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</row>
    <row r="396" spans="4:56" x14ac:dyDescent="0.3"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</row>
    <row r="397" spans="4:56" x14ac:dyDescent="0.3"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</row>
    <row r="398" spans="4:56" x14ac:dyDescent="0.3"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</row>
    <row r="399" spans="4:56" x14ac:dyDescent="0.3"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</row>
    <row r="400" spans="4:56" x14ac:dyDescent="0.3"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</row>
    <row r="401" spans="4:56" x14ac:dyDescent="0.3"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</row>
    <row r="402" spans="4:56" x14ac:dyDescent="0.3"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</row>
    <row r="403" spans="4:56" x14ac:dyDescent="0.3"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</row>
    <row r="404" spans="4:56" x14ac:dyDescent="0.3"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</row>
    <row r="405" spans="4:56" x14ac:dyDescent="0.3"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</row>
    <row r="406" spans="4:56" x14ac:dyDescent="0.3"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</row>
    <row r="407" spans="4:56" x14ac:dyDescent="0.3"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</row>
    <row r="408" spans="4:56" x14ac:dyDescent="0.3"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</row>
    <row r="409" spans="4:56" x14ac:dyDescent="0.3"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</row>
    <row r="410" spans="4:56" x14ac:dyDescent="0.3"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</row>
    <row r="411" spans="4:56" x14ac:dyDescent="0.3"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</row>
    <row r="412" spans="4:56" x14ac:dyDescent="0.3"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</row>
    <row r="413" spans="4:56" x14ac:dyDescent="0.3"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</row>
    <row r="414" spans="4:56" x14ac:dyDescent="0.3"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</row>
    <row r="415" spans="4:56" x14ac:dyDescent="0.3"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</row>
    <row r="416" spans="4:56" x14ac:dyDescent="0.3"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</row>
    <row r="417" spans="4:56" x14ac:dyDescent="0.3"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</row>
    <row r="418" spans="4:56" x14ac:dyDescent="0.3"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</row>
    <row r="419" spans="4:56" x14ac:dyDescent="0.3"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</row>
    <row r="420" spans="4:56" x14ac:dyDescent="0.3"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</row>
    <row r="421" spans="4:56" x14ac:dyDescent="0.3"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</row>
    <row r="422" spans="4:56" x14ac:dyDescent="0.3"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</row>
    <row r="423" spans="4:56" x14ac:dyDescent="0.3"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</row>
    <row r="424" spans="4:56" x14ac:dyDescent="0.3"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</row>
    <row r="425" spans="4:56" x14ac:dyDescent="0.3"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</row>
    <row r="426" spans="4:56" x14ac:dyDescent="0.3"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</row>
    <row r="427" spans="4:56" x14ac:dyDescent="0.3"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</row>
    <row r="428" spans="4:56" x14ac:dyDescent="0.3"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</row>
    <row r="429" spans="4:56" x14ac:dyDescent="0.3"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</row>
    <row r="430" spans="4:56" x14ac:dyDescent="0.3"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</row>
    <row r="431" spans="4:56" x14ac:dyDescent="0.3"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</row>
    <row r="432" spans="4:56" x14ac:dyDescent="0.3"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</row>
    <row r="433" spans="4:56" x14ac:dyDescent="0.3"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</row>
    <row r="434" spans="4:56" x14ac:dyDescent="0.3"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</row>
    <row r="435" spans="4:56" x14ac:dyDescent="0.3"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</row>
    <row r="436" spans="4:56" x14ac:dyDescent="0.3"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</row>
    <row r="437" spans="4:56" x14ac:dyDescent="0.3"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</row>
    <row r="438" spans="4:56" x14ac:dyDescent="0.3"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</row>
    <row r="439" spans="4:56" x14ac:dyDescent="0.3"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</row>
    <row r="440" spans="4:56" x14ac:dyDescent="0.3"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</row>
    <row r="441" spans="4:56" x14ac:dyDescent="0.3"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</row>
    <row r="442" spans="4:56" x14ac:dyDescent="0.3"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</row>
    <row r="443" spans="4:56" x14ac:dyDescent="0.3"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</row>
    <row r="444" spans="4:56" x14ac:dyDescent="0.3"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</row>
    <row r="445" spans="4:56" x14ac:dyDescent="0.3"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</row>
    <row r="446" spans="4:56" x14ac:dyDescent="0.3"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</row>
    <row r="447" spans="4:56" x14ac:dyDescent="0.3"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</row>
    <row r="448" spans="4:56" x14ac:dyDescent="0.3"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</row>
    <row r="449" spans="4:56" x14ac:dyDescent="0.3"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</row>
    <row r="450" spans="4:56" x14ac:dyDescent="0.3"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</row>
    <row r="451" spans="4:56" x14ac:dyDescent="0.3"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</row>
    <row r="452" spans="4:56" x14ac:dyDescent="0.3"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</row>
    <row r="453" spans="4:56" x14ac:dyDescent="0.3"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</row>
    <row r="454" spans="4:56" x14ac:dyDescent="0.3"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</row>
    <row r="455" spans="4:56" x14ac:dyDescent="0.3"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</row>
    <row r="456" spans="4:56" x14ac:dyDescent="0.3"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</row>
    <row r="457" spans="4:56" x14ac:dyDescent="0.3"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</row>
    <row r="458" spans="4:56" x14ac:dyDescent="0.3"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</row>
    <row r="459" spans="4:56" x14ac:dyDescent="0.3"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</row>
    <row r="460" spans="4:56" x14ac:dyDescent="0.3"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</row>
    <row r="461" spans="4:56" x14ac:dyDescent="0.3"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</row>
    <row r="462" spans="4:56" x14ac:dyDescent="0.3"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</row>
    <row r="463" spans="4:56" x14ac:dyDescent="0.3"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</row>
    <row r="464" spans="4:56" x14ac:dyDescent="0.3"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</row>
    <row r="465" spans="4:56" x14ac:dyDescent="0.3"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</row>
    <row r="466" spans="4:56" x14ac:dyDescent="0.3"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</row>
    <row r="467" spans="4:56" x14ac:dyDescent="0.3"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</row>
    <row r="468" spans="4:56" x14ac:dyDescent="0.3"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</row>
    <row r="469" spans="4:56" x14ac:dyDescent="0.3"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</row>
    <row r="470" spans="4:56" x14ac:dyDescent="0.3"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</row>
    <row r="471" spans="4:56" x14ac:dyDescent="0.3"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</row>
    <row r="472" spans="4:56" x14ac:dyDescent="0.3"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</row>
    <row r="473" spans="4:56" x14ac:dyDescent="0.3"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</row>
    <row r="474" spans="4:56" x14ac:dyDescent="0.3"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</row>
    <row r="475" spans="4:56" x14ac:dyDescent="0.3"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</row>
    <row r="476" spans="4:56" x14ac:dyDescent="0.3"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</row>
    <row r="477" spans="4:56" x14ac:dyDescent="0.3"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</row>
    <row r="478" spans="4:56" x14ac:dyDescent="0.3"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</row>
    <row r="479" spans="4:56" x14ac:dyDescent="0.3"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</row>
    <row r="480" spans="4:56" x14ac:dyDescent="0.3"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</row>
    <row r="481" spans="4:56" x14ac:dyDescent="0.3"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</row>
    <row r="482" spans="4:56" x14ac:dyDescent="0.3"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</row>
    <row r="483" spans="4:56" x14ac:dyDescent="0.3"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</row>
    <row r="484" spans="4:56" x14ac:dyDescent="0.3"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</row>
    <row r="485" spans="4:56" x14ac:dyDescent="0.3"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</row>
    <row r="486" spans="4:56" x14ac:dyDescent="0.3"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</row>
    <row r="487" spans="4:56" x14ac:dyDescent="0.3"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</row>
    <row r="488" spans="4:56" x14ac:dyDescent="0.3"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</row>
    <row r="489" spans="4:56" x14ac:dyDescent="0.3"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</row>
    <row r="490" spans="4:56" x14ac:dyDescent="0.3"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</row>
    <row r="491" spans="4:56" x14ac:dyDescent="0.3"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</row>
    <row r="492" spans="4:56" x14ac:dyDescent="0.3"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</row>
    <row r="493" spans="4:56" x14ac:dyDescent="0.3"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</row>
    <row r="494" spans="4:56" x14ac:dyDescent="0.3"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</row>
    <row r="495" spans="4:56" x14ac:dyDescent="0.3"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</row>
    <row r="496" spans="4:56" x14ac:dyDescent="0.3"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</row>
    <row r="497" spans="4:56" x14ac:dyDescent="0.3"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</row>
    <row r="498" spans="4:56" x14ac:dyDescent="0.3"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</row>
    <row r="499" spans="4:56" x14ac:dyDescent="0.3"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</row>
    <row r="500" spans="4:56" x14ac:dyDescent="0.3"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</row>
    <row r="501" spans="4:56" x14ac:dyDescent="0.3"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</row>
    <row r="502" spans="4:56" x14ac:dyDescent="0.3"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</row>
    <row r="503" spans="4:56" x14ac:dyDescent="0.3"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</row>
    <row r="504" spans="4:56" x14ac:dyDescent="0.3"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</row>
    <row r="505" spans="4:56" x14ac:dyDescent="0.3"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</row>
    <row r="506" spans="4:56" x14ac:dyDescent="0.3"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</row>
    <row r="507" spans="4:56" x14ac:dyDescent="0.3"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</row>
    <row r="508" spans="4:56" x14ac:dyDescent="0.3"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</row>
    <row r="509" spans="4:56" x14ac:dyDescent="0.3"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</row>
    <row r="510" spans="4:56" x14ac:dyDescent="0.3"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</row>
    <row r="511" spans="4:56" x14ac:dyDescent="0.3"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</row>
    <row r="512" spans="4:56" x14ac:dyDescent="0.3"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</row>
    <row r="513" spans="4:56" x14ac:dyDescent="0.3"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</row>
    <row r="514" spans="4:56" x14ac:dyDescent="0.3"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</row>
    <row r="515" spans="4:56" x14ac:dyDescent="0.3"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</row>
    <row r="516" spans="4:56" x14ac:dyDescent="0.3"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</row>
    <row r="517" spans="4:56" x14ac:dyDescent="0.3"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</row>
    <row r="518" spans="4:56" x14ac:dyDescent="0.3"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</row>
    <row r="519" spans="4:56" x14ac:dyDescent="0.3"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</row>
    <row r="520" spans="4:56" x14ac:dyDescent="0.3"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</row>
    <row r="521" spans="4:56" x14ac:dyDescent="0.3"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</row>
    <row r="522" spans="4:56" x14ac:dyDescent="0.3"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</row>
    <row r="523" spans="4:56" x14ac:dyDescent="0.3"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</row>
    <row r="524" spans="4:56" x14ac:dyDescent="0.3"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</row>
    <row r="525" spans="4:56" x14ac:dyDescent="0.3"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</row>
    <row r="526" spans="4:56" x14ac:dyDescent="0.3"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</row>
    <row r="527" spans="4:56" x14ac:dyDescent="0.3"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</row>
    <row r="528" spans="4:56" x14ac:dyDescent="0.3"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</row>
    <row r="529" spans="4:56" x14ac:dyDescent="0.3"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</row>
    <row r="530" spans="4:56" x14ac:dyDescent="0.3"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</row>
    <row r="531" spans="4:56" x14ac:dyDescent="0.3"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</row>
    <row r="532" spans="4:56" x14ac:dyDescent="0.3"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</row>
    <row r="533" spans="4:56" x14ac:dyDescent="0.3"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</row>
    <row r="534" spans="4:56" x14ac:dyDescent="0.3"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</row>
    <row r="535" spans="4:56" x14ac:dyDescent="0.3"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</row>
    <row r="536" spans="4:56" x14ac:dyDescent="0.3"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</row>
    <row r="537" spans="4:56" x14ac:dyDescent="0.3"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</row>
    <row r="538" spans="4:56" x14ac:dyDescent="0.3"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</row>
    <row r="539" spans="4:56" x14ac:dyDescent="0.3"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</row>
    <row r="540" spans="4:56" x14ac:dyDescent="0.3"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</row>
    <row r="541" spans="4:56" x14ac:dyDescent="0.3"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</row>
    <row r="542" spans="4:56" x14ac:dyDescent="0.3"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</row>
    <row r="543" spans="4:56" x14ac:dyDescent="0.3"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</row>
    <row r="544" spans="4:56" x14ac:dyDescent="0.3"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</row>
    <row r="545" spans="4:56" x14ac:dyDescent="0.3"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</row>
    <row r="546" spans="4:56" x14ac:dyDescent="0.3"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</row>
    <row r="547" spans="4:56" x14ac:dyDescent="0.3"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</row>
    <row r="548" spans="4:56" x14ac:dyDescent="0.3"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</row>
    <row r="549" spans="4:56" x14ac:dyDescent="0.3"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</row>
    <row r="550" spans="4:56" x14ac:dyDescent="0.3"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</row>
    <row r="551" spans="4:56" x14ac:dyDescent="0.3"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</row>
    <row r="552" spans="4:56" x14ac:dyDescent="0.3"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</row>
    <row r="553" spans="4:56" x14ac:dyDescent="0.3"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</row>
    <row r="554" spans="4:56" x14ac:dyDescent="0.3"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</row>
    <row r="555" spans="4:56" x14ac:dyDescent="0.3"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</row>
    <row r="556" spans="4:56" x14ac:dyDescent="0.3"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</row>
    <row r="557" spans="4:56" x14ac:dyDescent="0.3"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</row>
    <row r="558" spans="4:56" x14ac:dyDescent="0.3"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</row>
    <row r="559" spans="4:56" x14ac:dyDescent="0.3"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</row>
    <row r="560" spans="4:56" x14ac:dyDescent="0.3"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</row>
    <row r="561" spans="4:56" x14ac:dyDescent="0.3"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</row>
    <row r="562" spans="4:56" x14ac:dyDescent="0.3"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</row>
    <row r="563" spans="4:56" x14ac:dyDescent="0.3"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</row>
    <row r="564" spans="4:56" x14ac:dyDescent="0.3"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</row>
    <row r="565" spans="4:56" x14ac:dyDescent="0.3"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</row>
    <row r="566" spans="4:56" x14ac:dyDescent="0.3"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</row>
    <row r="567" spans="4:56" x14ac:dyDescent="0.3"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</row>
    <row r="568" spans="4:56" x14ac:dyDescent="0.3"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</row>
    <row r="569" spans="4:56" x14ac:dyDescent="0.3"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</row>
    <row r="570" spans="4:56" x14ac:dyDescent="0.3"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</row>
    <row r="571" spans="4:56" x14ac:dyDescent="0.3"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</row>
    <row r="572" spans="4:56" x14ac:dyDescent="0.3"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</row>
    <row r="573" spans="4:56" x14ac:dyDescent="0.3"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</row>
    <row r="574" spans="4:56" x14ac:dyDescent="0.3"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</row>
    <row r="575" spans="4:56" x14ac:dyDescent="0.3"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</row>
    <row r="576" spans="4:56" x14ac:dyDescent="0.3"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</row>
    <row r="577" spans="4:56" x14ac:dyDescent="0.3"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</row>
    <row r="578" spans="4:56" x14ac:dyDescent="0.3"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</row>
    <row r="579" spans="4:56" x14ac:dyDescent="0.3"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</row>
    <row r="580" spans="4:56" x14ac:dyDescent="0.3"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</row>
    <row r="581" spans="4:56" x14ac:dyDescent="0.3"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</row>
    <row r="582" spans="4:56" x14ac:dyDescent="0.3"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</row>
    <row r="583" spans="4:56" x14ac:dyDescent="0.3"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</row>
    <row r="584" spans="4:56" x14ac:dyDescent="0.3"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</row>
    <row r="585" spans="4:56" x14ac:dyDescent="0.3"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</row>
    <row r="586" spans="4:56" x14ac:dyDescent="0.3"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</row>
    <row r="587" spans="4:56" x14ac:dyDescent="0.3"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</row>
    <row r="588" spans="4:56" x14ac:dyDescent="0.3"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</row>
    <row r="589" spans="4:56" x14ac:dyDescent="0.3"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</row>
    <row r="590" spans="4:56" x14ac:dyDescent="0.3"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</row>
    <row r="591" spans="4:56" x14ac:dyDescent="0.3"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</row>
    <row r="592" spans="4:56" x14ac:dyDescent="0.3"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</row>
    <row r="593" spans="4:56" x14ac:dyDescent="0.3"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</row>
    <row r="594" spans="4:56" x14ac:dyDescent="0.3"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</row>
    <row r="595" spans="4:56" x14ac:dyDescent="0.3"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</row>
    <row r="596" spans="4:56" x14ac:dyDescent="0.3"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</row>
    <row r="597" spans="4:56" x14ac:dyDescent="0.3"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</row>
    <row r="598" spans="4:56" x14ac:dyDescent="0.3"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</row>
    <row r="599" spans="4:56" x14ac:dyDescent="0.3"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</row>
    <row r="600" spans="4:56" x14ac:dyDescent="0.3"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</row>
    <row r="601" spans="4:56" x14ac:dyDescent="0.3"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</row>
    <row r="602" spans="4:56" x14ac:dyDescent="0.3"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</row>
    <row r="603" spans="4:56" x14ac:dyDescent="0.3"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</row>
    <row r="604" spans="4:56" x14ac:dyDescent="0.3"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</row>
    <row r="605" spans="4:56" x14ac:dyDescent="0.3"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</row>
    <row r="606" spans="4:56" x14ac:dyDescent="0.3"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</row>
    <row r="607" spans="4:56" x14ac:dyDescent="0.3"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</row>
    <row r="608" spans="4:56" x14ac:dyDescent="0.3"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</row>
    <row r="609" spans="4:56" x14ac:dyDescent="0.3"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</row>
    <row r="610" spans="4:56" x14ac:dyDescent="0.3"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</row>
    <row r="611" spans="4:56" x14ac:dyDescent="0.3"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</row>
    <row r="612" spans="4:56" x14ac:dyDescent="0.3"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</row>
    <row r="613" spans="4:56" x14ac:dyDescent="0.3"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</row>
    <row r="614" spans="4:56" x14ac:dyDescent="0.3"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</row>
    <row r="615" spans="4:56" x14ac:dyDescent="0.3"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</row>
    <row r="616" spans="4:56" x14ac:dyDescent="0.3"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</row>
    <row r="617" spans="4:56" x14ac:dyDescent="0.3"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</row>
    <row r="618" spans="4:56" x14ac:dyDescent="0.3"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</row>
    <row r="619" spans="4:56" x14ac:dyDescent="0.3"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</row>
    <row r="620" spans="4:56" x14ac:dyDescent="0.3"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</row>
    <row r="621" spans="4:56" x14ac:dyDescent="0.3"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</row>
    <row r="622" spans="4:56" x14ac:dyDescent="0.3"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</row>
    <row r="623" spans="4:56" x14ac:dyDescent="0.3"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</row>
    <row r="624" spans="4:56" x14ac:dyDescent="0.3"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</row>
    <row r="625" spans="4:53" x14ac:dyDescent="0.3"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</row>
    <row r="626" spans="4:53" x14ac:dyDescent="0.3"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</row>
    <row r="627" spans="4:53" x14ac:dyDescent="0.3"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</row>
    <row r="628" spans="4:53" x14ac:dyDescent="0.3"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</row>
    <row r="629" spans="4:53" x14ac:dyDescent="0.3"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</row>
    <row r="630" spans="4:53" x14ac:dyDescent="0.3"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</row>
    <row r="631" spans="4:53" x14ac:dyDescent="0.3"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</row>
    <row r="632" spans="4:53" x14ac:dyDescent="0.3"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</row>
    <row r="633" spans="4:53" x14ac:dyDescent="0.3"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</row>
    <row r="634" spans="4:53" x14ac:dyDescent="0.3"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</row>
    <row r="635" spans="4:53" x14ac:dyDescent="0.3"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</row>
    <row r="636" spans="4:53" x14ac:dyDescent="0.3"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</row>
    <row r="637" spans="4:53" x14ac:dyDescent="0.3"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</row>
    <row r="638" spans="4:53" x14ac:dyDescent="0.3"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</row>
    <row r="639" spans="4:53" x14ac:dyDescent="0.3"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</row>
    <row r="640" spans="4:53" x14ac:dyDescent="0.3"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</row>
    <row r="641" spans="4:53" x14ac:dyDescent="0.3"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</row>
    <row r="642" spans="4:53" x14ac:dyDescent="0.3"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</row>
    <row r="643" spans="4:53" x14ac:dyDescent="0.3"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</row>
    <row r="644" spans="4:53" x14ac:dyDescent="0.3"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</row>
    <row r="645" spans="4:53" x14ac:dyDescent="0.3"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</row>
    <row r="646" spans="4:53" x14ac:dyDescent="0.3"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</row>
    <row r="647" spans="4:53" x14ac:dyDescent="0.3"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</row>
    <row r="648" spans="4:53" x14ac:dyDescent="0.3"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</row>
    <row r="649" spans="4:53" x14ac:dyDescent="0.3"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</row>
    <row r="650" spans="4:53" x14ac:dyDescent="0.3"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</row>
    <row r="651" spans="4:53" x14ac:dyDescent="0.3"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</row>
    <row r="652" spans="4:53" x14ac:dyDescent="0.3"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</row>
    <row r="653" spans="4:53" x14ac:dyDescent="0.3"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</row>
    <row r="654" spans="4:53" x14ac:dyDescent="0.3"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</row>
    <row r="655" spans="4:53" x14ac:dyDescent="0.3"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</row>
    <row r="656" spans="4:53" x14ac:dyDescent="0.3"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</row>
    <row r="657" spans="4:53" x14ac:dyDescent="0.3"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</row>
    <row r="658" spans="4:53" x14ac:dyDescent="0.3"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</row>
    <row r="659" spans="4:53" x14ac:dyDescent="0.3"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</row>
    <row r="660" spans="4:53" x14ac:dyDescent="0.3"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</row>
    <row r="661" spans="4:53" x14ac:dyDescent="0.3"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</row>
    <row r="662" spans="4:53" x14ac:dyDescent="0.3"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</row>
    <row r="663" spans="4:53" x14ac:dyDescent="0.3"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</row>
    <row r="664" spans="4:53" x14ac:dyDescent="0.3"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</row>
    <row r="665" spans="4:53" x14ac:dyDescent="0.3"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</row>
    <row r="666" spans="4:53" x14ac:dyDescent="0.3"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</row>
    <row r="667" spans="4:53" x14ac:dyDescent="0.3"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</row>
    <row r="668" spans="4:53" x14ac:dyDescent="0.3"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</row>
    <row r="669" spans="4:53" x14ac:dyDescent="0.3"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</row>
    <row r="670" spans="4:53" x14ac:dyDescent="0.3"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</row>
    <row r="671" spans="4:53" x14ac:dyDescent="0.3"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</row>
    <row r="672" spans="4:53" x14ac:dyDescent="0.3"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</row>
    <row r="673" spans="4:53" x14ac:dyDescent="0.3"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</row>
    <row r="674" spans="4:53" x14ac:dyDescent="0.3"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</row>
    <row r="675" spans="4:53" x14ac:dyDescent="0.3"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</row>
    <row r="676" spans="4:53" x14ac:dyDescent="0.3"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</row>
    <row r="677" spans="4:53" x14ac:dyDescent="0.3"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</row>
    <row r="678" spans="4:53" x14ac:dyDescent="0.3"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</row>
    <row r="679" spans="4:53" x14ac:dyDescent="0.3"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</row>
    <row r="680" spans="4:53" x14ac:dyDescent="0.3"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</row>
    <row r="681" spans="4:53" x14ac:dyDescent="0.3"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</row>
    <row r="682" spans="4:53" x14ac:dyDescent="0.3"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</row>
  </sheetData>
  <sortState xmlns:xlrd2="http://schemas.microsoft.com/office/spreadsheetml/2017/richdata2" ref="D111:BA127">
    <sortCondition descending="1" ref="AY111:AY127"/>
  </sortState>
  <mergeCells count="3">
    <mergeCell ref="F17:Z17"/>
    <mergeCell ref="F47:Z47"/>
    <mergeCell ref="F135:Z135"/>
  </mergeCells>
  <phoneticPr fontId="31" type="noConversion"/>
  <printOptions verticalCentered="1"/>
  <pageMargins left="0.25" right="0.25" top="0" bottom="0.75" header="0" footer="0.3"/>
  <pageSetup paperSize="9" scale="32" fitToHeight="0" orientation="landscape" horizontalDpi="4294967295" verticalDpi="4294967295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DISTINCTION  EXAM</vt:lpstr>
      <vt:lpstr>Sheet1</vt:lpstr>
      <vt:lpstr>TARGETER EXAM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2021-03-21T08:50:45Z</dcterms:modified>
</cp:coreProperties>
</file>