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j\Documents\OneDrive\KES\"/>
    </mc:Choice>
  </mc:AlternateContent>
  <xr:revisionPtr revIDLastSave="0" documentId="8_{B5AC99A0-2391-42A1-A8DA-50CDFDAF218A}" xr6:coauthVersionLast="46" xr6:coauthVersionMax="46" xr10:uidLastSave="{00000000-0000-0000-0000-000000000000}"/>
  <bookViews>
    <workbookView xWindow="-98" yWindow="-98" windowWidth="20715" windowHeight="13276" xr2:uid="{F085F4E9-39FF-46E8-8F48-B4974243C959}"/>
  </bookViews>
  <sheets>
    <sheet name="Landu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M19" i="1" s="1"/>
  <c r="K19" i="1"/>
  <c r="J19" i="1"/>
  <c r="H19" i="1"/>
  <c r="G19" i="1"/>
  <c r="F19" i="1"/>
  <c r="M18" i="1"/>
  <c r="L18" i="1"/>
  <c r="K18" i="1"/>
  <c r="J18" i="1"/>
  <c r="H18" i="1"/>
  <c r="G18" i="1"/>
  <c r="F18" i="1"/>
  <c r="M17" i="1"/>
  <c r="L17" i="1"/>
  <c r="K17" i="1"/>
  <c r="J17" i="1"/>
  <c r="H17" i="1"/>
  <c r="G17" i="1"/>
  <c r="F17" i="1"/>
  <c r="M16" i="1"/>
  <c r="L16" i="1"/>
  <c r="K16" i="1"/>
  <c r="J16" i="1"/>
  <c r="H16" i="1"/>
  <c r="G16" i="1"/>
  <c r="F16" i="1"/>
  <c r="M15" i="1"/>
  <c r="L15" i="1"/>
  <c r="K15" i="1"/>
  <c r="J15" i="1"/>
  <c r="H15" i="1"/>
  <c r="G15" i="1"/>
  <c r="F15" i="1"/>
  <c r="M14" i="1"/>
  <c r="L14" i="1"/>
  <c r="K14" i="1"/>
  <c r="J14" i="1"/>
  <c r="H14" i="1"/>
  <c r="G14" i="1"/>
  <c r="F14" i="1"/>
  <c r="M13" i="1"/>
  <c r="I13" i="1"/>
  <c r="M12" i="1"/>
  <c r="I12" i="1"/>
  <c r="M11" i="1"/>
  <c r="I11" i="1"/>
  <c r="I19" i="1" s="1"/>
  <c r="M10" i="1"/>
  <c r="I10" i="1"/>
  <c r="I18" i="1" s="1"/>
  <c r="M9" i="1"/>
  <c r="I9" i="1"/>
  <c r="I17" i="1" s="1"/>
  <c r="M8" i="1"/>
  <c r="I8" i="1"/>
  <c r="M7" i="1"/>
  <c r="I7" i="1"/>
  <c r="M6" i="1"/>
  <c r="I6" i="1"/>
  <c r="I16" i="1" s="1"/>
  <c r="M5" i="1"/>
  <c r="I5" i="1"/>
  <c r="M4" i="1"/>
  <c r="I4" i="1"/>
  <c r="I15" i="1" s="1"/>
  <c r="M3" i="1"/>
  <c r="I3" i="1"/>
  <c r="M2" i="1"/>
  <c r="I2" i="1"/>
  <c r="I14" i="1" s="1"/>
</calcChain>
</file>

<file path=xl/sharedStrings.xml><?xml version="1.0" encoding="utf-8"?>
<sst xmlns="http://schemas.openxmlformats.org/spreadsheetml/2006/main" count="103" uniqueCount="58">
  <si>
    <t>Level</t>
    <phoneticPr fontId="3" type="noConversion"/>
  </si>
  <si>
    <t>Landuse_JP</t>
    <phoneticPr fontId="3" type="noConversion"/>
  </si>
  <si>
    <t>Description</t>
  </si>
  <si>
    <t>Abbreviation</t>
  </si>
  <si>
    <t>Landuse_class</t>
  </si>
  <si>
    <r>
      <t>Area</t>
    </r>
    <r>
      <rPr>
        <b/>
        <sz val="10"/>
        <color theme="1"/>
        <rFont val="微软雅黑"/>
        <family val="3"/>
        <charset val="134"/>
      </rPr>
      <t>_</t>
    </r>
    <r>
      <rPr>
        <b/>
        <sz val="10"/>
        <color theme="1"/>
        <rFont val="游ゴシック"/>
        <family val="3"/>
        <charset val="134"/>
        <scheme val="minor"/>
      </rPr>
      <t>ha</t>
    </r>
    <phoneticPr fontId="2"/>
  </si>
  <si>
    <r>
      <t>Area</t>
    </r>
    <r>
      <rPr>
        <b/>
        <sz val="10"/>
        <color theme="1"/>
        <rFont val="游ゴシック"/>
        <family val="3"/>
        <charset val="128"/>
      </rPr>
      <t>_</t>
    </r>
    <r>
      <rPr>
        <b/>
        <sz val="10"/>
        <color theme="1"/>
        <rFont val="微软雅黑"/>
        <family val="3"/>
        <charset val="134"/>
      </rPr>
      <t>prop</t>
    </r>
    <phoneticPr fontId="2"/>
  </si>
  <si>
    <t>Qua_tot</t>
    <phoneticPr fontId="3" type="noConversion"/>
  </si>
  <si>
    <t>Qua_sele</t>
    <phoneticPr fontId="3" type="noConversion"/>
  </si>
  <si>
    <t>Qua_tree</t>
    <phoneticPr fontId="3" type="noConversion"/>
  </si>
  <si>
    <t>Qua_shrub</t>
    <phoneticPr fontId="3" type="noConversion"/>
  </si>
  <si>
    <t>Qua_inv</t>
    <phoneticPr fontId="3" type="noConversion"/>
  </si>
  <si>
    <t>Qua_inv_prop</t>
    <phoneticPr fontId="3" type="noConversion"/>
  </si>
  <si>
    <t>subclass</t>
    <phoneticPr fontId="3" type="noConversion"/>
  </si>
  <si>
    <t>第一種低層住居専用地域</t>
  </si>
  <si>
    <t>Category Ⅰ exclusively low-rise residential zone</t>
  </si>
  <si>
    <t>R low I</t>
    <phoneticPr fontId="3" type="noConversion"/>
  </si>
  <si>
    <t>R low</t>
    <phoneticPr fontId="3" type="noConversion"/>
  </si>
  <si>
    <t>第二種低層住居専用地域</t>
  </si>
  <si>
    <t>Category Ⅱ Exclusively low-rise residential zone</t>
  </si>
  <si>
    <t>R low II</t>
    <phoneticPr fontId="3" type="noConversion"/>
  </si>
  <si>
    <t>第一種中高層住居専用地域</t>
  </si>
  <si>
    <t>Category Ⅰ mid/high-rise oriented residential zone</t>
  </si>
  <si>
    <t>R high I</t>
    <phoneticPr fontId="3" type="noConversion"/>
  </si>
  <si>
    <t>R high</t>
    <phoneticPr fontId="3" type="noConversion"/>
  </si>
  <si>
    <t>第二種中高層住居専用地域</t>
  </si>
  <si>
    <t>Category Ⅱ mid/high-rise oriented residential zone</t>
  </si>
  <si>
    <t>R high II</t>
    <phoneticPr fontId="3" type="noConversion"/>
  </si>
  <si>
    <t>第一種住居地域</t>
  </si>
  <si>
    <t>Category Ⅰ residential zone</t>
  </si>
  <si>
    <t>R resi I</t>
    <phoneticPr fontId="3" type="noConversion"/>
  </si>
  <si>
    <t>R other</t>
  </si>
  <si>
    <t>第二種住居地域</t>
  </si>
  <si>
    <t>Category Ⅱ residential zone</t>
  </si>
  <si>
    <t>R resi II</t>
    <phoneticPr fontId="3" type="noConversion"/>
  </si>
  <si>
    <t>準住居地域</t>
  </si>
  <si>
    <t>Quasi-residential zone</t>
  </si>
  <si>
    <t>R quasi</t>
  </si>
  <si>
    <t>近隣商業地域</t>
  </si>
  <si>
    <t>Neighborhood commercial zone</t>
  </si>
  <si>
    <t>Com neigh</t>
    <phoneticPr fontId="3" type="noConversion"/>
  </si>
  <si>
    <t>商業地域</t>
  </si>
  <si>
    <t>Commercial zone</t>
  </si>
  <si>
    <t>Com</t>
  </si>
  <si>
    <t>準工業地域</t>
  </si>
  <si>
    <t>Quasi-industrial zone</t>
  </si>
  <si>
    <t>Ind quasi</t>
  </si>
  <si>
    <t>Ind</t>
  </si>
  <si>
    <t>工業地域</t>
  </si>
  <si>
    <t>Industorial zone</t>
  </si>
  <si>
    <t>工業専用地域</t>
  </si>
  <si>
    <t>Exclusively industrial zone</t>
  </si>
  <si>
    <t>Ind exc</t>
    <phoneticPr fontId="3" type="noConversion"/>
  </si>
  <si>
    <t>class</t>
    <phoneticPr fontId="3" type="noConversion"/>
  </si>
  <si>
    <t>-</t>
    <phoneticPr fontId="3" type="noConversion"/>
  </si>
  <si>
    <t>R low</t>
    <phoneticPr fontId="2"/>
  </si>
  <si>
    <t>R high</t>
    <phoneticPr fontId="2"/>
  </si>
  <si>
    <t>Com neigh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</si>
</sst>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34"/>
      <scheme val="minor"/>
    </font>
    <font>
      <b/>
      <sz val="10"/>
      <color theme="1"/>
      <name val="微软雅黑"/>
      <family val="3"/>
      <charset val="134"/>
    </font>
    <font>
      <sz val="6"/>
      <name val="游ゴシック"/>
      <family val="3"/>
      <charset val="128"/>
      <scheme val="minor"/>
    </font>
    <font>
      <sz val="9"/>
      <name val="游ゴシック"/>
      <family val="2"/>
      <charset val="134"/>
      <scheme val="minor"/>
    </font>
    <font>
      <b/>
      <sz val="10"/>
      <color theme="1"/>
      <name val="游ゴシック"/>
      <family val="3"/>
      <charset val="134"/>
      <scheme val="minor"/>
    </font>
    <font>
      <b/>
      <sz val="10"/>
      <color theme="1"/>
      <name val="游ゴシック"/>
      <family val="3"/>
      <charset val="128"/>
    </font>
    <font>
      <b/>
      <sz val="11"/>
      <color theme="1"/>
      <name val="游ゴシック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游ゴシック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9" fontId="8" fillId="4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4" borderId="0" xfId="0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8FD6-C717-4D1A-BE19-5ED9D59FE0CE}">
  <dimension ref="A1:M19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C13" sqref="C13"/>
    </sheetView>
  </sheetViews>
  <sheetFormatPr defaultRowHeight="17.649999999999999"/>
  <cols>
    <col min="1" max="1" width="12.6875" customWidth="1"/>
    <col min="2" max="2" width="26.6875" style="14" customWidth="1"/>
    <col min="3" max="3" width="43.1875" style="14" customWidth="1"/>
    <col min="4" max="4" width="15.25" style="14" customWidth="1"/>
    <col min="5" max="5" width="15.875" style="14" customWidth="1"/>
    <col min="6" max="6" width="9" style="15"/>
    <col min="7" max="7" width="10.125" style="15" customWidth="1"/>
    <col min="8" max="8" width="9.3125" style="15" customWidth="1"/>
    <col min="9" max="9" width="9.25" style="15" customWidth="1"/>
    <col min="10" max="10" width="9.0625" style="15" customWidth="1"/>
    <col min="11" max="13" width="9" style="15"/>
  </cols>
  <sheetData>
    <row r="1" spans="1:13" s="3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>
        <v>3502.7944391991582</v>
      </c>
      <c r="G2" s="7">
        <v>0.24343069700159511</v>
      </c>
      <c r="H2" s="8">
        <v>75390</v>
      </c>
      <c r="I2" s="9">
        <f>CEILING(200*G2,1)</f>
        <v>49</v>
      </c>
      <c r="J2" s="8">
        <v>34</v>
      </c>
      <c r="K2" s="8">
        <v>35</v>
      </c>
      <c r="L2" s="8">
        <v>36</v>
      </c>
      <c r="M2" s="10">
        <f>L2/SUM(L$2:L$13)</f>
        <v>0.20689655172413793</v>
      </c>
    </row>
    <row r="3" spans="1:13">
      <c r="A3" s="4" t="s">
        <v>13</v>
      </c>
      <c r="B3" s="5" t="s">
        <v>18</v>
      </c>
      <c r="C3" s="5" t="s">
        <v>19</v>
      </c>
      <c r="D3" s="5" t="s">
        <v>20</v>
      </c>
      <c r="E3" s="5" t="s">
        <v>17</v>
      </c>
      <c r="F3" s="6">
        <v>16.121945988970001</v>
      </c>
      <c r="G3" s="7">
        <v>7.1682736084831028E-4</v>
      </c>
      <c r="H3" s="8">
        <v>222</v>
      </c>
      <c r="I3" s="9">
        <f t="shared" ref="I3:I13" si="0">CEILING(200*G3,1)</f>
        <v>1</v>
      </c>
      <c r="J3" s="8">
        <v>1</v>
      </c>
      <c r="K3" s="8">
        <v>2</v>
      </c>
      <c r="L3" s="8">
        <v>2</v>
      </c>
      <c r="M3" s="10">
        <f t="shared" ref="M3:M13" si="1">L3/SUM(L$2:L$13)</f>
        <v>1.1494252873563218E-2</v>
      </c>
    </row>
    <row r="4" spans="1:13">
      <c r="A4" s="4" t="s">
        <v>13</v>
      </c>
      <c r="B4" s="5" t="s">
        <v>21</v>
      </c>
      <c r="C4" s="5" t="s">
        <v>22</v>
      </c>
      <c r="D4" s="5" t="s">
        <v>23</v>
      </c>
      <c r="E4" s="5" t="s">
        <v>24</v>
      </c>
      <c r="F4" s="6">
        <v>2294.4301223024895</v>
      </c>
      <c r="G4" s="7">
        <v>0.16304270612015576</v>
      </c>
      <c r="H4" s="8">
        <v>50494</v>
      </c>
      <c r="I4" s="9">
        <f t="shared" si="0"/>
        <v>33</v>
      </c>
      <c r="J4" s="8">
        <v>31</v>
      </c>
      <c r="K4" s="8">
        <v>29</v>
      </c>
      <c r="L4" s="8">
        <v>33</v>
      </c>
      <c r="M4" s="10">
        <f>L4/SUM(L$2:L$13)</f>
        <v>0.18965517241379309</v>
      </c>
    </row>
    <row r="5" spans="1:13">
      <c r="A5" s="4" t="s">
        <v>13</v>
      </c>
      <c r="B5" s="5" t="s">
        <v>25</v>
      </c>
      <c r="C5" s="5" t="s">
        <v>26</v>
      </c>
      <c r="D5" s="5" t="s">
        <v>27</v>
      </c>
      <c r="E5" s="5" t="s">
        <v>24</v>
      </c>
      <c r="F5" s="6">
        <v>732.40031485455825</v>
      </c>
      <c r="G5" s="7">
        <v>4.5886637950519539E-2</v>
      </c>
      <c r="H5" s="8">
        <v>14211</v>
      </c>
      <c r="I5" s="9">
        <f t="shared" si="0"/>
        <v>10</v>
      </c>
      <c r="J5" s="8">
        <v>7</v>
      </c>
      <c r="K5" s="8">
        <v>7</v>
      </c>
      <c r="L5" s="8">
        <v>8</v>
      </c>
      <c r="M5" s="10">
        <f t="shared" si="1"/>
        <v>4.5977011494252873E-2</v>
      </c>
    </row>
    <row r="6" spans="1:13">
      <c r="A6" s="4" t="s">
        <v>13</v>
      </c>
      <c r="B6" s="5" t="s">
        <v>28</v>
      </c>
      <c r="C6" s="5" t="s">
        <v>29</v>
      </c>
      <c r="D6" s="5" t="s">
        <v>30</v>
      </c>
      <c r="E6" s="5" t="s">
        <v>31</v>
      </c>
      <c r="F6" s="6">
        <v>1884.7964860762431</v>
      </c>
      <c r="G6" s="7">
        <v>0.12823460274202611</v>
      </c>
      <c r="H6" s="8">
        <v>39714</v>
      </c>
      <c r="I6" s="9">
        <f t="shared" si="0"/>
        <v>26</v>
      </c>
      <c r="J6" s="8">
        <v>22</v>
      </c>
      <c r="K6" s="8">
        <v>22</v>
      </c>
      <c r="L6" s="8">
        <v>26</v>
      </c>
      <c r="M6" s="10">
        <f t="shared" si="1"/>
        <v>0.14942528735632185</v>
      </c>
    </row>
    <row r="7" spans="1:13">
      <c r="A7" s="4" t="s">
        <v>13</v>
      </c>
      <c r="B7" s="5" t="s">
        <v>32</v>
      </c>
      <c r="C7" s="5" t="s">
        <v>33</v>
      </c>
      <c r="D7" s="5" t="s">
        <v>34</v>
      </c>
      <c r="E7" s="5" t="s">
        <v>31</v>
      </c>
      <c r="F7" s="6">
        <v>1141.5554419105219</v>
      </c>
      <c r="G7" s="7">
        <v>7.4437032205568007E-2</v>
      </c>
      <c r="H7" s="8">
        <v>23053</v>
      </c>
      <c r="I7" s="9">
        <f t="shared" si="0"/>
        <v>15</v>
      </c>
      <c r="J7" s="8">
        <v>12</v>
      </c>
      <c r="K7" s="8">
        <v>13</v>
      </c>
      <c r="L7" s="8">
        <v>14</v>
      </c>
      <c r="M7" s="10">
        <f t="shared" si="1"/>
        <v>8.0459770114942528E-2</v>
      </c>
    </row>
    <row r="8" spans="1:13">
      <c r="A8" s="4" t="s">
        <v>13</v>
      </c>
      <c r="B8" s="5" t="s">
        <v>35</v>
      </c>
      <c r="C8" s="5" t="s">
        <v>36</v>
      </c>
      <c r="D8" s="5" t="s">
        <v>37</v>
      </c>
      <c r="E8" s="5" t="s">
        <v>31</v>
      </c>
      <c r="F8" s="6">
        <v>86.667972107379995</v>
      </c>
      <c r="G8" s="7">
        <v>4.1395165612951972E-3</v>
      </c>
      <c r="H8" s="8">
        <v>1282</v>
      </c>
      <c r="I8" s="9">
        <f t="shared" si="0"/>
        <v>1</v>
      </c>
      <c r="J8" s="8">
        <v>0</v>
      </c>
      <c r="K8" s="8">
        <v>2</v>
      </c>
      <c r="L8" s="8">
        <v>2</v>
      </c>
      <c r="M8" s="10">
        <f t="shared" si="1"/>
        <v>1.1494252873563218E-2</v>
      </c>
    </row>
    <row r="9" spans="1:13">
      <c r="A9" s="4" t="s">
        <v>13</v>
      </c>
      <c r="B9" s="5" t="s">
        <v>38</v>
      </c>
      <c r="C9" s="5" t="s">
        <v>39</v>
      </c>
      <c r="D9" s="5" t="s">
        <v>40</v>
      </c>
      <c r="E9" s="5" t="s">
        <v>40</v>
      </c>
      <c r="F9" s="6">
        <v>864.11724578710016</v>
      </c>
      <c r="G9" s="7">
        <v>5.2157262881904309E-2</v>
      </c>
      <c r="H9" s="8">
        <v>16153</v>
      </c>
      <c r="I9" s="9">
        <f t="shared" si="0"/>
        <v>11</v>
      </c>
      <c r="J9" s="8">
        <v>9</v>
      </c>
      <c r="K9" s="8">
        <v>8</v>
      </c>
      <c r="L9" s="8">
        <v>10</v>
      </c>
      <c r="M9" s="10">
        <f t="shared" si="1"/>
        <v>5.7471264367816091E-2</v>
      </c>
    </row>
    <row r="10" spans="1:13">
      <c r="A10" s="4" t="s">
        <v>13</v>
      </c>
      <c r="B10" s="5" t="s">
        <v>41</v>
      </c>
      <c r="C10" s="5" t="s">
        <v>42</v>
      </c>
      <c r="D10" s="5" t="s">
        <v>43</v>
      </c>
      <c r="E10" s="5" t="s">
        <v>43</v>
      </c>
      <c r="F10" s="6">
        <v>1009.1318480495472</v>
      </c>
      <c r="G10" s="7">
        <v>6.7007213478937552E-2</v>
      </c>
      <c r="H10" s="8">
        <v>20752</v>
      </c>
      <c r="I10" s="9">
        <f t="shared" si="0"/>
        <v>14</v>
      </c>
      <c r="J10" s="8">
        <v>12</v>
      </c>
      <c r="K10" s="8">
        <v>13</v>
      </c>
      <c r="L10" s="8">
        <v>14</v>
      </c>
      <c r="M10" s="10">
        <f t="shared" si="1"/>
        <v>8.0459770114942528E-2</v>
      </c>
    </row>
    <row r="11" spans="1:13">
      <c r="A11" s="4" t="s">
        <v>13</v>
      </c>
      <c r="B11" s="5" t="s">
        <v>44</v>
      </c>
      <c r="C11" s="5" t="s">
        <v>45</v>
      </c>
      <c r="D11" s="5" t="s">
        <v>46</v>
      </c>
      <c r="E11" s="5" t="s">
        <v>47</v>
      </c>
      <c r="F11" s="6">
        <v>1844.3796333870196</v>
      </c>
      <c r="G11" s="7">
        <v>0.12461817641702562</v>
      </c>
      <c r="H11" s="8">
        <v>38594</v>
      </c>
      <c r="I11" s="9">
        <f t="shared" si="0"/>
        <v>25</v>
      </c>
      <c r="J11" s="8">
        <v>14</v>
      </c>
      <c r="K11" s="8">
        <v>15</v>
      </c>
      <c r="L11" s="8">
        <v>16</v>
      </c>
      <c r="M11" s="10">
        <f t="shared" si="1"/>
        <v>9.1954022988505746E-2</v>
      </c>
    </row>
    <row r="12" spans="1:13">
      <c r="A12" s="4" t="s">
        <v>13</v>
      </c>
      <c r="B12" s="5" t="s">
        <v>48</v>
      </c>
      <c r="C12" s="5" t="s">
        <v>49</v>
      </c>
      <c r="D12" s="5" t="s">
        <v>47</v>
      </c>
      <c r="E12" s="5" t="s">
        <v>47</v>
      </c>
      <c r="F12" s="6">
        <v>1301.5756223073849</v>
      </c>
      <c r="G12" s="7">
        <v>9.1456838597601536E-2</v>
      </c>
      <c r="H12" s="8">
        <v>28324</v>
      </c>
      <c r="I12" s="9">
        <f t="shared" si="0"/>
        <v>19</v>
      </c>
      <c r="J12" s="8">
        <v>9</v>
      </c>
      <c r="K12" s="8">
        <v>10</v>
      </c>
      <c r="L12" s="8">
        <v>12</v>
      </c>
      <c r="M12" s="10">
        <f t="shared" si="1"/>
        <v>6.8965517241379309E-2</v>
      </c>
    </row>
    <row r="13" spans="1:13">
      <c r="A13" s="4" t="s">
        <v>13</v>
      </c>
      <c r="B13" s="5" t="s">
        <v>50</v>
      </c>
      <c r="C13" s="5" t="s">
        <v>51</v>
      </c>
      <c r="D13" s="5" t="s">
        <v>52</v>
      </c>
      <c r="E13" s="5" t="s">
        <v>47</v>
      </c>
      <c r="F13" s="6">
        <v>66.909534715649997</v>
      </c>
      <c r="G13" s="7">
        <v>4.8724886825229742E-3</v>
      </c>
      <c r="H13" s="8">
        <v>1509</v>
      </c>
      <c r="I13" s="9">
        <f t="shared" si="0"/>
        <v>1</v>
      </c>
      <c r="J13" s="8">
        <v>0</v>
      </c>
      <c r="K13" s="8">
        <v>1</v>
      </c>
      <c r="L13" s="8">
        <v>1</v>
      </c>
      <c r="M13" s="10">
        <f t="shared" si="1"/>
        <v>5.7471264367816091E-3</v>
      </c>
    </row>
    <row r="14" spans="1:13">
      <c r="A14" s="4" t="s">
        <v>53</v>
      </c>
      <c r="B14" s="11" t="s">
        <v>54</v>
      </c>
      <c r="C14" s="11" t="s">
        <v>54</v>
      </c>
      <c r="D14" s="11" t="s">
        <v>54</v>
      </c>
      <c r="E14" s="12" t="s">
        <v>55</v>
      </c>
      <c r="F14" s="13">
        <f>SUMIF(Landuse!$E2:$E13,Landuse!$E14,Landuse!F2:F13)</f>
        <v>3518.9163851881281</v>
      </c>
      <c r="G14" s="10">
        <f>SUMIF(Landuse!$E2:$E13,Landuse!$E14,Landuse!G2:G13)</f>
        <v>0.24414752436244341</v>
      </c>
      <c r="H14" s="8">
        <f>SUMIF(Landuse!$E2:$E13,Landuse!$E14,Landuse!H2:H13)</f>
        <v>75612</v>
      </c>
      <c r="I14" s="13">
        <f>SUMIF(Landuse!$E2:$E13,Landuse!$E14,Landuse!I2:I13)</f>
        <v>50</v>
      </c>
      <c r="J14" s="13">
        <f>SUMIF(Landuse!$E2:$E13,Landuse!$E14,Landuse!J2:J13)</f>
        <v>35</v>
      </c>
      <c r="K14" s="13">
        <f>SUMIF(Landuse!$E2:$E13,Landuse!$E14,Landuse!K2:K13)</f>
        <v>37</v>
      </c>
      <c r="L14" s="13">
        <f>SUMIF(Landuse!$E2:$E13,Landuse!$E14,Landuse!L2:L13)</f>
        <v>38</v>
      </c>
      <c r="M14" s="10">
        <f t="shared" ref="M14:M19" si="2">L14/SUM(L$14:L$19)</f>
        <v>0.21839080459770116</v>
      </c>
    </row>
    <row r="15" spans="1:13">
      <c r="A15" s="4" t="s">
        <v>53</v>
      </c>
      <c r="B15" s="11" t="s">
        <v>54</v>
      </c>
      <c r="C15" s="11" t="s">
        <v>54</v>
      </c>
      <c r="D15" s="11" t="s">
        <v>54</v>
      </c>
      <c r="E15" s="12" t="s">
        <v>56</v>
      </c>
      <c r="F15" s="13">
        <f>SUMIF(Landuse!$E3:$E13,Landuse!$E15,Landuse!F3:F13)</f>
        <v>3026.8304371570475</v>
      </c>
      <c r="G15" s="10">
        <f>SUMIF(Landuse!$E3:$E13,Landuse!$E15,Landuse!G3:G13)</f>
        <v>0.20892934407067529</v>
      </c>
      <c r="H15" s="8">
        <f>SUMIF(Landuse!$E3:$E13,Landuse!$E15,Landuse!H3:H13)</f>
        <v>64705</v>
      </c>
      <c r="I15" s="13">
        <f>SUMIF(Landuse!$E3:$E13,Landuse!$E15,Landuse!I3:I13)</f>
        <v>43</v>
      </c>
      <c r="J15" s="13">
        <f>SUMIF(Landuse!$E3:$E13,Landuse!$E15,Landuse!J3:J13)</f>
        <v>38</v>
      </c>
      <c r="K15" s="13">
        <f>SUMIF(Landuse!$E3:$E13,Landuse!$E15,Landuse!K3:K13)</f>
        <v>36</v>
      </c>
      <c r="L15" s="13">
        <f>SUMIF(Landuse!$E3:$E13,Landuse!$E15,Landuse!L3:L13)</f>
        <v>41</v>
      </c>
      <c r="M15" s="10">
        <f t="shared" si="2"/>
        <v>0.23563218390804597</v>
      </c>
    </row>
    <row r="16" spans="1:13">
      <c r="A16" s="4" t="s">
        <v>53</v>
      </c>
      <c r="B16" s="11" t="s">
        <v>54</v>
      </c>
      <c r="C16" s="11" t="s">
        <v>54</v>
      </c>
      <c r="D16" s="11" t="s">
        <v>54</v>
      </c>
      <c r="E16" s="12" t="s">
        <v>31</v>
      </c>
      <c r="F16" s="13">
        <f>SUMIF(Landuse!$E4:$E13,Landuse!$E16,Landuse!F4:F13)</f>
        <v>3113.0199000941452</v>
      </c>
      <c r="G16" s="10">
        <f>SUMIF(Landuse!$E4:$E13,Landuse!$E16,Landuse!G4:G13)</f>
        <v>0.20681115150888929</v>
      </c>
      <c r="H16" s="8">
        <f>SUMIF(Landuse!$E4:$E13,Landuse!$E16,Landuse!H4:H13)</f>
        <v>64049</v>
      </c>
      <c r="I16" s="13">
        <f>SUMIF(Landuse!$E4:$E13,Landuse!$E16,Landuse!I4:I13)</f>
        <v>42</v>
      </c>
      <c r="J16" s="13">
        <f>SUMIF(Landuse!$E4:$E13,Landuse!$E16,Landuse!J4:J13)</f>
        <v>34</v>
      </c>
      <c r="K16" s="13">
        <f>SUMIF(Landuse!$E4:$E13,Landuse!$E16,Landuse!K4:K13)</f>
        <v>37</v>
      </c>
      <c r="L16" s="13">
        <f>SUMIF(Landuse!$E4:$E13,Landuse!$E16,Landuse!L4:L13)</f>
        <v>42</v>
      </c>
      <c r="M16" s="10">
        <f t="shared" si="2"/>
        <v>0.2413793103448276</v>
      </c>
    </row>
    <row r="17" spans="1:13">
      <c r="A17" s="4" t="s">
        <v>53</v>
      </c>
      <c r="B17" s="11" t="s">
        <v>54</v>
      </c>
      <c r="C17" s="11" t="s">
        <v>54</v>
      </c>
      <c r="D17" s="11" t="s">
        <v>54</v>
      </c>
      <c r="E17" s="12" t="s">
        <v>57</v>
      </c>
      <c r="F17" s="13">
        <f>SUMIF(Landuse!$E5:$E13,Landuse!$E17,Landuse!F5:F13)</f>
        <v>864.11724578710016</v>
      </c>
      <c r="G17" s="10">
        <f>SUMIF(Landuse!$E5:$E13,Landuse!$E17,Landuse!G5:G13)</f>
        <v>5.2157262881904309E-2</v>
      </c>
      <c r="H17" s="8">
        <f>SUMIF(Landuse!$E5:$E13,Landuse!$E17,Landuse!H5:H13)</f>
        <v>16153</v>
      </c>
      <c r="I17" s="13">
        <f>SUMIF(Landuse!$E5:$E13,Landuse!$E17,Landuse!I5:I13)</f>
        <v>11</v>
      </c>
      <c r="J17" s="13">
        <f>SUMIF(Landuse!$E5:$E13,Landuse!$E17,Landuse!J5:J13)</f>
        <v>9</v>
      </c>
      <c r="K17" s="13">
        <f>SUMIF(Landuse!$E5:$E13,Landuse!$E17,Landuse!K5:K13)</f>
        <v>8</v>
      </c>
      <c r="L17" s="13">
        <f>SUMIF(Landuse!$E5:$E13,Landuse!$E17,Landuse!L5:L13)</f>
        <v>10</v>
      </c>
      <c r="M17" s="10">
        <f t="shared" si="2"/>
        <v>5.7471264367816091E-2</v>
      </c>
    </row>
    <row r="18" spans="1:13">
      <c r="A18" s="4" t="s">
        <v>53</v>
      </c>
      <c r="B18" s="11" t="s">
        <v>54</v>
      </c>
      <c r="C18" s="11" t="s">
        <v>54</v>
      </c>
      <c r="D18" s="11" t="s">
        <v>54</v>
      </c>
      <c r="E18" s="12" t="s">
        <v>43</v>
      </c>
      <c r="F18" s="13">
        <f>SUMIF(Landuse!$E6:$E13,Landuse!$E18,Landuse!F6:F13)</f>
        <v>1009.1318480495472</v>
      </c>
      <c r="G18" s="10">
        <f>SUMIF(Landuse!$E6:$E13,Landuse!$E18,Landuse!G6:G13)</f>
        <v>6.7007213478937552E-2</v>
      </c>
      <c r="H18" s="8">
        <f>SUMIF(Landuse!$E6:$E13,Landuse!$E18,Landuse!H6:H13)</f>
        <v>20752</v>
      </c>
      <c r="I18" s="13">
        <f>SUMIF(Landuse!$E6:$E13,Landuse!$E18,Landuse!I6:I13)</f>
        <v>14</v>
      </c>
      <c r="J18" s="13">
        <f>SUMIF(Landuse!$E6:$E13,Landuse!$E18,Landuse!J6:J13)</f>
        <v>12</v>
      </c>
      <c r="K18" s="13">
        <f>SUMIF(Landuse!$E6:$E13,Landuse!$E18,Landuse!K6:K13)</f>
        <v>13</v>
      </c>
      <c r="L18" s="13">
        <f>SUMIF(Landuse!$E6:$E13,Landuse!$E18,Landuse!L6:L13)</f>
        <v>14</v>
      </c>
      <c r="M18" s="10">
        <f t="shared" si="2"/>
        <v>8.0459770114942528E-2</v>
      </c>
    </row>
    <row r="19" spans="1:13">
      <c r="A19" s="4" t="s">
        <v>53</v>
      </c>
      <c r="B19" s="11" t="s">
        <v>54</v>
      </c>
      <c r="C19" s="11" t="s">
        <v>54</v>
      </c>
      <c r="D19" s="11" t="s">
        <v>54</v>
      </c>
      <c r="E19" s="12" t="s">
        <v>47</v>
      </c>
      <c r="F19" s="13">
        <f>SUMIF(Landuse!$E7:$E13,Landuse!$E19,Landuse!F7:F13)</f>
        <v>3212.8647904100544</v>
      </c>
      <c r="G19" s="10">
        <f>SUMIF(Landuse!$E7:$E13,Landuse!$E19,Landuse!G7:G13)</f>
        <v>0.22094750369715013</v>
      </c>
      <c r="H19" s="8">
        <f>SUMIF(Landuse!$E7:$E13,Landuse!$E19,Landuse!H7:H13)</f>
        <v>68427</v>
      </c>
      <c r="I19" s="13">
        <f>SUMIF(Landuse!$E7:$E13,Landuse!$E19,Landuse!I7:I13)</f>
        <v>45</v>
      </c>
      <c r="J19" s="13">
        <f>SUMIF(Landuse!$E7:$E13,Landuse!$E19,Landuse!J7:J13)</f>
        <v>23</v>
      </c>
      <c r="K19" s="13">
        <f>SUMIF(Landuse!$E7:$E13,Landuse!$E19,Landuse!K7:K13)</f>
        <v>26</v>
      </c>
      <c r="L19" s="13">
        <f>SUMIF(Landuse!$E7:$E13,Landuse!$E19,Landuse!L7:L13)</f>
        <v>29</v>
      </c>
      <c r="M19" s="10">
        <f t="shared" si="2"/>
        <v>0.16666666666666666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2021-03-14T08:48:34Z</dcterms:created>
  <dcterms:modified xsi:type="dcterms:W3CDTF">2021-03-14T08:49:04Z</dcterms:modified>
</cp:coreProperties>
</file>