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ckyWang/R/Other/20210915 Florence/"/>
    </mc:Choice>
  </mc:AlternateContent>
  <xr:revisionPtr revIDLastSave="0" documentId="8_{1AB89B99-50DE-7D42-ADEA-57361F6A2075}" xr6:coauthVersionLast="36" xr6:coauthVersionMax="36" xr10:uidLastSave="{00000000-0000-0000-0000-000000000000}"/>
  <bookViews>
    <workbookView xWindow="6180" yWindow="1700" windowWidth="22620" windowHeight="13280" firstSheet="1" activeTab="8" xr2:uid="{DABC08A6-7041-4A74-A6A5-E67D55030665}"/>
  </bookViews>
  <sheets>
    <sheet name="Dominate species" sheetId="2" r:id="rId1"/>
    <sheet name="Quadrants" sheetId="3" r:id="rId2"/>
    <sheet name="Plant habits" sheetId="4" r:id="rId3"/>
    <sheet name="Plant composition" sheetId="5" r:id="rId4"/>
    <sheet name="Total Families" sheetId="6" r:id="rId5"/>
    <sheet name="Total Genera" sheetId="7" r:id="rId6"/>
    <sheet name="Shannon-index" sheetId="8" r:id="rId7"/>
    <sheet name="Soil results" sheetId="9" r:id="rId8"/>
    <sheet name="Original data" sheetId="1" r:id="rId9"/>
    <sheet name="Check list" sheetId="10" r:id="rId10"/>
  </sheets>
  <calcPr calcId="181029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2" i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2" i="10"/>
  <c r="J8" i="9" l="1"/>
  <c r="I8" i="9"/>
  <c r="H8" i="9"/>
  <c r="G8" i="9"/>
  <c r="F8" i="9"/>
  <c r="D21" i="9"/>
  <c r="D20" i="9"/>
  <c r="D19" i="9"/>
  <c r="D18" i="9"/>
  <c r="E8" i="9"/>
  <c r="D8" i="9"/>
  <c r="C8" i="9"/>
  <c r="B8" i="9"/>
  <c r="D16" i="9"/>
  <c r="D17" i="9"/>
  <c r="D15" i="9"/>
  <c r="D14" i="9"/>
  <c r="D13" i="9"/>
  <c r="E11" i="9"/>
  <c r="T108" i="8"/>
  <c r="T107" i="8"/>
  <c r="T106" i="8"/>
  <c r="H126" i="8"/>
  <c r="H125" i="8"/>
  <c r="N60" i="8"/>
  <c r="H124" i="8"/>
  <c r="K122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K5" i="8"/>
  <c r="J5" i="8"/>
  <c r="I5" i="8"/>
  <c r="H122" i="8"/>
  <c r="N61" i="8"/>
  <c r="N58" i="8"/>
  <c r="O46" i="8" s="1"/>
  <c r="T104" i="8"/>
  <c r="U74" i="8" s="1"/>
  <c r="V74" i="8" s="1"/>
  <c r="N62" i="8" l="1"/>
  <c r="U8" i="8"/>
  <c r="V8" i="8" s="1"/>
  <c r="W8" i="8" s="1"/>
  <c r="U95" i="8"/>
  <c r="V95" i="8" s="1"/>
  <c r="U30" i="8"/>
  <c r="V30" i="8" s="1"/>
  <c r="W30" i="8" s="1"/>
  <c r="U98" i="8"/>
  <c r="V98" i="8" s="1"/>
  <c r="W98" i="8" s="1"/>
  <c r="U7" i="8"/>
  <c r="V7" i="8" s="1"/>
  <c r="W7" i="8" s="1"/>
  <c r="O54" i="8"/>
  <c r="P54" i="8" s="1"/>
  <c r="Q54" i="8" s="1"/>
  <c r="U33" i="8"/>
  <c r="V33" i="8" s="1"/>
  <c r="W33" i="8" s="1"/>
  <c r="U75" i="8"/>
  <c r="V75" i="8" s="1"/>
  <c r="U9" i="8"/>
  <c r="V9" i="8" s="1"/>
  <c r="O6" i="8"/>
  <c r="U15" i="8"/>
  <c r="V15" i="8" s="1"/>
  <c r="W15" i="8" s="1"/>
  <c r="U50" i="8"/>
  <c r="V50" i="8" s="1"/>
  <c r="U45" i="8"/>
  <c r="V45" i="8" s="1"/>
  <c r="O32" i="8"/>
  <c r="O13" i="8"/>
  <c r="O45" i="8"/>
  <c r="P45" i="8" s="1"/>
  <c r="U26" i="8"/>
  <c r="V26" i="8" s="1"/>
  <c r="O49" i="8"/>
  <c r="P49" i="8" s="1"/>
  <c r="U79" i="8"/>
  <c r="V79" i="8" s="1"/>
  <c r="U24" i="8"/>
  <c r="V24" i="8" s="1"/>
  <c r="W24" i="8" s="1"/>
  <c r="O44" i="8"/>
  <c r="P44" i="8" s="1"/>
  <c r="U14" i="8"/>
  <c r="V14" i="8" s="1"/>
  <c r="U61" i="8"/>
  <c r="V61" i="8" s="1"/>
  <c r="W61" i="8" s="1"/>
  <c r="O8" i="8"/>
  <c r="U64" i="8"/>
  <c r="U41" i="8"/>
  <c r="V41" i="8" s="1"/>
  <c r="W41" i="8" s="1"/>
  <c r="O21" i="8"/>
  <c r="P21" i="8" s="1"/>
  <c r="O36" i="8"/>
  <c r="P36" i="8" s="1"/>
  <c r="U100" i="8"/>
  <c r="U19" i="8"/>
  <c r="V19" i="8" s="1"/>
  <c r="U32" i="8"/>
  <c r="V32" i="8" s="1"/>
  <c r="W32" i="8" s="1"/>
  <c r="O10" i="8"/>
  <c r="U84" i="8"/>
  <c r="V84" i="8" s="1"/>
  <c r="W84" i="8" s="1"/>
  <c r="U40" i="8"/>
  <c r="U56" i="8"/>
  <c r="O25" i="8"/>
  <c r="U51" i="8"/>
  <c r="U92" i="8"/>
  <c r="V92" i="8" s="1"/>
  <c r="O19" i="8"/>
  <c r="U97" i="8"/>
  <c r="V97" i="8" s="1"/>
  <c r="U90" i="8"/>
  <c r="V90" i="8" s="1"/>
  <c r="U16" i="8"/>
  <c r="V16" i="8" s="1"/>
  <c r="U80" i="8"/>
  <c r="V80" i="8" s="1"/>
  <c r="W80" i="8" s="1"/>
  <c r="U77" i="8"/>
  <c r="V77" i="8" s="1"/>
  <c r="U57" i="8"/>
  <c r="V57" i="8" s="1"/>
  <c r="W57" i="8" s="1"/>
  <c r="U82" i="8"/>
  <c r="V82" i="8" s="1"/>
  <c r="U94" i="8"/>
  <c r="V94" i="8" s="1"/>
  <c r="U78" i="8"/>
  <c r="V78" i="8" s="1"/>
  <c r="W78" i="8" s="1"/>
  <c r="O18" i="8"/>
  <c r="U35" i="8"/>
  <c r="V35" i="8" s="1"/>
  <c r="U99" i="8"/>
  <c r="U101" i="8"/>
  <c r="V101" i="8" s="1"/>
  <c r="U23" i="8"/>
  <c r="V23" i="8" s="1"/>
  <c r="W23" i="8" s="1"/>
  <c r="U63" i="8"/>
  <c r="V63" i="8" s="1"/>
  <c r="U11" i="8"/>
  <c r="V11" i="8" s="1"/>
  <c r="W11" i="8" s="1"/>
  <c r="U67" i="8"/>
  <c r="V67" i="8" s="1"/>
  <c r="W67" i="8" s="1"/>
  <c r="U83" i="8"/>
  <c r="V83" i="8" s="1"/>
  <c r="U5" i="8"/>
  <c r="V5" i="8" s="1"/>
  <c r="W5" i="8" s="1"/>
  <c r="U69" i="8"/>
  <c r="O24" i="8"/>
  <c r="P24" i="8" s="1"/>
  <c r="Q24" i="8" s="1"/>
  <c r="U60" i="8"/>
  <c r="U68" i="8"/>
  <c r="V68" i="8" s="1"/>
  <c r="U103" i="8"/>
  <c r="U102" i="8"/>
  <c r="V102" i="8" s="1"/>
  <c r="O15" i="8"/>
  <c r="U22" i="8"/>
  <c r="V22" i="8" s="1"/>
  <c r="O55" i="8"/>
  <c r="P55" i="8" s="1"/>
  <c r="O47" i="8"/>
  <c r="U31" i="8"/>
  <c r="U36" i="8"/>
  <c r="V36" i="8" s="1"/>
  <c r="U17" i="8"/>
  <c r="U44" i="8"/>
  <c r="U91" i="8"/>
  <c r="V91" i="8" s="1"/>
  <c r="U43" i="8"/>
  <c r="V43" i="8" s="1"/>
  <c r="W43" i="8" s="1"/>
  <c r="U54" i="8"/>
  <c r="V54" i="8" s="1"/>
  <c r="U85" i="8"/>
  <c r="U58" i="8"/>
  <c r="V58" i="8" s="1"/>
  <c r="U13" i="8"/>
  <c r="V13" i="8" s="1"/>
  <c r="O40" i="8"/>
  <c r="O50" i="8"/>
  <c r="P50" i="8" s="1"/>
  <c r="Q50" i="8" s="1"/>
  <c r="U34" i="8"/>
  <c r="V34" i="8" s="1"/>
  <c r="W34" i="8" s="1"/>
  <c r="U49" i="8"/>
  <c r="U12" i="8"/>
  <c r="V12" i="8" s="1"/>
  <c r="U39" i="8"/>
  <c r="U47" i="8"/>
  <c r="U70" i="8"/>
  <c r="O5" i="8"/>
  <c r="P5" i="8" s="1"/>
  <c r="Q5" i="8" s="1"/>
  <c r="U52" i="8"/>
  <c r="O28" i="8"/>
  <c r="P28" i="8" s="1"/>
  <c r="O16" i="8"/>
  <c r="U66" i="8"/>
  <c r="V66" i="8" s="1"/>
  <c r="W66" i="8" s="1"/>
  <c r="U27" i="8"/>
  <c r="V27" i="8" s="1"/>
  <c r="U20" i="8"/>
  <c r="O52" i="8"/>
  <c r="P52" i="8" s="1"/>
  <c r="W74" i="8"/>
  <c r="P46" i="8"/>
  <c r="Q46" i="8" s="1"/>
  <c r="O7" i="8"/>
  <c r="O53" i="8"/>
  <c r="O29" i="8"/>
  <c r="O39" i="8"/>
  <c r="O42" i="8"/>
  <c r="O43" i="8"/>
  <c r="O34" i="8"/>
  <c r="O11" i="8"/>
  <c r="O23" i="8"/>
  <c r="O9" i="8"/>
  <c r="O33" i="8"/>
  <c r="O26" i="8"/>
  <c r="O35" i="8"/>
  <c r="O12" i="8"/>
  <c r="O51" i="8"/>
  <c r="O17" i="8"/>
  <c r="O57" i="8"/>
  <c r="O22" i="8"/>
  <c r="O41" i="8"/>
  <c r="O56" i="8"/>
  <c r="O38" i="8"/>
  <c r="O48" i="8"/>
  <c r="O14" i="8"/>
  <c r="O37" i="8"/>
  <c r="O20" i="8"/>
  <c r="W95" i="8"/>
  <c r="O27" i="8"/>
  <c r="O31" i="8"/>
  <c r="O30" i="8"/>
  <c r="U93" i="8"/>
  <c r="U72" i="8"/>
  <c r="U37" i="8"/>
  <c r="U53" i="8"/>
  <c r="U28" i="8"/>
  <c r="U55" i="8"/>
  <c r="U87" i="8"/>
  <c r="U89" i="8"/>
  <c r="U25" i="8"/>
  <c r="U88" i="8"/>
  <c r="U65" i="8"/>
  <c r="U76" i="8"/>
  <c r="U21" i="8"/>
  <c r="U46" i="8"/>
  <c r="U86" i="8"/>
  <c r="U62" i="8"/>
  <c r="U81" i="8"/>
  <c r="U38" i="8"/>
  <c r="U48" i="8"/>
  <c r="U71" i="8"/>
  <c r="U18" i="8"/>
  <c r="U42" i="8"/>
  <c r="U10" i="8"/>
  <c r="U29" i="8"/>
  <c r="U6" i="8"/>
  <c r="U59" i="8"/>
  <c r="U96" i="8"/>
  <c r="U73" i="8"/>
  <c r="W26" i="8" l="1"/>
  <c r="W91" i="8"/>
  <c r="P6" i="8"/>
  <c r="Q6" i="8" s="1"/>
  <c r="W13" i="8"/>
  <c r="W75" i="8"/>
  <c r="W19" i="8"/>
  <c r="W97" i="8"/>
  <c r="P10" i="8"/>
  <c r="Q10" i="8" s="1"/>
  <c r="Q45" i="8"/>
  <c r="W102" i="8"/>
  <c r="Q49" i="8"/>
  <c r="P15" i="8"/>
  <c r="Q15" i="8" s="1"/>
  <c r="Q21" i="8"/>
  <c r="W79" i="8"/>
  <c r="Q36" i="8"/>
  <c r="W16" i="8"/>
  <c r="Q44" i="8"/>
  <c r="W94" i="8"/>
  <c r="W82" i="8"/>
  <c r="W27" i="8"/>
  <c r="W36" i="8"/>
  <c r="W92" i="8"/>
  <c r="P19" i="8"/>
  <c r="Q19" i="8" s="1"/>
  <c r="W63" i="8"/>
  <c r="P13" i="8"/>
  <c r="Q13" i="8" s="1"/>
  <c r="W68" i="8"/>
  <c r="W14" i="8"/>
  <c r="Q28" i="8"/>
  <c r="W83" i="8"/>
  <c r="W22" i="8"/>
  <c r="V39" i="8"/>
  <c r="W39" i="8" s="1"/>
  <c r="V31" i="8"/>
  <c r="W31" i="8" s="1"/>
  <c r="V60" i="8"/>
  <c r="W60" i="8" s="1"/>
  <c r="V51" i="8"/>
  <c r="W51" i="8" s="1"/>
  <c r="V69" i="8"/>
  <c r="W69" i="8" s="1"/>
  <c r="V99" i="8"/>
  <c r="W99" i="8" s="1"/>
  <c r="V100" i="8"/>
  <c r="W100" i="8" s="1"/>
  <c r="P47" i="8"/>
  <c r="Q47" i="8" s="1"/>
  <c r="P25" i="8"/>
  <c r="Q25" i="8" s="1"/>
  <c r="V49" i="8"/>
  <c r="W49" i="8" s="1"/>
  <c r="V85" i="8"/>
  <c r="W85" i="8" s="1"/>
  <c r="P32" i="8"/>
  <c r="Q32" i="8" s="1"/>
  <c r="P16" i="8"/>
  <c r="Q16" i="8" s="1"/>
  <c r="V56" i="8"/>
  <c r="W56" i="8" s="1"/>
  <c r="W50" i="8"/>
  <c r="W45" i="8"/>
  <c r="V52" i="8"/>
  <c r="W52" i="8" s="1"/>
  <c r="P18" i="8"/>
  <c r="Q18" i="8" s="1"/>
  <c r="W12" i="8"/>
  <c r="W54" i="8"/>
  <c r="W58" i="8"/>
  <c r="W90" i="8"/>
  <c r="Q52" i="8"/>
  <c r="V20" i="8"/>
  <c r="W20" i="8" s="1"/>
  <c r="V44" i="8"/>
  <c r="W44" i="8" s="1"/>
  <c r="V40" i="8"/>
  <c r="W40" i="8" s="1"/>
  <c r="W101" i="8"/>
  <c r="W77" i="8"/>
  <c r="V70" i="8"/>
  <c r="W70" i="8" s="1"/>
  <c r="P40" i="8"/>
  <c r="Q40" i="8" s="1"/>
  <c r="V17" i="8"/>
  <c r="W17" i="8" s="1"/>
  <c r="V103" i="8"/>
  <c r="W103" i="8" s="1"/>
  <c r="V64" i="8"/>
  <c r="W64" i="8" s="1"/>
  <c r="W9" i="8"/>
  <c r="W35" i="8"/>
  <c r="Q55" i="8"/>
  <c r="V47" i="8"/>
  <c r="W47" i="8" s="1"/>
  <c r="P8" i="8"/>
  <c r="Q8" i="8" s="1"/>
  <c r="V38" i="8"/>
  <c r="W38" i="8" s="1"/>
  <c r="P27" i="8"/>
  <c r="Q27" i="8" s="1"/>
  <c r="P11" i="8"/>
  <c r="Q11" i="8" s="1"/>
  <c r="V25" i="8"/>
  <c r="W25" i="8" s="1"/>
  <c r="P34" i="8"/>
  <c r="Q34" i="8" s="1"/>
  <c r="V89" i="8"/>
  <c r="W89" i="8" s="1"/>
  <c r="P48" i="8"/>
  <c r="Q48" i="8" s="1"/>
  <c r="V10" i="8"/>
  <c r="W10" i="8" s="1"/>
  <c r="V87" i="8"/>
  <c r="W87" i="8" s="1"/>
  <c r="P38" i="8"/>
  <c r="Q38" i="8" s="1"/>
  <c r="P42" i="8"/>
  <c r="Q42" i="8" s="1"/>
  <c r="P26" i="8"/>
  <c r="Q26" i="8" s="1"/>
  <c r="P7" i="8"/>
  <c r="Q7" i="8" s="1"/>
  <c r="V21" i="8"/>
  <c r="W21" i="8" s="1"/>
  <c r="P41" i="8"/>
  <c r="Q41" i="8" s="1"/>
  <c r="V72" i="8"/>
  <c r="W72" i="8" s="1"/>
  <c r="P17" i="8"/>
  <c r="Q17" i="8" s="1"/>
  <c r="V81" i="8"/>
  <c r="W81" i="8" s="1"/>
  <c r="P51" i="8"/>
  <c r="Q51" i="8" s="1"/>
  <c r="V29" i="8"/>
  <c r="W29" i="8" s="1"/>
  <c r="P43" i="8"/>
  <c r="Q43" i="8" s="1"/>
  <c r="V46" i="8"/>
  <c r="W46" i="8" s="1"/>
  <c r="P56" i="8"/>
  <c r="Q56" i="8" s="1"/>
  <c r="P29" i="8"/>
  <c r="Q29" i="8" s="1"/>
  <c r="V76" i="8"/>
  <c r="W76" i="8" s="1"/>
  <c r="P53" i="8"/>
  <c r="Q53" i="8" s="1"/>
  <c r="V59" i="8"/>
  <c r="W59" i="8" s="1"/>
  <c r="V88" i="8"/>
  <c r="W88" i="8" s="1"/>
  <c r="P37" i="8"/>
  <c r="Q37" i="8" s="1"/>
  <c r="V6" i="8"/>
  <c r="W6" i="8" s="1"/>
  <c r="V93" i="8"/>
  <c r="W93" i="8" s="1"/>
  <c r="P14" i="8"/>
  <c r="Q14" i="8" s="1"/>
  <c r="V62" i="8"/>
  <c r="W62" i="8" s="1"/>
  <c r="P30" i="8"/>
  <c r="Q30" i="8" s="1"/>
  <c r="P12" i="8"/>
  <c r="Q12" i="8" s="1"/>
  <c r="V86" i="8"/>
  <c r="W86" i="8" s="1"/>
  <c r="P35" i="8"/>
  <c r="Q35" i="8" s="1"/>
  <c r="V42" i="8"/>
  <c r="W42" i="8" s="1"/>
  <c r="V55" i="8"/>
  <c r="W55" i="8" s="1"/>
  <c r="P39" i="8"/>
  <c r="Q39" i="8" s="1"/>
  <c r="V18" i="8"/>
  <c r="W18" i="8" s="1"/>
  <c r="V28" i="8"/>
  <c r="W28" i="8" s="1"/>
  <c r="P33" i="8"/>
  <c r="Q33" i="8" s="1"/>
  <c r="V73" i="8"/>
  <c r="W73" i="8" s="1"/>
  <c r="V71" i="8"/>
  <c r="W71" i="8" s="1"/>
  <c r="V53" i="8"/>
  <c r="W53" i="8" s="1"/>
  <c r="P22" i="8"/>
  <c r="Q22" i="8" s="1"/>
  <c r="P9" i="8"/>
  <c r="Q9" i="8" s="1"/>
  <c r="V96" i="8"/>
  <c r="W96" i="8" s="1"/>
  <c r="V48" i="8"/>
  <c r="W48" i="8" s="1"/>
  <c r="V65" i="8"/>
  <c r="W65" i="8" s="1"/>
  <c r="V37" i="8"/>
  <c r="W37" i="8" s="1"/>
  <c r="P31" i="8"/>
  <c r="Q31" i="8" s="1"/>
  <c r="P20" i="8"/>
  <c r="Q20" i="8" s="1"/>
  <c r="P57" i="8"/>
  <c r="Q57" i="8" s="1"/>
  <c r="P23" i="8"/>
  <c r="Q23" i="8" s="1"/>
  <c r="W104" i="8" l="1"/>
  <c r="Q58" i="8"/>
</calcChain>
</file>

<file path=xl/sharedStrings.xml><?xml version="1.0" encoding="utf-8"?>
<sst xmlns="http://schemas.openxmlformats.org/spreadsheetml/2006/main" count="6855" uniqueCount="601">
  <si>
    <t>Compt</t>
  </si>
  <si>
    <t>Plot</t>
  </si>
  <si>
    <t>Family</t>
  </si>
  <si>
    <t>Individual spps count</t>
  </si>
  <si>
    <t>Family count</t>
  </si>
  <si>
    <t>Family code</t>
  </si>
  <si>
    <t>Aspleniaceae</t>
  </si>
  <si>
    <t>Aglaomorpha parkinsonii</t>
  </si>
  <si>
    <t>Polypodiaceae</t>
  </si>
  <si>
    <t>Dryopteridaceae</t>
  </si>
  <si>
    <t>Parapolystichum novoguineens</t>
  </si>
  <si>
    <t>Piper aduncum</t>
  </si>
  <si>
    <t>Piperaceae</t>
  </si>
  <si>
    <t>Poaceae</t>
  </si>
  <si>
    <t>Digitaria sanguinalis</t>
  </si>
  <si>
    <t>Moraceae</t>
  </si>
  <si>
    <t>Ficus septica</t>
  </si>
  <si>
    <t>Microstegium vimineum</t>
  </si>
  <si>
    <t>Orchidaceae</t>
  </si>
  <si>
    <t>Goodyera procera</t>
  </si>
  <si>
    <t>Urticaeae</t>
  </si>
  <si>
    <t>Boehmeria nivea</t>
  </si>
  <si>
    <t>Araucariaceae</t>
  </si>
  <si>
    <t>Araucaria cunninghamii</t>
  </si>
  <si>
    <t>Genera species</t>
  </si>
  <si>
    <t>Collabrium carinatum</t>
  </si>
  <si>
    <t>Mallotus discolor</t>
  </si>
  <si>
    <t>Eurphorbiaceae</t>
  </si>
  <si>
    <t>Asteraceae</t>
  </si>
  <si>
    <t>Ereclitites hieracifolia</t>
  </si>
  <si>
    <t>Ficus hipidioides</t>
  </si>
  <si>
    <t>Ficus copiosa</t>
  </si>
  <si>
    <t>Pueraria montana</t>
  </si>
  <si>
    <t>Fabaceae</t>
  </si>
  <si>
    <t>Alpinia sp</t>
  </si>
  <si>
    <t>Desmodium intortum</t>
  </si>
  <si>
    <t>Limiaceae</t>
  </si>
  <si>
    <t>Mentha sp</t>
  </si>
  <si>
    <t>Malvaceae</t>
  </si>
  <si>
    <t>Sida acuta</t>
  </si>
  <si>
    <t>Asplenium musifolium</t>
  </si>
  <si>
    <t>Leucostegia pallida</t>
  </si>
  <si>
    <t>Albizia chinensis</t>
  </si>
  <si>
    <t>Glochidion disparipes</t>
  </si>
  <si>
    <t>Phyllanthaceae</t>
  </si>
  <si>
    <t>Aquifoliaceae</t>
  </si>
  <si>
    <t>Ilex ledermanii</t>
  </si>
  <si>
    <t>Thelypteridaceae</t>
  </si>
  <si>
    <t>Sphaerostephanos veitchii</t>
  </si>
  <si>
    <t>Apocynaceae</t>
  </si>
  <si>
    <t>Parsonsia straminea</t>
  </si>
  <si>
    <t>Dicranaceae</t>
  </si>
  <si>
    <t>Dicranum scoparium</t>
  </si>
  <si>
    <t>Iliamna rivularis</t>
  </si>
  <si>
    <t>Schizaeaceae</t>
  </si>
  <si>
    <t>Schizaea dichotoma</t>
  </si>
  <si>
    <t>Plant Habit</t>
  </si>
  <si>
    <t>Litsea guphii</t>
  </si>
  <si>
    <t>Lauraceae</t>
  </si>
  <si>
    <t>Breynia crenua</t>
  </si>
  <si>
    <t>Delonix regia</t>
  </si>
  <si>
    <t>Pittosporum ferrugineum</t>
  </si>
  <si>
    <t>Sphaerostephanos moseleyi</t>
  </si>
  <si>
    <t>Pinaceae</t>
  </si>
  <si>
    <t>Pinus kesiya</t>
  </si>
  <si>
    <t>Riedelia sp</t>
  </si>
  <si>
    <t>Vernonia amygdalina</t>
  </si>
  <si>
    <t>Lamiaceae</t>
  </si>
  <si>
    <t>Rosmarinus officinalis</t>
  </si>
  <si>
    <t>Piper sp</t>
  </si>
  <si>
    <t>Athyriaceae</t>
  </si>
  <si>
    <t>Diplazium dilatatum</t>
  </si>
  <si>
    <t>Cortaderia selloana</t>
  </si>
  <si>
    <t>Adiantaceae</t>
  </si>
  <si>
    <t>Adiantum aneitense</t>
  </si>
  <si>
    <t>Tecomanthe dendrophila</t>
  </si>
  <si>
    <t>Biognoniaceae</t>
  </si>
  <si>
    <t>Ageratum conyzoides</t>
  </si>
  <si>
    <t>Rutaceae</t>
  </si>
  <si>
    <t>Citrus sp</t>
  </si>
  <si>
    <t>Cinnamomum sp</t>
  </si>
  <si>
    <t>Pittosporaceae</t>
  </si>
  <si>
    <t>Solanaceae</t>
  </si>
  <si>
    <t>Solanum betaceum</t>
  </si>
  <si>
    <t>Pinus patula</t>
  </si>
  <si>
    <t>Streblus asper</t>
  </si>
  <si>
    <t>Nephrolepidaceae</t>
  </si>
  <si>
    <t>Nephrolepis biserrata</t>
  </si>
  <si>
    <t>Leucaena leucocephala</t>
  </si>
  <si>
    <t>Myrtaceae</t>
  </si>
  <si>
    <t>Psidium guajava</t>
  </si>
  <si>
    <t>Tephrosia vogelii</t>
  </si>
  <si>
    <t>Oryza sp</t>
  </si>
  <si>
    <t>Melinis minutiflora</t>
  </si>
  <si>
    <t>Imperata cylindrica</t>
  </si>
  <si>
    <t>Passifloraceae</t>
  </si>
  <si>
    <t>Passiflora foetida</t>
  </si>
  <si>
    <t>Rubiaceae</t>
  </si>
  <si>
    <t>Coffea arabica</t>
  </si>
  <si>
    <t>Araliaceae</t>
  </si>
  <si>
    <t>Schefflera sp</t>
  </si>
  <si>
    <t>Pteridaceae</t>
  </si>
  <si>
    <t>Vittaria elongata</t>
  </si>
  <si>
    <t>Salicaceae</t>
  </si>
  <si>
    <t>Flacourtia indica</t>
  </si>
  <si>
    <t>Smilacaceae</t>
  </si>
  <si>
    <t>Smilax sp</t>
  </si>
  <si>
    <t>Menispermaceae</t>
  </si>
  <si>
    <t>Stephania japonia</t>
  </si>
  <si>
    <t>Nephrolepis lauterbachii</t>
  </si>
  <si>
    <t>Araceae</t>
  </si>
  <si>
    <t>Alocasia sp</t>
  </si>
  <si>
    <t>Amaranthaceae</t>
  </si>
  <si>
    <t>Amaranthus sp</t>
  </si>
  <si>
    <t>Homalanthus sp</t>
  </si>
  <si>
    <t>Senna lindherimeriana</t>
  </si>
  <si>
    <t>Nastus productus</t>
  </si>
  <si>
    <t>Rungia chinensis</t>
  </si>
  <si>
    <t>Balsaminaceae</t>
  </si>
  <si>
    <t>Impatiens hawkeri</t>
  </si>
  <si>
    <t>Alocasia brancifolia</t>
  </si>
  <si>
    <t>Alocasia lancifolia</t>
  </si>
  <si>
    <t>Celastraceae</t>
  </si>
  <si>
    <t>Siphondon celastrineus</t>
  </si>
  <si>
    <t>Dendrocnide excelsa</t>
  </si>
  <si>
    <t>Amaranthus polygonoides</t>
  </si>
  <si>
    <t>Amaranthus dubius</t>
  </si>
  <si>
    <t>Pysalis peruviana</t>
  </si>
  <si>
    <t>Biden pilosa</t>
  </si>
  <si>
    <t>Selliguea enervis</t>
  </si>
  <si>
    <t>Glochidion eriocarpum</t>
  </si>
  <si>
    <t>Quadrant</t>
  </si>
  <si>
    <t>Commelinaceae</t>
  </si>
  <si>
    <t>Tradescantia fluminensis</t>
  </si>
  <si>
    <t>Ficus wassa</t>
  </si>
  <si>
    <t>ficus wassa</t>
  </si>
  <si>
    <t>Macaranga novoguineensis</t>
  </si>
  <si>
    <t>Cucurbitaceae</t>
  </si>
  <si>
    <t>Echinocystis lobata</t>
  </si>
  <si>
    <t>Melicope vitiflora</t>
  </si>
  <si>
    <t>Loranthaceae</t>
  </si>
  <si>
    <t>Muellerina celastroides</t>
  </si>
  <si>
    <t>Bischofia javania</t>
  </si>
  <si>
    <t>Hydnophytum microphyllum</t>
  </si>
  <si>
    <t>Paspalum dilatatum</t>
  </si>
  <si>
    <t>Pandanaceae</t>
  </si>
  <si>
    <t>Pandanus sp</t>
  </si>
  <si>
    <t>Colocasia esculenta</t>
  </si>
  <si>
    <t>Musaceae</t>
  </si>
  <si>
    <t>Musa sp</t>
  </si>
  <si>
    <t>Convdvulaceae</t>
  </si>
  <si>
    <t>Ipomoea batatas</t>
  </si>
  <si>
    <t>Leersia oryzoides</t>
  </si>
  <si>
    <t>Stipa arundinaceae</t>
  </si>
  <si>
    <t>Manihot esculenta</t>
  </si>
  <si>
    <t>Zingiberaceae</t>
  </si>
  <si>
    <t>Curcuma longa</t>
  </si>
  <si>
    <t>Phragmites australia</t>
  </si>
  <si>
    <t>Setaria barbata</t>
  </si>
  <si>
    <t>Cyperaceae</t>
  </si>
  <si>
    <t>Bolboschoenus sp</t>
  </si>
  <si>
    <t>Brachiaria plantaginea</t>
  </si>
  <si>
    <t>Mimosa sp</t>
  </si>
  <si>
    <t>Passiflora edulis</t>
  </si>
  <si>
    <t>Usnea filipendula</t>
  </si>
  <si>
    <t>Parmeliaceae</t>
  </si>
  <si>
    <t>Onagraceae</t>
  </si>
  <si>
    <t>Ludwigia hyssopifolia</t>
  </si>
  <si>
    <t>Apiaceae</t>
  </si>
  <si>
    <t>Oenanthe javanica</t>
  </si>
  <si>
    <t>Actinidiaceae</t>
  </si>
  <si>
    <t>Saurauia conjestifolia</t>
  </si>
  <si>
    <t>Ficus dammaropsis</t>
  </si>
  <si>
    <t>Rhamnaceae</t>
  </si>
  <si>
    <t>Alphitonia incana</t>
  </si>
  <si>
    <t>Conyza canadensis</t>
  </si>
  <si>
    <t>Microsorum scolopendrina</t>
  </si>
  <si>
    <t>Rosaceae</t>
  </si>
  <si>
    <t>Rubus probus</t>
  </si>
  <si>
    <t>Desmodium triflorum</t>
  </si>
  <si>
    <t>Timonius timon</t>
  </si>
  <si>
    <t>Antiaris toxicaria</t>
  </si>
  <si>
    <t>Ficus benjamenii</t>
  </si>
  <si>
    <t>Coleus amhoinicus</t>
  </si>
  <si>
    <t>Goniphlebium persicfolium</t>
  </si>
  <si>
    <t>Asphodelaceae</t>
  </si>
  <si>
    <t>Dianella acutifolia</t>
  </si>
  <si>
    <t>Sterculia sp</t>
  </si>
  <si>
    <t>Psychotria camerunensis</t>
  </si>
  <si>
    <t>Psychotria insularum</t>
  </si>
  <si>
    <t>Alpinia caerulea</t>
  </si>
  <si>
    <t>Rhynchosia sublobata</t>
  </si>
  <si>
    <t>Hypodematiaceae</t>
  </si>
  <si>
    <t>Piper microphylla</t>
  </si>
  <si>
    <t>Pentaphylacaceae</t>
  </si>
  <si>
    <t>Eurya sp</t>
  </si>
  <si>
    <t>Ochnaceae</t>
  </si>
  <si>
    <t>Schuumansia elegans</t>
  </si>
  <si>
    <t>Piper micropiper</t>
  </si>
  <si>
    <t>Bridelia macrocarpa</t>
  </si>
  <si>
    <t>Selliguea albidosquamata</t>
  </si>
  <si>
    <t>Myristicaceae</t>
  </si>
  <si>
    <t>Myristica sp</t>
  </si>
  <si>
    <t>Saccharum sp</t>
  </si>
  <si>
    <t>Dicksoniaceae</t>
  </si>
  <si>
    <t>Calochlaena straminea</t>
  </si>
  <si>
    <t>Rousseaceae</t>
  </si>
  <si>
    <t>Carpodetus arboreus</t>
  </si>
  <si>
    <t>Oreogrammitis dolichosora</t>
  </si>
  <si>
    <t>Podocarpaceae</t>
  </si>
  <si>
    <t>Podocarpus neriifolilus</t>
  </si>
  <si>
    <t>Antidesma excavatum</t>
  </si>
  <si>
    <t>Myrsinoideae</t>
  </si>
  <si>
    <t>Myrsine sp</t>
  </si>
  <si>
    <t>Lecanopteris sinuosa</t>
  </si>
  <si>
    <t>lecanopteris truncata</t>
  </si>
  <si>
    <t>Parmotrema chinensa</t>
  </si>
  <si>
    <t>Letharia vulpina</t>
  </si>
  <si>
    <t>Leucostegia truncata</t>
  </si>
  <si>
    <t>Dendrobium sp</t>
  </si>
  <si>
    <t>Pittosporum novoguinense</t>
  </si>
  <si>
    <t>Decaspermum forbesii</t>
  </si>
  <si>
    <t>Meliaceae</t>
  </si>
  <si>
    <t>Dysoxylum sp</t>
  </si>
  <si>
    <t>Cyatheaceae</t>
  </si>
  <si>
    <t>Cyathea sp</t>
  </si>
  <si>
    <t>Dennstaedtiaceae</t>
  </si>
  <si>
    <t>Dennstaedtia scandens</t>
  </si>
  <si>
    <t>Harmsiopanax ingens</t>
  </si>
  <si>
    <t>Dioscoreaceae</t>
  </si>
  <si>
    <t>Diocorea sp</t>
  </si>
  <si>
    <t>Sapindaceae</t>
  </si>
  <si>
    <t>Dodonaea sp</t>
  </si>
  <si>
    <t>Lycopodiaceae</t>
  </si>
  <si>
    <t>Huperzia quasipolytrichoides</t>
  </si>
  <si>
    <t>Schradera ladermanni</t>
  </si>
  <si>
    <t>Centella asiatica</t>
  </si>
  <si>
    <t>Litsea sp</t>
  </si>
  <si>
    <t>Dianella sp</t>
  </si>
  <si>
    <t>Macaranga sp</t>
  </si>
  <si>
    <t>Spathoglottis plicata</t>
  </si>
  <si>
    <t>Pteris papuana</t>
  </si>
  <si>
    <t>Oxalidaceae</t>
  </si>
  <si>
    <t>Oxalis stricta</t>
  </si>
  <si>
    <t>Mix spps</t>
  </si>
  <si>
    <t>P. caribaea</t>
  </si>
  <si>
    <t>P. patula</t>
  </si>
  <si>
    <t>Ages of Ptn trees</t>
  </si>
  <si>
    <t>56 - 58</t>
  </si>
  <si>
    <t>v</t>
  </si>
  <si>
    <t>Area of Compt</t>
  </si>
  <si>
    <t>Plantation Species</t>
  </si>
  <si>
    <t>Rungia klossii</t>
  </si>
  <si>
    <t>Acanthaceae</t>
  </si>
  <si>
    <t>Rubus rosifolius</t>
  </si>
  <si>
    <t>Pinus merkusii</t>
  </si>
  <si>
    <t>Row Labels</t>
  </si>
  <si>
    <t>Grand Total</t>
  </si>
  <si>
    <t>Column Labels</t>
  </si>
  <si>
    <t>Count of Individual spps count</t>
  </si>
  <si>
    <t>Count of Plant Habit</t>
  </si>
  <si>
    <t>Count of Plantation Species</t>
  </si>
  <si>
    <t>Count of Genera species</t>
  </si>
  <si>
    <t>Individual count</t>
  </si>
  <si>
    <t>Compt 1&amp;2</t>
  </si>
  <si>
    <t>Compt 8</t>
  </si>
  <si>
    <t>Compt 17</t>
  </si>
  <si>
    <t>Pi</t>
  </si>
  <si>
    <t>In(Pi)</t>
  </si>
  <si>
    <t>Pi x In(Pi)</t>
  </si>
  <si>
    <t>Plant species</t>
  </si>
  <si>
    <t>No</t>
  </si>
  <si>
    <t>S</t>
  </si>
  <si>
    <t>H</t>
  </si>
  <si>
    <t>H max</t>
  </si>
  <si>
    <t>Evenness</t>
  </si>
  <si>
    <t>P. patula (41 yrs)</t>
  </si>
  <si>
    <t>P. caribaea (54yrs)</t>
  </si>
  <si>
    <t>Mix spps (56-58 yrs)</t>
  </si>
  <si>
    <r>
      <t xml:space="preserve">Species richness </t>
    </r>
    <r>
      <rPr>
        <b/>
        <sz val="8"/>
        <color theme="1"/>
        <rFont val="等线"/>
        <family val="2"/>
        <scheme val="minor"/>
      </rPr>
      <t>(S)</t>
    </r>
  </si>
  <si>
    <r>
      <t xml:space="preserve">Shannon - diversity Index </t>
    </r>
    <r>
      <rPr>
        <b/>
        <sz val="8"/>
        <color theme="1"/>
        <rFont val="等线"/>
        <family val="2"/>
        <scheme val="minor"/>
      </rPr>
      <t>(H')</t>
    </r>
  </si>
  <si>
    <r>
      <t xml:space="preserve">Evenness </t>
    </r>
    <r>
      <rPr>
        <b/>
        <sz val="8"/>
        <color theme="1"/>
        <rFont val="等线"/>
        <family val="2"/>
        <scheme val="minor"/>
      </rPr>
      <t>(E)</t>
    </r>
  </si>
  <si>
    <t>Location</t>
  </si>
  <si>
    <t>Topography</t>
  </si>
  <si>
    <t>pH</t>
  </si>
  <si>
    <t>Plantation species</t>
  </si>
  <si>
    <t>Plantation age</t>
  </si>
  <si>
    <t>Atitude (msal)</t>
  </si>
  <si>
    <t>Downslope</t>
  </si>
  <si>
    <t>Plot 02</t>
  </si>
  <si>
    <t>Plot 01</t>
  </si>
  <si>
    <t>56-58</t>
  </si>
  <si>
    <t>Upslope</t>
  </si>
  <si>
    <t>Bottomslope</t>
  </si>
  <si>
    <t>Plot 03</t>
  </si>
  <si>
    <t>Plot 04</t>
  </si>
  <si>
    <t>midslope</t>
  </si>
  <si>
    <t>Height (cm)</t>
  </si>
  <si>
    <t>diameter</t>
  </si>
  <si>
    <t>radius</t>
  </si>
  <si>
    <t>Cylinder</t>
  </si>
  <si>
    <t>Volume</t>
  </si>
  <si>
    <t>Wet weight (g)</t>
  </si>
  <si>
    <t>Dry weight(g)</t>
  </si>
  <si>
    <t>Bulk density (cm3)</t>
  </si>
  <si>
    <t xml:space="preserve"> Mix spps Plot 01</t>
  </si>
  <si>
    <t>Mix spps Plot 02</t>
  </si>
  <si>
    <t>Mix spps plot 03</t>
  </si>
  <si>
    <t>1, 008</t>
  </si>
  <si>
    <t>Mix spps plot 04</t>
  </si>
  <si>
    <t>P.caribaea plot 01</t>
  </si>
  <si>
    <t>P.caribaea plot 02</t>
  </si>
  <si>
    <t>P.patula Plot 01</t>
  </si>
  <si>
    <t>P.patula Plot 02</t>
  </si>
  <si>
    <t>P.patula Plot 03</t>
  </si>
  <si>
    <t>P.caribaea</t>
  </si>
  <si>
    <t>Flat</t>
  </si>
  <si>
    <t>Topslope</t>
  </si>
  <si>
    <t>bottomslope</t>
  </si>
  <si>
    <t>Bulk density (g/cm3)</t>
  </si>
  <si>
    <r>
      <t>Slope (</t>
    </r>
    <r>
      <rPr>
        <sz val="10"/>
        <color theme="1"/>
        <rFont val="Calibri"/>
        <family val="2"/>
      </rPr>
      <t>°</t>
    </r>
    <r>
      <rPr>
        <sz val="10"/>
        <color theme="1"/>
        <rFont val="等线"/>
        <family val="2"/>
        <scheme val="minor"/>
      </rPr>
      <t>)</t>
    </r>
  </si>
  <si>
    <t>Soil depth (cm)</t>
  </si>
  <si>
    <t>0-30</t>
  </si>
  <si>
    <t>Taxon</t>
  </si>
  <si>
    <t>Typo</t>
  </si>
  <si>
    <t>New.Genus</t>
  </si>
  <si>
    <t>New.Species</t>
  </si>
  <si>
    <t>Taxonomic.status</t>
  </si>
  <si>
    <t>Asplenium</t>
  </si>
  <si>
    <t>musifolium</t>
  </si>
  <si>
    <t>Unresolved</t>
  </si>
  <si>
    <t>Aglaomorpha</t>
  </si>
  <si>
    <t>parkinsonii</t>
  </si>
  <si>
    <t>Accepted</t>
  </si>
  <si>
    <t>Leucostegia</t>
  </si>
  <si>
    <t>pallida</t>
  </si>
  <si>
    <t>Parapolystichum</t>
  </si>
  <si>
    <t>novoguineens</t>
  </si>
  <si>
    <t/>
  </si>
  <si>
    <t>Piper</t>
  </si>
  <si>
    <t>aduncum</t>
  </si>
  <si>
    <t>Digitaria</t>
  </si>
  <si>
    <t>sanguinalis</t>
  </si>
  <si>
    <t>Ficus</t>
  </si>
  <si>
    <t>septica</t>
  </si>
  <si>
    <t>Microstegium</t>
  </si>
  <si>
    <t>vimineum</t>
  </si>
  <si>
    <t>Goodyera</t>
  </si>
  <si>
    <t>procera</t>
  </si>
  <si>
    <t>Boehmeria</t>
  </si>
  <si>
    <t>nivea</t>
  </si>
  <si>
    <t>wassa</t>
  </si>
  <si>
    <t>Araucaria</t>
  </si>
  <si>
    <t>cunninghamii</t>
  </si>
  <si>
    <t>Collabium</t>
  </si>
  <si>
    <t>carinatum</t>
  </si>
  <si>
    <t>Mallotus</t>
  </si>
  <si>
    <t>discolor</t>
  </si>
  <si>
    <t>Ereclitites</t>
  </si>
  <si>
    <t>hieracifolia</t>
  </si>
  <si>
    <t>hispida</t>
  </si>
  <si>
    <t>Synonym</t>
  </si>
  <si>
    <t>copiosa</t>
  </si>
  <si>
    <t>Pueraria</t>
  </si>
  <si>
    <t>montana</t>
  </si>
  <si>
    <t>Alpinia</t>
  </si>
  <si>
    <t>caerulea</t>
  </si>
  <si>
    <t>Desmodium</t>
  </si>
  <si>
    <t>intortum</t>
  </si>
  <si>
    <t>Mentha</t>
  </si>
  <si>
    <t>sp</t>
  </si>
  <si>
    <t>Sida</t>
  </si>
  <si>
    <t>acuta</t>
  </si>
  <si>
    <t>Pteris</t>
  </si>
  <si>
    <t>papuana</t>
  </si>
  <si>
    <t>Albizia</t>
  </si>
  <si>
    <t>chinensis</t>
  </si>
  <si>
    <t>Glochidion</t>
  </si>
  <si>
    <t>disparipes</t>
  </si>
  <si>
    <t>Antidesma</t>
  </si>
  <si>
    <t>excavatum</t>
  </si>
  <si>
    <t>Ilex</t>
  </si>
  <si>
    <t>ledermannii</t>
  </si>
  <si>
    <t>Tecomanthe</t>
  </si>
  <si>
    <t>dendrophila</t>
  </si>
  <si>
    <t>Sphaerostephanos</t>
  </si>
  <si>
    <t>veitchii</t>
  </si>
  <si>
    <t>Parsonsia</t>
  </si>
  <si>
    <t>straminea</t>
  </si>
  <si>
    <t>Dicranum</t>
  </si>
  <si>
    <t>scoparium</t>
  </si>
  <si>
    <t>Echinocystis</t>
  </si>
  <si>
    <t>lobata</t>
  </si>
  <si>
    <t>Iliamna</t>
  </si>
  <si>
    <t>rivularis</t>
  </si>
  <si>
    <t>Schizaea</t>
  </si>
  <si>
    <t>dichotoma</t>
  </si>
  <si>
    <t>Litsea</t>
  </si>
  <si>
    <t>guphii</t>
  </si>
  <si>
    <t>Breynia</t>
  </si>
  <si>
    <t>crenua</t>
  </si>
  <si>
    <t>Delonix</t>
  </si>
  <si>
    <t>regia</t>
  </si>
  <si>
    <t>Pittosporum</t>
  </si>
  <si>
    <t>ferrugineum</t>
  </si>
  <si>
    <t>moseleyi</t>
  </si>
  <si>
    <t>Pinus</t>
  </si>
  <si>
    <t>kesiya</t>
  </si>
  <si>
    <t>Riedelia</t>
  </si>
  <si>
    <t>Vernonia</t>
  </si>
  <si>
    <t>amygdalina</t>
  </si>
  <si>
    <t>Rosmarinus</t>
  </si>
  <si>
    <t>officinalis</t>
  </si>
  <si>
    <t>macropiper</t>
  </si>
  <si>
    <t>Diplazium</t>
  </si>
  <si>
    <t>dilatatum</t>
  </si>
  <si>
    <t>Cortaderia</t>
  </si>
  <si>
    <t>selloana</t>
  </si>
  <si>
    <t>Adiantum</t>
  </si>
  <si>
    <t>aneitense</t>
  </si>
  <si>
    <t>Ageratum</t>
  </si>
  <si>
    <t>conyzoides</t>
  </si>
  <si>
    <t>Citrus</t>
  </si>
  <si>
    <t>Cinnamomum</t>
  </si>
  <si>
    <t>Solanum</t>
  </si>
  <si>
    <t>betaceum</t>
  </si>
  <si>
    <t>patula</t>
  </si>
  <si>
    <t>Streblus</t>
  </si>
  <si>
    <t>asper</t>
  </si>
  <si>
    <t>Nephrolepis</t>
  </si>
  <si>
    <t>biserrata</t>
  </si>
  <si>
    <t>Leucaena</t>
  </si>
  <si>
    <t>leucocephala</t>
  </si>
  <si>
    <t>Psidium</t>
  </si>
  <si>
    <t>guajava</t>
  </si>
  <si>
    <t>Tephrosia</t>
  </si>
  <si>
    <t>vogelii</t>
  </si>
  <si>
    <t>Oryza</t>
  </si>
  <si>
    <t>Melinis</t>
  </si>
  <si>
    <t>minutiflora</t>
  </si>
  <si>
    <t>Imperata</t>
  </si>
  <si>
    <t>cylindrica</t>
  </si>
  <si>
    <t>Passiflora</t>
  </si>
  <si>
    <t>foetida</t>
  </si>
  <si>
    <t>Coffea</t>
  </si>
  <si>
    <t>arabica</t>
  </si>
  <si>
    <t>Schefflera</t>
  </si>
  <si>
    <t>Vittaria</t>
  </si>
  <si>
    <t>elongata</t>
  </si>
  <si>
    <t>Flacourtia</t>
  </si>
  <si>
    <t>indica</t>
  </si>
  <si>
    <t>Smilax</t>
  </si>
  <si>
    <t>merkusii</t>
  </si>
  <si>
    <t>edulis</t>
  </si>
  <si>
    <t>Stephania</t>
  </si>
  <si>
    <t>japonica</t>
  </si>
  <si>
    <t>lauterbachii</t>
  </si>
  <si>
    <t>Alocasia</t>
  </si>
  <si>
    <t>Rungia</t>
  </si>
  <si>
    <t>klossii</t>
  </si>
  <si>
    <t>Amaranthus</t>
  </si>
  <si>
    <t>polygonoides</t>
  </si>
  <si>
    <t>brancifolia</t>
  </si>
  <si>
    <t>Homalanthus</t>
  </si>
  <si>
    <t>Senna</t>
  </si>
  <si>
    <t>lindheimeriana</t>
  </si>
  <si>
    <t>Nastus</t>
  </si>
  <si>
    <t>productus</t>
  </si>
  <si>
    <t>Rhynchosia</t>
  </si>
  <si>
    <t>sublobata</t>
  </si>
  <si>
    <t>Impatiens</t>
  </si>
  <si>
    <t>hawkeri</t>
  </si>
  <si>
    <t>lancifolia</t>
  </si>
  <si>
    <t>Siphonodon</t>
  </si>
  <si>
    <t>celastrineus</t>
  </si>
  <si>
    <t>Dendrocnide</t>
  </si>
  <si>
    <t>excelsa</t>
  </si>
  <si>
    <t>dubius</t>
  </si>
  <si>
    <t>Physalis</t>
  </si>
  <si>
    <t>peruviana</t>
  </si>
  <si>
    <t>Bidens</t>
  </si>
  <si>
    <t>pilosa</t>
  </si>
  <si>
    <t>Oxalis</t>
  </si>
  <si>
    <t>stricta</t>
  </si>
  <si>
    <t>Selliguea</t>
  </si>
  <si>
    <t>enervis</t>
  </si>
  <si>
    <t>eriocarpum</t>
  </si>
  <si>
    <t>Psychotria</t>
  </si>
  <si>
    <t>insularum</t>
  </si>
  <si>
    <t>camerunensis</t>
  </si>
  <si>
    <t>Tradescantia</t>
  </si>
  <si>
    <t>fluminensis</t>
  </si>
  <si>
    <t>Macaranga</t>
  </si>
  <si>
    <t>novoguineensis</t>
  </si>
  <si>
    <t>Melicope</t>
  </si>
  <si>
    <t>vitiflora</t>
  </si>
  <si>
    <t>Muellerina</t>
  </si>
  <si>
    <t>celastroides</t>
  </si>
  <si>
    <t>Bischofia</t>
  </si>
  <si>
    <t>javanica</t>
  </si>
  <si>
    <t>Hydnophytum</t>
  </si>
  <si>
    <t>microphyllum</t>
  </si>
  <si>
    <t>Paspalum</t>
  </si>
  <si>
    <t>Pandanus</t>
  </si>
  <si>
    <t>Colocasia</t>
  </si>
  <si>
    <t>esculenta</t>
  </si>
  <si>
    <t>Musa</t>
  </si>
  <si>
    <t>Ipomoea</t>
  </si>
  <si>
    <t>batatas</t>
  </si>
  <si>
    <t>Leersia</t>
  </si>
  <si>
    <t>oryzoides</t>
  </si>
  <si>
    <t>Stipa</t>
  </si>
  <si>
    <t>arundinacea</t>
  </si>
  <si>
    <t>Manihot</t>
  </si>
  <si>
    <t>Curcuma</t>
  </si>
  <si>
    <t>longa</t>
  </si>
  <si>
    <t>Phragmites</t>
  </si>
  <si>
    <t>australis</t>
  </si>
  <si>
    <t>Setaria</t>
  </si>
  <si>
    <t>barbata</t>
  </si>
  <si>
    <t>Bolboschoenus</t>
  </si>
  <si>
    <t>Brachiaria</t>
  </si>
  <si>
    <t>plantaginea</t>
  </si>
  <si>
    <t>Mimosa</t>
  </si>
  <si>
    <t>Usnea</t>
  </si>
  <si>
    <t>filipendula</t>
  </si>
  <si>
    <t>Ludwigia</t>
  </si>
  <si>
    <t>hyssopifolia</t>
  </si>
  <si>
    <t>Oenanthe</t>
  </si>
  <si>
    <t>Saurauia</t>
  </si>
  <si>
    <t>conjestifolia</t>
  </si>
  <si>
    <t>dammaropsis</t>
  </si>
  <si>
    <t>Alphitonia</t>
  </si>
  <si>
    <t>incana</t>
  </si>
  <si>
    <t>Erigeron</t>
  </si>
  <si>
    <t>canadensis</t>
  </si>
  <si>
    <t>Phymatosorus</t>
  </si>
  <si>
    <t>scolopendria</t>
  </si>
  <si>
    <t>Rubus</t>
  </si>
  <si>
    <t>probus</t>
  </si>
  <si>
    <t>rosifolius</t>
  </si>
  <si>
    <t>triflorum</t>
  </si>
  <si>
    <t>Timonius</t>
  </si>
  <si>
    <t>timon</t>
  </si>
  <si>
    <t>Antiaris</t>
  </si>
  <si>
    <t>toxicaria</t>
  </si>
  <si>
    <t>benjamenii</t>
  </si>
  <si>
    <t>Plectranthus</t>
  </si>
  <si>
    <t>amboinicus</t>
  </si>
  <si>
    <t>Schellolepis</t>
  </si>
  <si>
    <t>persicifolia</t>
  </si>
  <si>
    <t>Dianella</t>
  </si>
  <si>
    <t>acutifolia</t>
  </si>
  <si>
    <t>Sterculia</t>
  </si>
  <si>
    <t>Peperomia</t>
  </si>
  <si>
    <t>microphylla</t>
  </si>
  <si>
    <t>Eurya</t>
  </si>
  <si>
    <t>Schuurmansia</t>
  </si>
  <si>
    <t>elegans</t>
  </si>
  <si>
    <t>Bridelia</t>
  </si>
  <si>
    <t>macrocarpa</t>
  </si>
  <si>
    <t>albidosquamata</t>
  </si>
  <si>
    <t>Myristica</t>
  </si>
  <si>
    <t>Saccharum</t>
  </si>
  <si>
    <t>Calochlaena</t>
  </si>
  <si>
    <t>Carpodetus</t>
  </si>
  <si>
    <t>arboreus</t>
  </si>
  <si>
    <t>Oreogrammitis</t>
  </si>
  <si>
    <t>dolichosora</t>
  </si>
  <si>
    <t>Podocarpus</t>
  </si>
  <si>
    <t>neriifolius</t>
  </si>
  <si>
    <t>Myrsine</t>
  </si>
  <si>
    <t>Decaspermum</t>
  </si>
  <si>
    <t>forbesii</t>
  </si>
  <si>
    <t>Myrmecophila</t>
  </si>
  <si>
    <t>sinuosa</t>
  </si>
  <si>
    <t>lecanopteris</t>
  </si>
  <si>
    <t>truncata</t>
  </si>
  <si>
    <t>Parmotrema</t>
  </si>
  <si>
    <t>chinensa</t>
  </si>
  <si>
    <t>Letharia</t>
  </si>
  <si>
    <t>vulpina</t>
  </si>
  <si>
    <t>Dendrobium</t>
  </si>
  <si>
    <t>novoguineense</t>
  </si>
  <si>
    <t>Dysoxylum</t>
  </si>
  <si>
    <t>Cyathea</t>
  </si>
  <si>
    <t>Dennstaedtia</t>
  </si>
  <si>
    <t>scandens</t>
  </si>
  <si>
    <t>Harmsiopanax</t>
  </si>
  <si>
    <t>ingens</t>
  </si>
  <si>
    <t>Diocorea</t>
  </si>
  <si>
    <t>Dodonaea</t>
  </si>
  <si>
    <t>Huperzia</t>
  </si>
  <si>
    <t>quasipolytrichoides</t>
  </si>
  <si>
    <t>Schradera</t>
  </si>
  <si>
    <t>Centella</t>
  </si>
  <si>
    <t>asiatica</t>
  </si>
  <si>
    <t>Spathoglottis</t>
  </si>
  <si>
    <t>plicata</t>
  </si>
  <si>
    <t>corrected species name</t>
    <phoneticPr fontId="1" type="noConversion"/>
  </si>
  <si>
    <t>New.Name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</si>
</sst>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1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color theme="1"/>
      <name val="Lucida Calligraphy"/>
      <family val="4"/>
    </font>
    <font>
      <sz val="8"/>
      <color theme="1"/>
      <name val="Lucida Calligraphy"/>
      <family val="4"/>
    </font>
    <font>
      <b/>
      <sz val="8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0" applyFont="1" applyFill="1"/>
    <xf numFmtId="0" fontId="2" fillId="0" borderId="0" xfId="0" applyFont="1"/>
    <xf numFmtId="176" fontId="0" fillId="0" borderId="0" xfId="0" applyNumberFormat="1"/>
    <xf numFmtId="0" fontId="0" fillId="2" borderId="0" xfId="0" applyFill="1"/>
    <xf numFmtId="0" fontId="3" fillId="2" borderId="0" xfId="0" applyFont="1" applyFill="1"/>
    <xf numFmtId="176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4" fillId="2" borderId="0" xfId="0" applyFont="1" applyFill="1"/>
    <xf numFmtId="176" fontId="0" fillId="0" borderId="0" xfId="0" applyNumberFormat="1" applyFont="1"/>
    <xf numFmtId="16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composition data_Kang check.xlsx]Quadrants!PivotTable2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Quadrants!$B$3:$B$4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Quadrants!$B$5:$B$11</c:f>
              <c:numCache>
                <c:formatCode>General</c:formatCode>
                <c:ptCount val="3"/>
                <c:pt idx="0">
                  <c:v>79</c:v>
                </c:pt>
                <c:pt idx="1">
                  <c:v>26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A-4D03-9FA6-48DB129AFEEE}"/>
            </c:ext>
          </c:extLst>
        </c:ser>
        <c:ser>
          <c:idx val="1"/>
          <c:order val="1"/>
          <c:tx>
            <c:strRef>
              <c:f>Quadrants!$C$3:$C$4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Quadrants!$C$5:$C$11</c:f>
              <c:numCache>
                <c:formatCode>General</c:formatCode>
                <c:ptCount val="3"/>
                <c:pt idx="0">
                  <c:v>89</c:v>
                </c:pt>
                <c:pt idx="1">
                  <c:v>18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A-4D03-9FA6-48DB129AFEEE}"/>
            </c:ext>
          </c:extLst>
        </c:ser>
        <c:ser>
          <c:idx val="2"/>
          <c:order val="2"/>
          <c:tx>
            <c:strRef>
              <c:f>Quadrants!$D$3:$D$4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Quadrants!$D$5:$D$11</c:f>
              <c:numCache>
                <c:formatCode>General</c:formatCode>
                <c:ptCount val="3"/>
                <c:pt idx="0">
                  <c:v>83</c:v>
                </c:pt>
                <c:pt idx="1">
                  <c:v>21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A-4D03-9FA6-48DB129AFEEE}"/>
            </c:ext>
          </c:extLst>
        </c:ser>
        <c:ser>
          <c:idx val="3"/>
          <c:order val="3"/>
          <c:tx>
            <c:strRef>
              <c:f>Quadrants!$E$3:$E$4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Quadrants!$E$5:$E$11</c:f>
              <c:numCache>
                <c:formatCode>General</c:formatCode>
                <c:ptCount val="3"/>
                <c:pt idx="0">
                  <c:v>83</c:v>
                </c:pt>
                <c:pt idx="1">
                  <c:v>31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A-4D03-9FA6-48DB129AFEEE}"/>
            </c:ext>
          </c:extLst>
        </c:ser>
        <c:ser>
          <c:idx val="4"/>
          <c:order val="4"/>
          <c:tx>
            <c:strRef>
              <c:f>Quadrants!$F$3:$F$4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Quadrants!$F$5:$F$11</c:f>
              <c:numCache>
                <c:formatCode>General</c:formatCode>
                <c:ptCount val="3"/>
                <c:pt idx="0">
                  <c:v>81</c:v>
                </c:pt>
                <c:pt idx="1">
                  <c:v>22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A-4D03-9FA6-48DB129AFEEE}"/>
            </c:ext>
          </c:extLst>
        </c:ser>
        <c:ser>
          <c:idx val="5"/>
          <c:order val="5"/>
          <c:tx>
            <c:strRef>
              <c:f>Quadrants!$G$3:$G$4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Quadrants!$G$5:$G$11</c:f>
              <c:numCache>
                <c:formatCode>General</c:formatCode>
                <c:ptCount val="3"/>
                <c:pt idx="0">
                  <c:v>74</c:v>
                </c:pt>
                <c:pt idx="1">
                  <c:v>25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BA-4D03-9FA6-48DB129AFEEE}"/>
            </c:ext>
          </c:extLst>
        </c:ser>
        <c:ser>
          <c:idx val="6"/>
          <c:order val="6"/>
          <c:tx>
            <c:strRef>
              <c:f>Quadrants!$H$3:$H$4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Quadrants!$H$5:$H$11</c:f>
              <c:numCache>
                <c:formatCode>General</c:formatCode>
                <c:ptCount val="3"/>
                <c:pt idx="0">
                  <c:v>98</c:v>
                </c:pt>
                <c:pt idx="1">
                  <c:v>26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BA-4D03-9FA6-48DB129AFEEE}"/>
            </c:ext>
          </c:extLst>
        </c:ser>
        <c:ser>
          <c:idx val="7"/>
          <c:order val="7"/>
          <c:tx>
            <c:strRef>
              <c:f>Quadrants!$I$3:$I$4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Quadrants!$I$5:$I$11</c:f>
              <c:numCache>
                <c:formatCode>General</c:formatCode>
                <c:ptCount val="3"/>
                <c:pt idx="0">
                  <c:v>93</c:v>
                </c:pt>
                <c:pt idx="1">
                  <c:v>29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BA-4D03-9FA6-48DB129A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348128"/>
        <c:axId val="1958358112"/>
      </c:barChart>
      <c:catAx>
        <c:axId val="19583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Plantation</a:t>
                </a:r>
                <a:r>
                  <a:rPr lang="en-US" baseline="0"/>
                  <a:t> species and 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358112"/>
        <c:crosses val="autoZero"/>
        <c:auto val="1"/>
        <c:lblAlgn val="ctr"/>
        <c:lblOffset val="100"/>
        <c:noMultiLvlLbl val="0"/>
      </c:catAx>
      <c:valAx>
        <c:axId val="1958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plant species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3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composition data_Kang check.xlsx]Plant habits!PivotTable3</c:name>
    <c:fmtId val="1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'Plant habits'!$B$3:$B$4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habits'!$B$5:$B$11</c:f>
              <c:numCache>
                <c:formatCode>General</c:formatCode>
                <c:ptCount val="3"/>
                <c:pt idx="0">
                  <c:v>155</c:v>
                </c:pt>
                <c:pt idx="1">
                  <c:v>31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6F-AE76-C31BA4EFA582}"/>
            </c:ext>
          </c:extLst>
        </c:ser>
        <c:ser>
          <c:idx val="1"/>
          <c:order val="1"/>
          <c:tx>
            <c:strRef>
              <c:f>'Plant habits'!$C$3:$C$4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habits'!$C$5:$C$11</c:f>
              <c:numCache>
                <c:formatCode>General</c:formatCode>
                <c:ptCount val="3"/>
                <c:pt idx="0">
                  <c:v>83</c:v>
                </c:pt>
                <c:pt idx="1">
                  <c:v>16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5-436F-AE76-C31BA4EFA582}"/>
            </c:ext>
          </c:extLst>
        </c:ser>
        <c:ser>
          <c:idx val="2"/>
          <c:order val="2"/>
          <c:tx>
            <c:strRef>
              <c:f>'Plant habits'!$D$3:$D$4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habits'!$D$5:$D$11</c:f>
              <c:numCache>
                <c:formatCode>General</c:formatCode>
                <c:ptCount val="3"/>
                <c:pt idx="0">
                  <c:v>89</c:v>
                </c:pt>
                <c:pt idx="1">
                  <c:v>13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5-436F-AE76-C31BA4EFA582}"/>
            </c:ext>
          </c:extLst>
        </c:ser>
        <c:ser>
          <c:idx val="3"/>
          <c:order val="3"/>
          <c:tx>
            <c:strRef>
              <c:f>'Plant habits'!$E$3:$E$4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habits'!$E$5:$E$11</c:f>
              <c:numCache>
                <c:formatCode>General</c:formatCode>
                <c:ptCount val="3"/>
                <c:pt idx="0">
                  <c:v>137</c:v>
                </c:pt>
                <c:pt idx="1">
                  <c:v>121</c:v>
                </c:pt>
                <c:pt idx="2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5-436F-AE76-C31BA4EFA582}"/>
            </c:ext>
          </c:extLst>
        </c:ser>
        <c:ser>
          <c:idx val="4"/>
          <c:order val="4"/>
          <c:tx>
            <c:strRef>
              <c:f>'Plant habits'!$F$3:$F$4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habits'!$F$5:$F$11</c:f>
              <c:numCache>
                <c:formatCode>General</c:formatCode>
                <c:ptCount val="3"/>
                <c:pt idx="0">
                  <c:v>54</c:v>
                </c:pt>
                <c:pt idx="1">
                  <c:v>10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5-436F-AE76-C31BA4EFA582}"/>
            </c:ext>
          </c:extLst>
        </c:ser>
        <c:ser>
          <c:idx val="5"/>
          <c:order val="5"/>
          <c:tx>
            <c:strRef>
              <c:f>'Plant habits'!$G$3:$G$4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habits'!$G$5:$G$11</c:f>
              <c:numCache>
                <c:formatCode>General</c:formatCode>
                <c:ptCount val="3"/>
                <c:pt idx="0">
                  <c:v>78</c:v>
                </c:pt>
                <c:pt idx="1">
                  <c:v>7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F5-436F-AE76-C31BA4EF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538399"/>
        <c:axId val="635540895"/>
      </c:barChart>
      <c:catAx>
        <c:axId val="63553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Plantation species and 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540895"/>
        <c:crosses val="autoZero"/>
        <c:auto val="1"/>
        <c:lblAlgn val="ctr"/>
        <c:lblOffset val="100"/>
        <c:noMultiLvlLbl val="0"/>
      </c:catAx>
      <c:valAx>
        <c:axId val="6355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Plant Habit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5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99999999999996"/>
          <c:y val="0.21469852726742492"/>
          <c:w val="6.7984014685347149E-2"/>
          <c:h val="0.5073904850373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composition data_Kang check.xlsx]Plant composition!PivotTable4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Plant</a:t>
            </a:r>
            <a:r>
              <a:rPr lang="en-US" baseline="0">
                <a:solidFill>
                  <a:schemeClr val="tx1"/>
                </a:solidFill>
              </a:rPr>
              <a:t> composition in compartments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'Plant composition'!$B$3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'Plant composition'!$A$4:$A$10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'Plant composition'!$B$4:$B$10</c:f>
              <c:numCache>
                <c:formatCode>General</c:formatCode>
                <c:ptCount val="3"/>
                <c:pt idx="0">
                  <c:v>681</c:v>
                </c:pt>
                <c:pt idx="1">
                  <c:v>198</c:v>
                </c:pt>
                <c:pt idx="2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3-4EA6-8BFA-F1D65940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319600"/>
        <c:axId val="249317104"/>
      </c:barChart>
      <c:catAx>
        <c:axId val="24931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Plantation species and 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317104"/>
        <c:crosses val="autoZero"/>
        <c:auto val="1"/>
        <c:lblAlgn val="ctr"/>
        <c:lblOffset val="100"/>
        <c:noMultiLvlLbl val="0"/>
      </c:catAx>
      <c:valAx>
        <c:axId val="2493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Plant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3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13</xdr:row>
      <xdr:rowOff>7143</xdr:rowOff>
    </xdr:from>
    <xdr:to>
      <xdr:col>15</xdr:col>
      <xdr:colOff>335755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3421-4A72-48F5-A415-0FF9F380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607217</xdr:colOff>
      <xdr:row>2</xdr:row>
      <xdr:rowOff>11905</xdr:rowOff>
    </xdr:from>
    <xdr:to>
      <xdr:col>16</xdr:col>
      <xdr:colOff>185736</xdr:colOff>
      <xdr:row>18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35CF8-605A-4B1C-A7A3-E2C1911E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0.87865</cdr:x>
      <cdr:y>0.30122</cdr:y>
    </cdr:from>
    <cdr:to>
      <cdr:x>0.98385</cdr:x>
      <cdr:y>0.37587</cdr:y>
    </cdr:to>
    <cdr:sp macro="" textlink="">
      <cdr:nvSpPr>
        <cdr:cNvPr id="2" name="Trees">
          <a:extLst xmlns:a="http://schemas.openxmlformats.org/drawingml/2006/main">
            <a:ext uri="{FF2B5EF4-FFF2-40B4-BE49-F238E27FC236}">
              <a16:creationId xmlns:a16="http://schemas.microsoft.com/office/drawing/2014/main" id="{164822A3-23B2-4EC1-AE7D-607FFFD34C22}"/>
            </a:ext>
          </a:extLst>
        </cdr:cNvPr>
        <cdr:cNvSpPr txBox="1"/>
      </cdr:nvSpPr>
      <cdr:spPr>
        <a:xfrm xmlns:a="http://schemas.openxmlformats.org/drawingml/2006/main">
          <a:off x="4017169" y="826294"/>
          <a:ext cx="481013" cy="2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2</xdr:row>
      <xdr:rowOff>26193</xdr:rowOff>
    </xdr:from>
    <xdr:to>
      <xdr:col>10</xdr:col>
      <xdr:colOff>50006</xdr:colOff>
      <xdr:row>17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1151F-8D5A-4F55-A99B-B9B110B48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nce Plinduo" refreshedDate="44433.661871064818" createdVersion="7" refreshedVersion="7" minRefreshableVersion="3" recordCount="1475" xr:uid="{2A5848AA-5169-42B7-A340-3B0D2A12262E}">
  <cacheSource type="worksheet">
    <worksheetSource name="Table1"/>
  </cacheSource>
  <cacheFields count="12">
    <cacheField name="Compt" numFmtId="0">
      <sharedItems containsSemiMixedTypes="0" containsString="0" containsNumber="1" containsInteger="1" minValue="1" maxValue="17"/>
    </cacheField>
    <cacheField name="Plo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Quadra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amily" numFmtId="0">
      <sharedItems count="73">
        <s v="Aspleniaceae"/>
        <s v="Polypodiaceae"/>
        <s v="Hypodematiaceae"/>
        <s v="Dryopteridaceae"/>
        <s v="Piperaceae"/>
        <s v="Poaceae"/>
        <s v="Moraceae"/>
        <s v="Orchidaceae"/>
        <s v="Urticaeae"/>
        <s v="Araucariaceae"/>
        <s v="Eurphorbiaceae"/>
        <s v="Asteraceae"/>
        <s v="Fabaceae"/>
        <s v="Zingiberaceae"/>
        <s v="Limiaceae"/>
        <s v="Malvaceae"/>
        <s v="Pteridaceae"/>
        <s v="Phyllanthaceae"/>
        <s v="Aquifoliaceae"/>
        <s v="Biognoniaceae"/>
        <s v="Thelypteridaceae"/>
        <s v="Apocynaceae"/>
        <s v="Dicranaceae"/>
        <s v="Cucurbitaceae"/>
        <s v="Schizaeaceae"/>
        <s v="Lauraceae"/>
        <s v="Pittosporaceae"/>
        <s v="Pinaceae"/>
        <s v="Lamiaceae"/>
        <s v="Athyriaceae"/>
        <s v="Adiantaceae"/>
        <s v="Rutaceae"/>
        <s v="Solanaceae"/>
        <s v="Nephrolepidaceae"/>
        <s v="Myrtaceae"/>
        <s v="Passifloraceae"/>
        <s v="Rubiaceae"/>
        <s v="Araliaceae"/>
        <s v="Salicaceae"/>
        <s v="Smilacaceae"/>
        <s v="Menispermaceae"/>
        <s v="Araceae"/>
        <s v="Acanthaceae"/>
        <s v="Amaranthaceae"/>
        <s v="Balsaminaceae"/>
        <s v="Celastraceae"/>
        <s v="Oxalidaceae"/>
        <s v="Commelinaceae"/>
        <s v="Loranthaceae"/>
        <s v="Pandanaceae"/>
        <s v="Musaceae"/>
        <s v="Convdvulaceae"/>
        <s v="Cyperaceae"/>
        <s v="Parmeliaceae"/>
        <s v="Onagraceae"/>
        <s v="Apiaceae"/>
        <s v="Actinidiaceae"/>
        <s v="Rhamnaceae"/>
        <s v="Rosaceae"/>
        <s v="Asphodelaceae"/>
        <s v="Pentaphylacaceae"/>
        <s v="Ochnaceae"/>
        <s v="Myristicaceae"/>
        <s v="Dicksoniaceae"/>
        <s v="Rousseaceae"/>
        <s v="Podocarpaceae"/>
        <s v="Myrsinoideae"/>
        <s v="Meliaceae"/>
        <s v="Cyatheaceae"/>
        <s v="Dennstaedtiaceae"/>
        <s v="Dioscoreaceae"/>
        <s v="Sapindaceae"/>
        <s v="Lycopodiaceae"/>
      </sharedItems>
    </cacheField>
    <cacheField name="Genera species" numFmtId="0">
      <sharedItems count="165">
        <s v="Asplenium musifolium"/>
        <s v="Aglaomorpha parkinsonii"/>
        <s v="Leucostegia pallida"/>
        <s v="Parapolystichum novoguineens"/>
        <s v="Piper aduncum"/>
        <s v="Digitaria sanguinalis"/>
        <s v="Ficus septica"/>
        <s v="Microstegium vimineum"/>
        <s v="Goodyera procera"/>
        <s v="Boehmeria nivea"/>
        <s v="Ficus wassa"/>
        <s v="Araucaria cunninghamii"/>
        <s v="Collabrium carinatum"/>
        <s v="Mallotus discolor"/>
        <s v="Ereclitites hieracifolia"/>
        <s v="Ficus hipidioides"/>
        <s v="Ficus copiosa"/>
        <s v="Pueraria montana"/>
        <s v="Alpinia caerulea"/>
        <s v="Desmodium intortum"/>
        <s v="Mentha sp"/>
        <s v="Sida acuta"/>
        <s v="Pteris papuana"/>
        <s v="Albizia chinensis"/>
        <s v="Glochidion disparipes"/>
        <s v="Antidesma excavatum"/>
        <s v="Ilex ledermanii"/>
        <s v="Tecomanthe dendrophila"/>
        <s v="Sphaerostephanos veitchii"/>
        <s v="Parsonsia straminea"/>
        <s v="Dicranum scoparium"/>
        <s v="Echinocystis lobata"/>
        <s v="Iliamna rivularis"/>
        <s v="Schizaea dichotoma"/>
        <s v="Litsea guphii"/>
        <s v="Breynia crenua"/>
        <s v="Delonix regia"/>
        <s v="Pittosporum ferrugineum"/>
        <s v="Sphaerostephanos moseleyi"/>
        <s v="Pinus kesiya"/>
        <s v="Riedelia sp"/>
        <s v="Vernonia amygdalina"/>
        <s v="Rosmarinus officinalis"/>
        <s v="Piper sp"/>
        <s v="Piper micropiper"/>
        <s v="Diplazium dilatatum"/>
        <s v="Cortaderia selloana"/>
        <s v="Adiantum aneitense"/>
        <s v="Ageratum conyzoides"/>
        <s v="Citrus sp"/>
        <s v="Cinnamomum sp"/>
        <s v="Solanum betaceum"/>
        <s v="Pinus patula"/>
        <s v="Streblus asper"/>
        <s v="Nephrolepis biserrata"/>
        <s v="Leucaena leucocephala"/>
        <s v="Psidium guajava"/>
        <s v="Alpinia sp"/>
        <s v="Tephrosia vogelii"/>
        <s v="Oryza sp"/>
        <s v="Melinis minutiflora"/>
        <s v="Imperata cylindrica"/>
        <s v="Passiflora foetida"/>
        <s v="Coffea arabica"/>
        <s v="Schefflera sp"/>
        <s v="Vittaria elongata"/>
        <s v="Flacourtia indica"/>
        <s v="Smilax sp"/>
        <s v="Pinus merkusii"/>
        <s v="Passiflora edulis"/>
        <s v="Stephania japonia"/>
        <s v="Nephrolepis lauterbachii"/>
        <s v="Alocasia sp"/>
        <s v="Rungia klossii"/>
        <s v="Amaranthus polygonoides"/>
        <s v="Alocasia brancifolia"/>
        <s v="Amaranthus sp"/>
        <s v="Homalanthus sp"/>
        <s v="Senna lindherimeriana"/>
        <s v="Nastus productus"/>
        <s v="Rhynchosia sublobata"/>
        <s v="Rungia chinensis"/>
        <s v="Impatiens hawkeri"/>
        <s v="Alocasia lancifolia"/>
        <s v="Siphondon celastrineus"/>
        <s v="Dendrocnide excelsa"/>
        <s v="Amaranthus dubius"/>
        <s v="Pysalis peruviana"/>
        <s v="Biden pilosa"/>
        <s v="Oxalis stricta"/>
        <s v="Selliguea enervis"/>
        <s v="Glochidion eriocarpum"/>
        <s v="Psychotria insularum"/>
        <s v="Psychotria camerunensis"/>
        <s v="Tradescantia fluminensis"/>
        <s v="Macaranga novoguineensis"/>
        <s v="Melicope vitiflora"/>
        <s v="Muellerina celastroides"/>
        <s v="Bischofia javania"/>
        <s v="Hydnophytum microphyllum"/>
        <s v="Paspalum dilatatum"/>
        <s v="Pandanus sp"/>
        <s v="Colocasia esculenta"/>
        <s v="Musa sp"/>
        <s v="Ipomoea batatas"/>
        <s v="Leersia oryzoides"/>
        <s v="Stipa arundinaceae"/>
        <s v="Manihot esculenta"/>
        <s v="Curcuma longa"/>
        <s v="Phragmites australia"/>
        <s v="Setaria barbata"/>
        <s v="Bolboschoenus sp"/>
        <s v="Brachiaria plantaginea"/>
        <s v="Mimosa sp"/>
        <s v="Usnea filipendula"/>
        <s v="Ludwigia hyssopifolia"/>
        <s v="Oenanthe javanica"/>
        <s v="Saurauia conjestifolia"/>
        <s v="Ficus dammaropsis"/>
        <s v="Alphitonia incana"/>
        <s v="Conyza canadensis"/>
        <s v="Microsorum scolopendrina"/>
        <s v="Rubus probus"/>
        <s v="Rubus rosifolius"/>
        <s v="Desmodium triflorum"/>
        <s v="Timonius timon"/>
        <s v="Antiaris toxicaria"/>
        <s v="Ficus benjamenii"/>
        <s v="Coleus amhoinicus"/>
        <s v="Goniphlebium persicfolium"/>
        <s v="Dianella acutifolia"/>
        <s v="Sterculia sp"/>
        <s v="Piper microphylla"/>
        <s v="Eurya sp"/>
        <s v="Schuumansia elegans"/>
        <s v="Bridelia macrocarpa"/>
        <s v="Selliguea albidosquamata"/>
        <s v="Myristica sp"/>
        <s v="Saccharum sp"/>
        <s v="Calochlaena straminea"/>
        <s v="Carpodetus arboreus"/>
        <s v="Oreogrammitis dolichosora"/>
        <s v="Podocarpus neriifolilus"/>
        <s v="Myrsine sp"/>
        <s v="Decaspermum forbesii"/>
        <s v="Lecanopteris sinuosa"/>
        <s v="lecanopteris truncata"/>
        <s v="Parmotrema chinensa"/>
        <s v="Letharia vulpina"/>
        <s v="Leucostegia truncata"/>
        <s v="Dendrobium sp"/>
        <s v="Pittosporum novoguinense"/>
        <s v="Dysoxylum sp"/>
        <s v="Cyathea sp"/>
        <s v="Dennstaedtia scandens"/>
        <s v="Harmsiopanax ingens"/>
        <s v="Diocorea sp"/>
        <s v="Dodonaea sp"/>
        <s v="Huperzia quasipolytrichoides"/>
        <s v="Schradera ladermanni"/>
        <s v="Centella asiatica"/>
        <s v="Litsea sp"/>
        <s v="Dianella sp"/>
        <s v="Macaranga sp"/>
        <s v="Spathoglottis plicata"/>
      </sharedItems>
    </cacheField>
    <cacheField name="Plant Habit" numFmtId="0">
      <sharedItems containsSemiMixedTypes="0" containsString="0" containsNumber="1" containsInteger="1" minValue="1" maxValue="6" count="6">
        <n v="3"/>
        <n v="1"/>
        <n v="4"/>
        <n v="6"/>
        <n v="2"/>
        <n v="5"/>
      </sharedItems>
    </cacheField>
    <cacheField name="Individual spps count" numFmtId="0">
      <sharedItems containsString="0" containsBlank="1" containsNumber="1" containsInteger="1" minValue="1" maxValue="165"/>
    </cacheField>
    <cacheField name="Family code" numFmtId="0">
      <sharedItems containsString="0" containsBlank="1" containsNumber="1" containsInteger="1" minValue="1" maxValue="75"/>
    </cacheField>
    <cacheField name="Family count" numFmtId="0">
      <sharedItems containsSemiMixedTypes="0" containsString="0" containsNumber="1" containsInteger="1" minValue="1" maxValue="75"/>
    </cacheField>
    <cacheField name="Plantation Species" numFmtId="0">
      <sharedItems count="3">
        <s v="Mix spps"/>
        <s v="P. caribaea"/>
        <s v="P. patula"/>
      </sharedItems>
    </cacheField>
    <cacheField name="Ages of Ptn trees" numFmtId="0">
      <sharedItems containsMixedTypes="1" containsNumber="1" containsInteger="1" minValue="41" maxValue="54" count="3">
        <s v="56 - 58"/>
        <n v="54"/>
        <n v="41"/>
      </sharedItems>
    </cacheField>
    <cacheField name="Area of Compt" numFmtId="0">
      <sharedItems containsSemiMixedTypes="0" containsString="0" containsNumber="1" containsInteger="1" minValue="88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5">
  <r>
    <n v="1"/>
    <x v="0"/>
    <x v="0"/>
    <x v="0"/>
    <x v="0"/>
    <x v="0"/>
    <n v="1"/>
    <n v="1"/>
    <n v="1"/>
    <x v="0"/>
    <x v="0"/>
    <n v="88"/>
  </r>
  <r>
    <n v="1"/>
    <x v="0"/>
    <x v="0"/>
    <x v="1"/>
    <x v="1"/>
    <x v="0"/>
    <n v="2"/>
    <n v="2"/>
    <n v="2"/>
    <x v="0"/>
    <x v="0"/>
    <n v="88"/>
  </r>
  <r>
    <n v="1"/>
    <x v="0"/>
    <x v="0"/>
    <x v="2"/>
    <x v="2"/>
    <x v="0"/>
    <n v="3"/>
    <n v="3"/>
    <n v="3"/>
    <x v="0"/>
    <x v="0"/>
    <n v="88"/>
  </r>
  <r>
    <n v="1"/>
    <x v="0"/>
    <x v="0"/>
    <x v="3"/>
    <x v="3"/>
    <x v="0"/>
    <n v="4"/>
    <n v="4"/>
    <n v="4"/>
    <x v="0"/>
    <x v="0"/>
    <n v="88"/>
  </r>
  <r>
    <n v="1"/>
    <x v="0"/>
    <x v="0"/>
    <x v="4"/>
    <x v="4"/>
    <x v="1"/>
    <n v="5"/>
    <n v="5"/>
    <n v="5"/>
    <x v="0"/>
    <x v="0"/>
    <n v="88"/>
  </r>
  <r>
    <n v="1"/>
    <x v="0"/>
    <x v="0"/>
    <x v="5"/>
    <x v="5"/>
    <x v="2"/>
    <n v="6"/>
    <n v="6"/>
    <n v="6"/>
    <x v="0"/>
    <x v="0"/>
    <n v="88"/>
  </r>
  <r>
    <n v="1"/>
    <x v="0"/>
    <x v="0"/>
    <x v="6"/>
    <x v="6"/>
    <x v="1"/>
    <n v="7"/>
    <n v="7"/>
    <n v="7"/>
    <x v="0"/>
    <x v="0"/>
    <n v="88"/>
  </r>
  <r>
    <n v="1"/>
    <x v="0"/>
    <x v="0"/>
    <x v="5"/>
    <x v="7"/>
    <x v="2"/>
    <n v="8"/>
    <n v="6"/>
    <n v="6"/>
    <x v="0"/>
    <x v="0"/>
    <n v="88"/>
  </r>
  <r>
    <n v="1"/>
    <x v="0"/>
    <x v="0"/>
    <x v="7"/>
    <x v="8"/>
    <x v="3"/>
    <n v="9"/>
    <n v="8"/>
    <n v="8"/>
    <x v="0"/>
    <x v="0"/>
    <n v="88"/>
  </r>
  <r>
    <n v="1"/>
    <x v="0"/>
    <x v="0"/>
    <x v="8"/>
    <x v="9"/>
    <x v="4"/>
    <n v="10"/>
    <n v="9"/>
    <n v="9"/>
    <x v="0"/>
    <x v="0"/>
    <n v="88"/>
  </r>
  <r>
    <n v="1"/>
    <x v="0"/>
    <x v="0"/>
    <x v="6"/>
    <x v="10"/>
    <x v="1"/>
    <n v="11"/>
    <n v="7"/>
    <n v="7"/>
    <x v="0"/>
    <x v="0"/>
    <n v="88"/>
  </r>
  <r>
    <n v="1"/>
    <x v="0"/>
    <x v="0"/>
    <x v="9"/>
    <x v="11"/>
    <x v="1"/>
    <n v="12"/>
    <n v="10"/>
    <n v="10"/>
    <x v="0"/>
    <x v="0"/>
    <n v="88"/>
  </r>
  <r>
    <n v="1"/>
    <x v="0"/>
    <x v="0"/>
    <x v="7"/>
    <x v="12"/>
    <x v="3"/>
    <n v="13"/>
    <n v="8"/>
    <n v="8"/>
    <x v="0"/>
    <x v="0"/>
    <n v="88"/>
  </r>
  <r>
    <n v="1"/>
    <x v="0"/>
    <x v="0"/>
    <x v="10"/>
    <x v="13"/>
    <x v="1"/>
    <n v="14"/>
    <n v="11"/>
    <n v="11"/>
    <x v="0"/>
    <x v="0"/>
    <n v="88"/>
  </r>
  <r>
    <n v="1"/>
    <x v="0"/>
    <x v="0"/>
    <x v="11"/>
    <x v="14"/>
    <x v="2"/>
    <n v="15"/>
    <n v="12"/>
    <n v="12"/>
    <x v="0"/>
    <x v="0"/>
    <n v="88"/>
  </r>
  <r>
    <n v="1"/>
    <x v="0"/>
    <x v="0"/>
    <x v="6"/>
    <x v="15"/>
    <x v="1"/>
    <n v="16"/>
    <n v="7"/>
    <n v="7"/>
    <x v="0"/>
    <x v="0"/>
    <n v="88"/>
  </r>
  <r>
    <n v="1"/>
    <x v="0"/>
    <x v="0"/>
    <x v="6"/>
    <x v="16"/>
    <x v="1"/>
    <n v="17"/>
    <n v="7"/>
    <n v="7"/>
    <x v="0"/>
    <x v="0"/>
    <n v="88"/>
  </r>
  <r>
    <n v="1"/>
    <x v="0"/>
    <x v="0"/>
    <x v="12"/>
    <x v="17"/>
    <x v="5"/>
    <n v="18"/>
    <n v="13"/>
    <n v="13"/>
    <x v="0"/>
    <x v="0"/>
    <n v="88"/>
  </r>
  <r>
    <n v="1"/>
    <x v="0"/>
    <x v="0"/>
    <x v="13"/>
    <x v="18"/>
    <x v="2"/>
    <n v="19"/>
    <n v="14"/>
    <n v="14"/>
    <x v="0"/>
    <x v="0"/>
    <n v="88"/>
  </r>
  <r>
    <n v="1"/>
    <x v="0"/>
    <x v="1"/>
    <x v="13"/>
    <x v="18"/>
    <x v="2"/>
    <n v="19"/>
    <n v="14"/>
    <n v="14"/>
    <x v="0"/>
    <x v="0"/>
    <n v="88"/>
  </r>
  <r>
    <n v="1"/>
    <x v="0"/>
    <x v="1"/>
    <x v="6"/>
    <x v="16"/>
    <x v="1"/>
    <n v="17"/>
    <n v="7"/>
    <n v="7"/>
    <x v="0"/>
    <x v="0"/>
    <n v="88"/>
  </r>
  <r>
    <n v="1"/>
    <x v="0"/>
    <x v="1"/>
    <x v="12"/>
    <x v="19"/>
    <x v="2"/>
    <n v="20"/>
    <n v="13"/>
    <n v="13"/>
    <x v="0"/>
    <x v="0"/>
    <n v="88"/>
  </r>
  <r>
    <n v="1"/>
    <x v="0"/>
    <x v="1"/>
    <x v="6"/>
    <x v="10"/>
    <x v="1"/>
    <n v="11"/>
    <n v="7"/>
    <n v="7"/>
    <x v="0"/>
    <x v="0"/>
    <n v="88"/>
  </r>
  <r>
    <n v="1"/>
    <x v="0"/>
    <x v="1"/>
    <x v="14"/>
    <x v="20"/>
    <x v="2"/>
    <n v="21"/>
    <n v="15"/>
    <n v="15"/>
    <x v="0"/>
    <x v="0"/>
    <n v="88"/>
  </r>
  <r>
    <n v="1"/>
    <x v="0"/>
    <x v="1"/>
    <x v="15"/>
    <x v="21"/>
    <x v="2"/>
    <n v="22"/>
    <n v="16"/>
    <n v="16"/>
    <x v="0"/>
    <x v="0"/>
    <n v="88"/>
  </r>
  <r>
    <n v="1"/>
    <x v="0"/>
    <x v="1"/>
    <x v="9"/>
    <x v="11"/>
    <x v="1"/>
    <n v="12"/>
    <n v="10"/>
    <n v="10"/>
    <x v="0"/>
    <x v="0"/>
    <n v="88"/>
  </r>
  <r>
    <n v="1"/>
    <x v="0"/>
    <x v="1"/>
    <x v="11"/>
    <x v="14"/>
    <x v="2"/>
    <n v="15"/>
    <n v="12"/>
    <n v="12"/>
    <x v="0"/>
    <x v="0"/>
    <n v="88"/>
  </r>
  <r>
    <n v="1"/>
    <x v="0"/>
    <x v="1"/>
    <x v="5"/>
    <x v="5"/>
    <x v="2"/>
    <n v="6"/>
    <n v="6"/>
    <n v="6"/>
    <x v="0"/>
    <x v="0"/>
    <n v="88"/>
  </r>
  <r>
    <n v="1"/>
    <x v="0"/>
    <x v="1"/>
    <x v="5"/>
    <x v="7"/>
    <x v="2"/>
    <n v="8"/>
    <n v="6"/>
    <n v="6"/>
    <x v="0"/>
    <x v="0"/>
    <n v="88"/>
  </r>
  <r>
    <n v="1"/>
    <x v="0"/>
    <x v="1"/>
    <x v="16"/>
    <x v="22"/>
    <x v="0"/>
    <n v="164"/>
    <n v="37"/>
    <n v="37"/>
    <x v="0"/>
    <x v="0"/>
    <n v="88"/>
  </r>
  <r>
    <n v="1"/>
    <x v="0"/>
    <x v="1"/>
    <x v="12"/>
    <x v="23"/>
    <x v="1"/>
    <n v="23"/>
    <n v="13"/>
    <n v="13"/>
    <x v="0"/>
    <x v="0"/>
    <n v="88"/>
  </r>
  <r>
    <n v="1"/>
    <x v="0"/>
    <x v="1"/>
    <x v="12"/>
    <x v="17"/>
    <x v="5"/>
    <n v="18"/>
    <n v="13"/>
    <n v="13"/>
    <x v="0"/>
    <x v="0"/>
    <n v="88"/>
  </r>
  <r>
    <n v="1"/>
    <x v="0"/>
    <x v="1"/>
    <x v="17"/>
    <x v="24"/>
    <x v="1"/>
    <n v="24"/>
    <n v="17"/>
    <n v="17"/>
    <x v="0"/>
    <x v="0"/>
    <n v="88"/>
  </r>
  <r>
    <n v="1"/>
    <x v="0"/>
    <x v="1"/>
    <x v="17"/>
    <x v="25"/>
    <x v="1"/>
    <n v="25"/>
    <n v="17"/>
    <n v="17"/>
    <x v="0"/>
    <x v="0"/>
    <n v="88"/>
  </r>
  <r>
    <n v="1"/>
    <x v="0"/>
    <x v="1"/>
    <x v="18"/>
    <x v="26"/>
    <x v="1"/>
    <n v="26"/>
    <n v="18"/>
    <n v="18"/>
    <x v="0"/>
    <x v="0"/>
    <n v="88"/>
  </r>
  <r>
    <n v="1"/>
    <x v="0"/>
    <x v="1"/>
    <x v="6"/>
    <x v="15"/>
    <x v="1"/>
    <n v="16"/>
    <n v="7"/>
    <n v="7"/>
    <x v="0"/>
    <x v="0"/>
    <n v="88"/>
  </r>
  <r>
    <n v="1"/>
    <x v="0"/>
    <x v="1"/>
    <x v="6"/>
    <x v="6"/>
    <x v="1"/>
    <n v="8"/>
    <n v="7"/>
    <n v="7"/>
    <x v="0"/>
    <x v="0"/>
    <n v="88"/>
  </r>
  <r>
    <n v="1"/>
    <x v="0"/>
    <x v="1"/>
    <x v="4"/>
    <x v="4"/>
    <x v="1"/>
    <n v="5"/>
    <n v="5"/>
    <n v="5"/>
    <x v="0"/>
    <x v="0"/>
    <n v="88"/>
  </r>
  <r>
    <n v="1"/>
    <x v="0"/>
    <x v="1"/>
    <x v="7"/>
    <x v="12"/>
    <x v="3"/>
    <n v="13"/>
    <n v="8"/>
    <n v="8"/>
    <x v="0"/>
    <x v="0"/>
    <n v="88"/>
  </r>
  <r>
    <n v="1"/>
    <x v="0"/>
    <x v="2"/>
    <x v="12"/>
    <x v="17"/>
    <x v="5"/>
    <n v="18"/>
    <n v="13"/>
    <n v="13"/>
    <x v="0"/>
    <x v="0"/>
    <n v="88"/>
  </r>
  <r>
    <n v="1"/>
    <x v="0"/>
    <x v="2"/>
    <x v="7"/>
    <x v="12"/>
    <x v="3"/>
    <n v="13"/>
    <n v="8"/>
    <n v="8"/>
    <x v="0"/>
    <x v="0"/>
    <n v="88"/>
  </r>
  <r>
    <n v="1"/>
    <x v="0"/>
    <x v="2"/>
    <x v="7"/>
    <x v="8"/>
    <x v="3"/>
    <n v="9"/>
    <n v="8"/>
    <n v="8"/>
    <x v="0"/>
    <x v="0"/>
    <n v="88"/>
  </r>
  <r>
    <n v="1"/>
    <x v="0"/>
    <x v="2"/>
    <x v="17"/>
    <x v="24"/>
    <x v="1"/>
    <n v="24"/>
    <n v="17"/>
    <n v="17"/>
    <x v="0"/>
    <x v="0"/>
    <n v="88"/>
  </r>
  <r>
    <n v="1"/>
    <x v="0"/>
    <x v="2"/>
    <x v="6"/>
    <x v="10"/>
    <x v="1"/>
    <n v="11"/>
    <n v="7"/>
    <n v="7"/>
    <x v="0"/>
    <x v="0"/>
    <n v="88"/>
  </r>
  <r>
    <n v="1"/>
    <x v="0"/>
    <x v="2"/>
    <x v="19"/>
    <x v="27"/>
    <x v="5"/>
    <n v="46"/>
    <n v="29"/>
    <n v="29"/>
    <x v="0"/>
    <x v="0"/>
    <n v="88"/>
  </r>
  <r>
    <n v="1"/>
    <x v="0"/>
    <x v="2"/>
    <x v="20"/>
    <x v="28"/>
    <x v="0"/>
    <n v="27"/>
    <n v="19"/>
    <n v="19"/>
    <x v="0"/>
    <x v="0"/>
    <n v="88"/>
  </r>
  <r>
    <n v="1"/>
    <x v="0"/>
    <x v="2"/>
    <x v="5"/>
    <x v="5"/>
    <x v="2"/>
    <n v="6"/>
    <n v="6"/>
    <n v="6"/>
    <x v="0"/>
    <x v="0"/>
    <n v="88"/>
  </r>
  <r>
    <n v="1"/>
    <x v="0"/>
    <x v="2"/>
    <x v="10"/>
    <x v="13"/>
    <x v="1"/>
    <n v="14"/>
    <n v="11"/>
    <n v="11"/>
    <x v="0"/>
    <x v="0"/>
    <n v="88"/>
  </r>
  <r>
    <n v="1"/>
    <x v="0"/>
    <x v="2"/>
    <x v="13"/>
    <x v="18"/>
    <x v="2"/>
    <n v="19"/>
    <n v="14"/>
    <n v="14"/>
    <x v="0"/>
    <x v="0"/>
    <n v="88"/>
  </r>
  <r>
    <n v="1"/>
    <x v="0"/>
    <x v="2"/>
    <x v="5"/>
    <x v="7"/>
    <x v="2"/>
    <n v="8"/>
    <n v="6"/>
    <n v="6"/>
    <x v="0"/>
    <x v="0"/>
    <n v="88"/>
  </r>
  <r>
    <n v="1"/>
    <x v="0"/>
    <x v="2"/>
    <x v="21"/>
    <x v="29"/>
    <x v="5"/>
    <n v="28"/>
    <n v="20"/>
    <n v="20"/>
    <x v="0"/>
    <x v="0"/>
    <n v="88"/>
  </r>
  <r>
    <n v="1"/>
    <x v="0"/>
    <x v="2"/>
    <x v="9"/>
    <x v="11"/>
    <x v="1"/>
    <n v="12"/>
    <n v="10"/>
    <n v="10"/>
    <x v="0"/>
    <x v="0"/>
    <n v="88"/>
  </r>
  <r>
    <n v="1"/>
    <x v="0"/>
    <x v="2"/>
    <x v="22"/>
    <x v="30"/>
    <x v="3"/>
    <n v="29"/>
    <n v="21"/>
    <n v="21"/>
    <x v="0"/>
    <x v="0"/>
    <n v="88"/>
  </r>
  <r>
    <n v="1"/>
    <x v="0"/>
    <x v="2"/>
    <x v="23"/>
    <x v="31"/>
    <x v="5"/>
    <n v="90"/>
    <n v="46"/>
    <n v="46"/>
    <x v="0"/>
    <x v="0"/>
    <n v="88"/>
  </r>
  <r>
    <n v="1"/>
    <x v="0"/>
    <x v="2"/>
    <x v="15"/>
    <x v="21"/>
    <x v="2"/>
    <n v="22"/>
    <n v="16"/>
    <n v="16"/>
    <x v="0"/>
    <x v="0"/>
    <n v="88"/>
  </r>
  <r>
    <n v="1"/>
    <x v="0"/>
    <x v="2"/>
    <x v="8"/>
    <x v="9"/>
    <x v="4"/>
    <n v="10"/>
    <n v="9"/>
    <n v="9"/>
    <x v="0"/>
    <x v="0"/>
    <n v="88"/>
  </r>
  <r>
    <n v="1"/>
    <x v="0"/>
    <x v="2"/>
    <x v="6"/>
    <x v="15"/>
    <x v="1"/>
    <n v="16"/>
    <n v="7"/>
    <n v="7"/>
    <x v="0"/>
    <x v="0"/>
    <n v="88"/>
  </r>
  <r>
    <n v="1"/>
    <x v="0"/>
    <x v="2"/>
    <x v="1"/>
    <x v="1"/>
    <x v="0"/>
    <n v="2"/>
    <n v="2"/>
    <n v="2"/>
    <x v="0"/>
    <x v="0"/>
    <n v="88"/>
  </r>
  <r>
    <n v="1"/>
    <x v="0"/>
    <x v="2"/>
    <x v="15"/>
    <x v="32"/>
    <x v="2"/>
    <n v="30"/>
    <n v="16"/>
    <n v="16"/>
    <x v="0"/>
    <x v="0"/>
    <n v="88"/>
  </r>
  <r>
    <n v="1"/>
    <x v="0"/>
    <x v="2"/>
    <x v="4"/>
    <x v="4"/>
    <x v="1"/>
    <n v="5"/>
    <n v="5"/>
    <n v="5"/>
    <x v="0"/>
    <x v="0"/>
    <n v="88"/>
  </r>
  <r>
    <n v="1"/>
    <x v="0"/>
    <x v="2"/>
    <x v="24"/>
    <x v="33"/>
    <x v="3"/>
    <n v="31"/>
    <n v="22"/>
    <n v="22"/>
    <x v="0"/>
    <x v="0"/>
    <n v="88"/>
  </r>
  <r>
    <n v="1"/>
    <x v="0"/>
    <x v="2"/>
    <x v="11"/>
    <x v="14"/>
    <x v="2"/>
    <n v="15"/>
    <n v="12"/>
    <n v="12"/>
    <x v="0"/>
    <x v="0"/>
    <n v="88"/>
  </r>
  <r>
    <n v="1"/>
    <x v="0"/>
    <x v="2"/>
    <x v="12"/>
    <x v="23"/>
    <x v="1"/>
    <n v="23"/>
    <n v="14"/>
    <n v="14"/>
    <x v="0"/>
    <x v="0"/>
    <n v="88"/>
  </r>
  <r>
    <n v="1"/>
    <x v="0"/>
    <x v="3"/>
    <x v="5"/>
    <x v="7"/>
    <x v="2"/>
    <n v="8"/>
    <n v="6"/>
    <n v="6"/>
    <x v="0"/>
    <x v="0"/>
    <n v="88"/>
  </r>
  <r>
    <n v="1"/>
    <x v="0"/>
    <x v="3"/>
    <x v="21"/>
    <x v="29"/>
    <x v="5"/>
    <n v="28"/>
    <n v="20"/>
    <n v="20"/>
    <x v="0"/>
    <x v="0"/>
    <n v="88"/>
  </r>
  <r>
    <n v="1"/>
    <x v="0"/>
    <x v="3"/>
    <x v="25"/>
    <x v="34"/>
    <x v="1"/>
    <n v="32"/>
    <n v="23"/>
    <n v="23"/>
    <x v="0"/>
    <x v="0"/>
    <n v="88"/>
  </r>
  <r>
    <n v="1"/>
    <x v="0"/>
    <x v="3"/>
    <x v="12"/>
    <x v="23"/>
    <x v="1"/>
    <n v="23"/>
    <n v="13"/>
    <n v="13"/>
    <x v="0"/>
    <x v="0"/>
    <n v="88"/>
  </r>
  <r>
    <n v="1"/>
    <x v="0"/>
    <x v="3"/>
    <x v="17"/>
    <x v="35"/>
    <x v="4"/>
    <n v="33"/>
    <n v="17"/>
    <n v="17"/>
    <x v="0"/>
    <x v="0"/>
    <n v="88"/>
  </r>
  <r>
    <n v="1"/>
    <x v="0"/>
    <x v="3"/>
    <x v="11"/>
    <x v="14"/>
    <x v="2"/>
    <n v="15"/>
    <n v="12"/>
    <n v="12"/>
    <x v="0"/>
    <x v="0"/>
    <n v="88"/>
  </r>
  <r>
    <n v="1"/>
    <x v="0"/>
    <x v="3"/>
    <x v="9"/>
    <x v="11"/>
    <x v="1"/>
    <n v="12"/>
    <n v="10"/>
    <n v="10"/>
    <x v="0"/>
    <x v="0"/>
    <n v="88"/>
  </r>
  <r>
    <n v="1"/>
    <x v="0"/>
    <x v="3"/>
    <x v="10"/>
    <x v="13"/>
    <x v="1"/>
    <n v="14"/>
    <n v="11"/>
    <n v="11"/>
    <x v="0"/>
    <x v="0"/>
    <n v="88"/>
  </r>
  <r>
    <n v="1"/>
    <x v="0"/>
    <x v="3"/>
    <x v="4"/>
    <x v="4"/>
    <x v="1"/>
    <n v="5"/>
    <n v="5"/>
    <n v="5"/>
    <x v="0"/>
    <x v="0"/>
    <n v="88"/>
  </r>
  <r>
    <n v="1"/>
    <x v="0"/>
    <x v="3"/>
    <x v="15"/>
    <x v="21"/>
    <x v="2"/>
    <n v="22"/>
    <n v="16"/>
    <n v="16"/>
    <x v="0"/>
    <x v="0"/>
    <n v="88"/>
  </r>
  <r>
    <n v="1"/>
    <x v="0"/>
    <x v="3"/>
    <x v="12"/>
    <x v="36"/>
    <x v="1"/>
    <n v="34"/>
    <n v="13"/>
    <n v="13"/>
    <x v="0"/>
    <x v="0"/>
    <n v="88"/>
  </r>
  <r>
    <n v="1"/>
    <x v="0"/>
    <x v="3"/>
    <x v="7"/>
    <x v="12"/>
    <x v="3"/>
    <n v="13"/>
    <n v="8"/>
    <n v="8"/>
    <x v="0"/>
    <x v="0"/>
    <n v="88"/>
  </r>
  <r>
    <n v="1"/>
    <x v="0"/>
    <x v="3"/>
    <x v="3"/>
    <x v="3"/>
    <x v="0"/>
    <n v="4"/>
    <n v="4"/>
    <n v="4"/>
    <x v="0"/>
    <x v="0"/>
    <n v="88"/>
  </r>
  <r>
    <n v="1"/>
    <x v="0"/>
    <x v="3"/>
    <x v="6"/>
    <x v="10"/>
    <x v="1"/>
    <n v="11"/>
    <n v="7"/>
    <n v="7"/>
    <x v="0"/>
    <x v="0"/>
    <n v="88"/>
  </r>
  <r>
    <n v="1"/>
    <x v="0"/>
    <x v="3"/>
    <x v="13"/>
    <x v="18"/>
    <x v="2"/>
    <n v="19"/>
    <n v="14"/>
    <n v="14"/>
    <x v="0"/>
    <x v="0"/>
    <n v="88"/>
  </r>
  <r>
    <n v="1"/>
    <x v="0"/>
    <x v="3"/>
    <x v="6"/>
    <x v="15"/>
    <x v="1"/>
    <n v="16"/>
    <n v="7"/>
    <n v="7"/>
    <x v="0"/>
    <x v="0"/>
    <n v="88"/>
  </r>
  <r>
    <n v="1"/>
    <x v="0"/>
    <x v="3"/>
    <x v="17"/>
    <x v="24"/>
    <x v="1"/>
    <n v="24"/>
    <n v="17"/>
    <n v="17"/>
    <x v="0"/>
    <x v="0"/>
    <n v="88"/>
  </r>
  <r>
    <n v="1"/>
    <x v="0"/>
    <x v="3"/>
    <x v="26"/>
    <x v="37"/>
    <x v="1"/>
    <n v="35"/>
    <n v="24"/>
    <n v="24"/>
    <x v="0"/>
    <x v="0"/>
    <n v="88"/>
  </r>
  <r>
    <n v="1"/>
    <x v="0"/>
    <x v="3"/>
    <x v="7"/>
    <x v="8"/>
    <x v="3"/>
    <n v="9"/>
    <n v="8"/>
    <n v="8"/>
    <x v="0"/>
    <x v="0"/>
    <n v="88"/>
  </r>
  <r>
    <n v="1"/>
    <x v="0"/>
    <x v="3"/>
    <x v="5"/>
    <x v="5"/>
    <x v="2"/>
    <n v="6"/>
    <n v="6"/>
    <n v="6"/>
    <x v="0"/>
    <x v="0"/>
    <n v="88"/>
  </r>
  <r>
    <n v="1"/>
    <x v="0"/>
    <x v="3"/>
    <x v="20"/>
    <x v="28"/>
    <x v="0"/>
    <n v="27"/>
    <n v="19"/>
    <n v="19"/>
    <x v="0"/>
    <x v="0"/>
    <n v="88"/>
  </r>
  <r>
    <n v="1"/>
    <x v="0"/>
    <x v="3"/>
    <x v="16"/>
    <x v="22"/>
    <x v="0"/>
    <n v="164"/>
    <n v="37"/>
    <n v="37"/>
    <x v="0"/>
    <x v="0"/>
    <n v="88"/>
  </r>
  <r>
    <n v="1"/>
    <x v="0"/>
    <x v="3"/>
    <x v="12"/>
    <x v="17"/>
    <x v="2"/>
    <n v="18"/>
    <n v="13"/>
    <n v="13"/>
    <x v="0"/>
    <x v="0"/>
    <n v="88"/>
  </r>
  <r>
    <n v="1"/>
    <x v="0"/>
    <x v="4"/>
    <x v="20"/>
    <x v="28"/>
    <x v="0"/>
    <n v="27"/>
    <n v="29"/>
    <n v="29"/>
    <x v="0"/>
    <x v="0"/>
    <n v="88"/>
  </r>
  <r>
    <n v="1"/>
    <x v="0"/>
    <x v="4"/>
    <x v="20"/>
    <x v="38"/>
    <x v="0"/>
    <n v="36"/>
    <n v="19"/>
    <n v="19"/>
    <x v="0"/>
    <x v="0"/>
    <n v="88"/>
  </r>
  <r>
    <n v="1"/>
    <x v="0"/>
    <x v="4"/>
    <x v="4"/>
    <x v="4"/>
    <x v="1"/>
    <n v="5"/>
    <n v="5"/>
    <n v="5"/>
    <x v="0"/>
    <x v="0"/>
    <n v="88"/>
  </r>
  <r>
    <n v="1"/>
    <x v="0"/>
    <x v="4"/>
    <x v="12"/>
    <x v="23"/>
    <x v="1"/>
    <n v="23"/>
    <n v="13"/>
    <n v="13"/>
    <x v="0"/>
    <x v="0"/>
    <n v="88"/>
  </r>
  <r>
    <n v="1"/>
    <x v="0"/>
    <x v="4"/>
    <x v="27"/>
    <x v="39"/>
    <x v="1"/>
    <n v="37"/>
    <n v="25"/>
    <n v="25"/>
    <x v="0"/>
    <x v="0"/>
    <n v="88"/>
  </r>
  <r>
    <n v="1"/>
    <x v="0"/>
    <x v="4"/>
    <x v="11"/>
    <x v="14"/>
    <x v="2"/>
    <n v="15"/>
    <n v="12"/>
    <n v="12"/>
    <x v="0"/>
    <x v="0"/>
    <n v="88"/>
  </r>
  <r>
    <n v="1"/>
    <x v="0"/>
    <x v="4"/>
    <x v="6"/>
    <x v="16"/>
    <x v="1"/>
    <n v="17"/>
    <n v="7"/>
    <n v="7"/>
    <x v="0"/>
    <x v="0"/>
    <n v="88"/>
  </r>
  <r>
    <n v="1"/>
    <x v="0"/>
    <x v="4"/>
    <x v="13"/>
    <x v="18"/>
    <x v="2"/>
    <n v="19"/>
    <n v="14"/>
    <n v="14"/>
    <x v="0"/>
    <x v="0"/>
    <n v="88"/>
  </r>
  <r>
    <n v="1"/>
    <x v="0"/>
    <x v="4"/>
    <x v="7"/>
    <x v="12"/>
    <x v="3"/>
    <n v="13"/>
    <n v="8"/>
    <n v="8"/>
    <x v="0"/>
    <x v="0"/>
    <n v="88"/>
  </r>
  <r>
    <n v="1"/>
    <x v="0"/>
    <x v="4"/>
    <x v="1"/>
    <x v="1"/>
    <x v="0"/>
    <n v="2"/>
    <n v="2"/>
    <n v="2"/>
    <x v="0"/>
    <x v="0"/>
    <n v="88"/>
  </r>
  <r>
    <n v="1"/>
    <x v="0"/>
    <x v="4"/>
    <x v="13"/>
    <x v="40"/>
    <x v="2"/>
    <n v="38"/>
    <n v="14"/>
    <n v="14"/>
    <x v="0"/>
    <x v="0"/>
    <n v="88"/>
  </r>
  <r>
    <n v="1"/>
    <x v="0"/>
    <x v="4"/>
    <x v="10"/>
    <x v="13"/>
    <x v="1"/>
    <n v="14"/>
    <n v="11"/>
    <n v="11"/>
    <x v="0"/>
    <x v="0"/>
    <n v="88"/>
  </r>
  <r>
    <n v="1"/>
    <x v="0"/>
    <x v="4"/>
    <x v="6"/>
    <x v="10"/>
    <x v="1"/>
    <n v="11"/>
    <n v="7"/>
    <n v="7"/>
    <x v="0"/>
    <x v="0"/>
    <n v="88"/>
  </r>
  <r>
    <n v="1"/>
    <x v="0"/>
    <x v="4"/>
    <x v="9"/>
    <x v="11"/>
    <x v="1"/>
    <n v="12"/>
    <n v="10"/>
    <n v="10"/>
    <x v="0"/>
    <x v="0"/>
    <n v="88"/>
  </r>
  <r>
    <n v="1"/>
    <x v="0"/>
    <x v="4"/>
    <x v="16"/>
    <x v="22"/>
    <x v="0"/>
    <n v="164"/>
    <n v="37"/>
    <n v="37"/>
    <x v="0"/>
    <x v="0"/>
    <n v="88"/>
  </r>
  <r>
    <n v="1"/>
    <x v="0"/>
    <x v="4"/>
    <x v="5"/>
    <x v="5"/>
    <x v="2"/>
    <n v="6"/>
    <n v="6"/>
    <n v="6"/>
    <x v="0"/>
    <x v="0"/>
    <n v="88"/>
  </r>
  <r>
    <n v="1"/>
    <x v="0"/>
    <x v="4"/>
    <x v="12"/>
    <x v="19"/>
    <x v="2"/>
    <n v="20"/>
    <n v="13"/>
    <n v="13"/>
    <x v="0"/>
    <x v="0"/>
    <n v="88"/>
  </r>
  <r>
    <n v="1"/>
    <x v="0"/>
    <x v="4"/>
    <x v="5"/>
    <x v="7"/>
    <x v="2"/>
    <n v="8"/>
    <n v="6"/>
    <n v="6"/>
    <x v="0"/>
    <x v="0"/>
    <n v="88"/>
  </r>
  <r>
    <n v="1"/>
    <x v="0"/>
    <x v="4"/>
    <x v="15"/>
    <x v="21"/>
    <x v="2"/>
    <n v="22"/>
    <n v="16"/>
    <n v="16"/>
    <x v="0"/>
    <x v="0"/>
    <n v="88"/>
  </r>
  <r>
    <n v="1"/>
    <x v="0"/>
    <x v="4"/>
    <x v="7"/>
    <x v="8"/>
    <x v="3"/>
    <n v="9"/>
    <n v="8"/>
    <n v="8"/>
    <x v="0"/>
    <x v="0"/>
    <n v="88"/>
  </r>
  <r>
    <n v="1"/>
    <x v="0"/>
    <x v="4"/>
    <x v="11"/>
    <x v="41"/>
    <x v="4"/>
    <n v="39"/>
    <n v="12"/>
    <n v="12"/>
    <x v="0"/>
    <x v="0"/>
    <n v="88"/>
  </r>
  <r>
    <n v="1"/>
    <x v="0"/>
    <x v="4"/>
    <x v="17"/>
    <x v="24"/>
    <x v="1"/>
    <n v="24"/>
    <n v="17"/>
    <n v="17"/>
    <x v="0"/>
    <x v="0"/>
    <n v="88"/>
  </r>
  <r>
    <n v="1"/>
    <x v="0"/>
    <x v="4"/>
    <x v="3"/>
    <x v="3"/>
    <x v="0"/>
    <n v="4"/>
    <n v="4"/>
    <n v="4"/>
    <x v="0"/>
    <x v="0"/>
    <n v="88"/>
  </r>
  <r>
    <n v="1"/>
    <x v="0"/>
    <x v="5"/>
    <x v="10"/>
    <x v="13"/>
    <x v="1"/>
    <n v="14"/>
    <n v="11"/>
    <n v="11"/>
    <x v="0"/>
    <x v="0"/>
    <n v="88"/>
  </r>
  <r>
    <n v="1"/>
    <x v="0"/>
    <x v="5"/>
    <x v="6"/>
    <x v="10"/>
    <x v="1"/>
    <n v="11"/>
    <n v="7"/>
    <n v="7"/>
    <x v="0"/>
    <x v="0"/>
    <n v="88"/>
  </r>
  <r>
    <n v="1"/>
    <x v="0"/>
    <x v="5"/>
    <x v="22"/>
    <x v="30"/>
    <x v="3"/>
    <n v="29"/>
    <n v="21"/>
    <n v="21"/>
    <x v="0"/>
    <x v="0"/>
    <n v="88"/>
  </r>
  <r>
    <n v="1"/>
    <x v="0"/>
    <x v="5"/>
    <x v="0"/>
    <x v="0"/>
    <x v="0"/>
    <n v="1"/>
    <n v="1"/>
    <n v="1"/>
    <x v="0"/>
    <x v="0"/>
    <n v="88"/>
  </r>
  <r>
    <n v="1"/>
    <x v="0"/>
    <x v="5"/>
    <x v="28"/>
    <x v="42"/>
    <x v="2"/>
    <n v="40"/>
    <n v="26"/>
    <n v="26"/>
    <x v="0"/>
    <x v="0"/>
    <n v="88"/>
  </r>
  <r>
    <n v="1"/>
    <x v="0"/>
    <x v="5"/>
    <x v="7"/>
    <x v="12"/>
    <x v="3"/>
    <n v="13"/>
    <n v="8"/>
    <n v="8"/>
    <x v="0"/>
    <x v="0"/>
    <n v="88"/>
  </r>
  <r>
    <n v="1"/>
    <x v="0"/>
    <x v="5"/>
    <x v="4"/>
    <x v="43"/>
    <x v="1"/>
    <n v="41"/>
    <n v="5"/>
    <n v="5"/>
    <x v="0"/>
    <x v="0"/>
    <n v="88"/>
  </r>
  <r>
    <n v="1"/>
    <x v="0"/>
    <x v="5"/>
    <x v="6"/>
    <x v="6"/>
    <x v="1"/>
    <n v="7"/>
    <n v="7"/>
    <n v="7"/>
    <x v="0"/>
    <x v="0"/>
    <n v="88"/>
  </r>
  <r>
    <n v="1"/>
    <x v="0"/>
    <x v="5"/>
    <x v="13"/>
    <x v="40"/>
    <x v="2"/>
    <n v="38"/>
    <n v="14"/>
    <n v="14"/>
    <x v="0"/>
    <x v="0"/>
    <n v="88"/>
  </r>
  <r>
    <n v="1"/>
    <x v="0"/>
    <x v="5"/>
    <x v="1"/>
    <x v="1"/>
    <x v="0"/>
    <n v="2"/>
    <n v="2"/>
    <n v="2"/>
    <x v="0"/>
    <x v="0"/>
    <n v="88"/>
  </r>
  <r>
    <n v="1"/>
    <x v="0"/>
    <x v="5"/>
    <x v="11"/>
    <x v="14"/>
    <x v="2"/>
    <n v="15"/>
    <n v="12"/>
    <n v="12"/>
    <x v="0"/>
    <x v="0"/>
    <n v="88"/>
  </r>
  <r>
    <n v="1"/>
    <x v="0"/>
    <x v="5"/>
    <x v="4"/>
    <x v="44"/>
    <x v="1"/>
    <n v="42"/>
    <n v="5"/>
    <n v="5"/>
    <x v="0"/>
    <x v="0"/>
    <n v="88"/>
  </r>
  <r>
    <n v="1"/>
    <x v="0"/>
    <x v="5"/>
    <x v="29"/>
    <x v="45"/>
    <x v="0"/>
    <n v="43"/>
    <n v="27"/>
    <n v="27"/>
    <x v="0"/>
    <x v="0"/>
    <n v="88"/>
  </r>
  <r>
    <n v="1"/>
    <x v="0"/>
    <x v="5"/>
    <x v="12"/>
    <x v="19"/>
    <x v="2"/>
    <n v="20"/>
    <n v="13"/>
    <n v="13"/>
    <x v="0"/>
    <x v="0"/>
    <n v="88"/>
  </r>
  <r>
    <n v="1"/>
    <x v="0"/>
    <x v="5"/>
    <x v="7"/>
    <x v="8"/>
    <x v="3"/>
    <n v="9"/>
    <n v="8"/>
    <n v="8"/>
    <x v="0"/>
    <x v="0"/>
    <n v="88"/>
  </r>
  <r>
    <n v="1"/>
    <x v="0"/>
    <x v="5"/>
    <x v="20"/>
    <x v="28"/>
    <x v="0"/>
    <n v="27"/>
    <n v="19"/>
    <n v="19"/>
    <x v="0"/>
    <x v="0"/>
    <n v="88"/>
  </r>
  <r>
    <n v="1"/>
    <x v="0"/>
    <x v="5"/>
    <x v="17"/>
    <x v="24"/>
    <x v="1"/>
    <n v="24"/>
    <n v="17"/>
    <n v="17"/>
    <x v="0"/>
    <x v="0"/>
    <n v="88"/>
  </r>
  <r>
    <n v="1"/>
    <x v="0"/>
    <x v="5"/>
    <x v="4"/>
    <x v="4"/>
    <x v="1"/>
    <n v="5"/>
    <n v="5"/>
    <n v="5"/>
    <x v="0"/>
    <x v="0"/>
    <n v="88"/>
  </r>
  <r>
    <n v="1"/>
    <x v="0"/>
    <x v="5"/>
    <x v="16"/>
    <x v="22"/>
    <x v="0"/>
    <n v="164"/>
    <n v="37"/>
    <n v="37"/>
    <x v="0"/>
    <x v="0"/>
    <n v="88"/>
  </r>
  <r>
    <n v="1"/>
    <x v="0"/>
    <x v="5"/>
    <x v="9"/>
    <x v="11"/>
    <x v="1"/>
    <n v="12"/>
    <n v="10"/>
    <n v="10"/>
    <x v="0"/>
    <x v="0"/>
    <n v="88"/>
  </r>
  <r>
    <n v="1"/>
    <x v="0"/>
    <x v="5"/>
    <x v="13"/>
    <x v="18"/>
    <x v="2"/>
    <n v="19"/>
    <n v="14"/>
    <n v="14"/>
    <x v="0"/>
    <x v="0"/>
    <n v="88"/>
  </r>
  <r>
    <n v="1"/>
    <x v="0"/>
    <x v="5"/>
    <x v="5"/>
    <x v="7"/>
    <x v="2"/>
    <n v="8"/>
    <n v="6"/>
    <n v="6"/>
    <x v="0"/>
    <x v="0"/>
    <n v="88"/>
  </r>
  <r>
    <n v="1"/>
    <x v="0"/>
    <x v="5"/>
    <x v="5"/>
    <x v="5"/>
    <x v="2"/>
    <n v="6"/>
    <n v="6"/>
    <n v="6"/>
    <x v="0"/>
    <x v="0"/>
    <n v="88"/>
  </r>
  <r>
    <n v="1"/>
    <x v="0"/>
    <x v="6"/>
    <x v="17"/>
    <x v="24"/>
    <x v="1"/>
    <n v="24"/>
    <n v="17"/>
    <n v="17"/>
    <x v="0"/>
    <x v="0"/>
    <n v="88"/>
  </r>
  <r>
    <n v="1"/>
    <x v="0"/>
    <x v="6"/>
    <x v="20"/>
    <x v="38"/>
    <x v="0"/>
    <n v="36"/>
    <n v="19"/>
    <n v="19"/>
    <x v="0"/>
    <x v="0"/>
    <n v="88"/>
  </r>
  <r>
    <n v="1"/>
    <x v="0"/>
    <x v="6"/>
    <x v="5"/>
    <x v="7"/>
    <x v="2"/>
    <n v="8"/>
    <n v="6"/>
    <n v="6"/>
    <x v="0"/>
    <x v="0"/>
    <n v="88"/>
  </r>
  <r>
    <n v="1"/>
    <x v="0"/>
    <x v="6"/>
    <x v="7"/>
    <x v="12"/>
    <x v="3"/>
    <n v="13"/>
    <n v="8"/>
    <n v="8"/>
    <x v="0"/>
    <x v="0"/>
    <n v="88"/>
  </r>
  <r>
    <n v="1"/>
    <x v="0"/>
    <x v="6"/>
    <x v="6"/>
    <x v="15"/>
    <x v="1"/>
    <n v="16"/>
    <n v="7"/>
    <n v="7"/>
    <x v="0"/>
    <x v="0"/>
    <n v="88"/>
  </r>
  <r>
    <n v="1"/>
    <x v="0"/>
    <x v="6"/>
    <x v="5"/>
    <x v="46"/>
    <x v="2"/>
    <n v="44"/>
    <n v="6"/>
    <n v="6"/>
    <x v="0"/>
    <x v="0"/>
    <n v="88"/>
  </r>
  <r>
    <n v="1"/>
    <x v="0"/>
    <x v="6"/>
    <x v="6"/>
    <x v="10"/>
    <x v="1"/>
    <n v="11"/>
    <n v="7"/>
    <n v="7"/>
    <x v="0"/>
    <x v="0"/>
    <n v="88"/>
  </r>
  <r>
    <n v="1"/>
    <x v="0"/>
    <x v="6"/>
    <x v="21"/>
    <x v="29"/>
    <x v="5"/>
    <n v="28"/>
    <n v="20"/>
    <n v="20"/>
    <x v="0"/>
    <x v="0"/>
    <n v="88"/>
  </r>
  <r>
    <n v="1"/>
    <x v="0"/>
    <x v="6"/>
    <x v="10"/>
    <x v="13"/>
    <x v="1"/>
    <n v="14"/>
    <n v="11"/>
    <n v="11"/>
    <x v="0"/>
    <x v="0"/>
    <n v="88"/>
  </r>
  <r>
    <n v="1"/>
    <x v="0"/>
    <x v="6"/>
    <x v="1"/>
    <x v="1"/>
    <x v="0"/>
    <n v="2"/>
    <n v="2"/>
    <n v="2"/>
    <x v="0"/>
    <x v="0"/>
    <n v="88"/>
  </r>
  <r>
    <n v="1"/>
    <x v="0"/>
    <x v="6"/>
    <x v="7"/>
    <x v="8"/>
    <x v="3"/>
    <n v="9"/>
    <n v="8"/>
    <n v="8"/>
    <x v="0"/>
    <x v="0"/>
    <n v="88"/>
  </r>
  <r>
    <n v="1"/>
    <x v="0"/>
    <x v="6"/>
    <x v="9"/>
    <x v="11"/>
    <x v="1"/>
    <n v="12"/>
    <n v="10"/>
    <n v="10"/>
    <x v="0"/>
    <x v="0"/>
    <n v="88"/>
  </r>
  <r>
    <n v="1"/>
    <x v="0"/>
    <x v="6"/>
    <x v="30"/>
    <x v="47"/>
    <x v="3"/>
    <n v="45"/>
    <n v="28"/>
    <n v="28"/>
    <x v="0"/>
    <x v="0"/>
    <n v="88"/>
  </r>
  <r>
    <n v="1"/>
    <x v="0"/>
    <x v="6"/>
    <x v="5"/>
    <x v="5"/>
    <x v="2"/>
    <n v="6"/>
    <n v="6"/>
    <n v="6"/>
    <x v="0"/>
    <x v="0"/>
    <n v="88"/>
  </r>
  <r>
    <n v="1"/>
    <x v="0"/>
    <x v="6"/>
    <x v="11"/>
    <x v="14"/>
    <x v="2"/>
    <n v="15"/>
    <n v="12"/>
    <n v="12"/>
    <x v="0"/>
    <x v="0"/>
    <n v="88"/>
  </r>
  <r>
    <n v="1"/>
    <x v="0"/>
    <x v="6"/>
    <x v="13"/>
    <x v="40"/>
    <x v="2"/>
    <n v="38"/>
    <n v="14"/>
    <n v="14"/>
    <x v="0"/>
    <x v="0"/>
    <n v="88"/>
  </r>
  <r>
    <n v="1"/>
    <x v="0"/>
    <x v="6"/>
    <x v="15"/>
    <x v="32"/>
    <x v="2"/>
    <n v="30"/>
    <n v="16"/>
    <n v="16"/>
    <x v="0"/>
    <x v="0"/>
    <n v="88"/>
  </r>
  <r>
    <n v="1"/>
    <x v="0"/>
    <x v="6"/>
    <x v="19"/>
    <x v="27"/>
    <x v="5"/>
    <n v="46"/>
    <n v="29"/>
    <n v="29"/>
    <x v="0"/>
    <x v="0"/>
    <n v="88"/>
  </r>
  <r>
    <n v="1"/>
    <x v="0"/>
    <x v="6"/>
    <x v="25"/>
    <x v="34"/>
    <x v="1"/>
    <n v="32"/>
    <n v="23"/>
    <n v="23"/>
    <x v="0"/>
    <x v="0"/>
    <n v="88"/>
  </r>
  <r>
    <n v="1"/>
    <x v="0"/>
    <x v="6"/>
    <x v="26"/>
    <x v="37"/>
    <x v="1"/>
    <n v="35"/>
    <n v="24"/>
    <n v="24"/>
    <x v="0"/>
    <x v="0"/>
    <n v="88"/>
  </r>
  <r>
    <n v="1"/>
    <x v="0"/>
    <x v="6"/>
    <x v="6"/>
    <x v="15"/>
    <x v="1"/>
    <n v="16"/>
    <n v="7"/>
    <n v="7"/>
    <x v="0"/>
    <x v="0"/>
    <n v="88"/>
  </r>
  <r>
    <n v="1"/>
    <x v="0"/>
    <x v="6"/>
    <x v="18"/>
    <x v="26"/>
    <x v="1"/>
    <n v="26"/>
    <n v="18"/>
    <n v="18"/>
    <x v="0"/>
    <x v="0"/>
    <n v="88"/>
  </r>
  <r>
    <n v="1"/>
    <x v="0"/>
    <x v="6"/>
    <x v="6"/>
    <x v="10"/>
    <x v="1"/>
    <n v="11"/>
    <n v="7"/>
    <n v="7"/>
    <x v="0"/>
    <x v="0"/>
    <n v="88"/>
  </r>
  <r>
    <n v="1"/>
    <x v="0"/>
    <x v="7"/>
    <x v="11"/>
    <x v="14"/>
    <x v="2"/>
    <n v="15"/>
    <n v="12"/>
    <n v="12"/>
    <x v="0"/>
    <x v="0"/>
    <n v="88"/>
  </r>
  <r>
    <n v="1"/>
    <x v="0"/>
    <x v="7"/>
    <x v="11"/>
    <x v="48"/>
    <x v="2"/>
    <n v="47"/>
    <n v="12"/>
    <n v="12"/>
    <x v="0"/>
    <x v="0"/>
    <n v="88"/>
  </r>
  <r>
    <n v="1"/>
    <x v="0"/>
    <x v="7"/>
    <x v="6"/>
    <x v="10"/>
    <x v="1"/>
    <n v="11"/>
    <n v="7"/>
    <n v="7"/>
    <x v="0"/>
    <x v="0"/>
    <n v="88"/>
  </r>
  <r>
    <n v="1"/>
    <x v="0"/>
    <x v="7"/>
    <x v="13"/>
    <x v="18"/>
    <x v="2"/>
    <n v="19"/>
    <n v="14"/>
    <n v="14"/>
    <x v="0"/>
    <x v="0"/>
    <n v="88"/>
  </r>
  <r>
    <n v="1"/>
    <x v="0"/>
    <x v="7"/>
    <x v="31"/>
    <x v="49"/>
    <x v="4"/>
    <n v="48"/>
    <n v="30"/>
    <n v="30"/>
    <x v="0"/>
    <x v="0"/>
    <n v="88"/>
  </r>
  <r>
    <n v="1"/>
    <x v="0"/>
    <x v="7"/>
    <x v="9"/>
    <x v="11"/>
    <x v="1"/>
    <n v="12"/>
    <n v="10"/>
    <n v="10"/>
    <x v="0"/>
    <x v="0"/>
    <n v="88"/>
  </r>
  <r>
    <n v="1"/>
    <x v="0"/>
    <x v="7"/>
    <x v="25"/>
    <x v="34"/>
    <x v="1"/>
    <n v="32"/>
    <n v="23"/>
    <n v="23"/>
    <x v="0"/>
    <x v="0"/>
    <n v="88"/>
  </r>
  <r>
    <n v="1"/>
    <x v="0"/>
    <x v="7"/>
    <x v="6"/>
    <x v="6"/>
    <x v="1"/>
    <n v="7"/>
    <n v="7"/>
    <n v="7"/>
    <x v="0"/>
    <x v="0"/>
    <n v="88"/>
  </r>
  <r>
    <n v="1"/>
    <x v="0"/>
    <x v="7"/>
    <x v="4"/>
    <x v="4"/>
    <x v="1"/>
    <n v="5"/>
    <n v="5"/>
    <n v="5"/>
    <x v="0"/>
    <x v="0"/>
    <n v="88"/>
  </r>
  <r>
    <n v="1"/>
    <x v="0"/>
    <x v="7"/>
    <x v="28"/>
    <x v="42"/>
    <x v="2"/>
    <n v="40"/>
    <n v="26"/>
    <n v="26"/>
    <x v="0"/>
    <x v="0"/>
    <n v="88"/>
  </r>
  <r>
    <n v="1"/>
    <x v="0"/>
    <x v="7"/>
    <x v="16"/>
    <x v="22"/>
    <x v="0"/>
    <n v="164"/>
    <n v="37"/>
    <n v="37"/>
    <x v="0"/>
    <x v="0"/>
    <n v="88"/>
  </r>
  <r>
    <n v="1"/>
    <x v="0"/>
    <x v="7"/>
    <x v="10"/>
    <x v="13"/>
    <x v="1"/>
    <n v="14"/>
    <n v="11"/>
    <n v="11"/>
    <x v="0"/>
    <x v="0"/>
    <n v="88"/>
  </r>
  <r>
    <n v="1"/>
    <x v="0"/>
    <x v="7"/>
    <x v="17"/>
    <x v="24"/>
    <x v="1"/>
    <n v="24"/>
    <n v="17"/>
    <n v="17"/>
    <x v="0"/>
    <x v="0"/>
    <n v="88"/>
  </r>
  <r>
    <n v="1"/>
    <x v="0"/>
    <x v="7"/>
    <x v="8"/>
    <x v="9"/>
    <x v="4"/>
    <n v="10"/>
    <n v="9"/>
    <n v="9"/>
    <x v="0"/>
    <x v="0"/>
    <n v="88"/>
  </r>
  <r>
    <n v="1"/>
    <x v="0"/>
    <x v="7"/>
    <x v="12"/>
    <x v="17"/>
    <x v="2"/>
    <n v="18"/>
    <n v="13"/>
    <n v="13"/>
    <x v="0"/>
    <x v="0"/>
    <n v="88"/>
  </r>
  <r>
    <n v="1"/>
    <x v="0"/>
    <x v="7"/>
    <x v="5"/>
    <x v="5"/>
    <x v="2"/>
    <n v="6"/>
    <n v="6"/>
    <n v="6"/>
    <x v="0"/>
    <x v="0"/>
    <n v="88"/>
  </r>
  <r>
    <n v="1"/>
    <x v="0"/>
    <x v="7"/>
    <x v="7"/>
    <x v="8"/>
    <x v="3"/>
    <n v="9"/>
    <n v="8"/>
    <n v="8"/>
    <x v="0"/>
    <x v="0"/>
    <n v="88"/>
  </r>
  <r>
    <n v="1"/>
    <x v="0"/>
    <x v="7"/>
    <x v="5"/>
    <x v="7"/>
    <x v="2"/>
    <n v="8"/>
    <n v="6"/>
    <n v="6"/>
    <x v="0"/>
    <x v="0"/>
    <n v="88"/>
  </r>
  <r>
    <n v="1"/>
    <x v="0"/>
    <x v="7"/>
    <x v="25"/>
    <x v="50"/>
    <x v="1"/>
    <n v="49"/>
    <n v="23"/>
    <n v="23"/>
    <x v="0"/>
    <x v="0"/>
    <n v="88"/>
  </r>
  <r>
    <n v="1"/>
    <x v="0"/>
    <x v="7"/>
    <x v="12"/>
    <x v="19"/>
    <x v="2"/>
    <n v="20"/>
    <n v="13"/>
    <n v="13"/>
    <x v="0"/>
    <x v="0"/>
    <n v="88"/>
  </r>
  <r>
    <n v="1"/>
    <x v="0"/>
    <x v="7"/>
    <x v="24"/>
    <x v="33"/>
    <x v="3"/>
    <n v="31"/>
    <n v="22"/>
    <n v="22"/>
    <x v="0"/>
    <x v="0"/>
    <n v="88"/>
  </r>
  <r>
    <n v="1"/>
    <x v="0"/>
    <x v="7"/>
    <x v="30"/>
    <x v="47"/>
    <x v="3"/>
    <n v="45"/>
    <n v="28"/>
    <n v="28"/>
    <x v="0"/>
    <x v="0"/>
    <n v="88"/>
  </r>
  <r>
    <n v="1"/>
    <x v="0"/>
    <x v="7"/>
    <x v="26"/>
    <x v="37"/>
    <x v="1"/>
    <n v="35"/>
    <n v="24"/>
    <n v="24"/>
    <x v="0"/>
    <x v="0"/>
    <n v="88"/>
  </r>
  <r>
    <n v="1"/>
    <x v="0"/>
    <x v="7"/>
    <x v="6"/>
    <x v="15"/>
    <x v="1"/>
    <n v="16"/>
    <n v="7"/>
    <n v="7"/>
    <x v="0"/>
    <x v="0"/>
    <n v="88"/>
  </r>
  <r>
    <n v="1"/>
    <x v="0"/>
    <x v="7"/>
    <x v="32"/>
    <x v="51"/>
    <x v="4"/>
    <n v="50"/>
    <n v="31"/>
    <n v="31"/>
    <x v="0"/>
    <x v="0"/>
    <n v="88"/>
  </r>
  <r>
    <n v="1"/>
    <x v="1"/>
    <x v="0"/>
    <x v="22"/>
    <x v="30"/>
    <x v="3"/>
    <n v="29"/>
    <n v="21"/>
    <n v="21"/>
    <x v="0"/>
    <x v="0"/>
    <n v="88"/>
  </r>
  <r>
    <n v="1"/>
    <x v="1"/>
    <x v="0"/>
    <x v="13"/>
    <x v="18"/>
    <x v="2"/>
    <n v="19"/>
    <n v="14"/>
    <n v="14"/>
    <x v="0"/>
    <x v="0"/>
    <n v="88"/>
  </r>
  <r>
    <n v="1"/>
    <x v="1"/>
    <x v="0"/>
    <x v="6"/>
    <x v="10"/>
    <x v="1"/>
    <n v="11"/>
    <n v="7"/>
    <n v="7"/>
    <x v="0"/>
    <x v="0"/>
    <n v="88"/>
  </r>
  <r>
    <n v="1"/>
    <x v="1"/>
    <x v="0"/>
    <x v="27"/>
    <x v="52"/>
    <x v="1"/>
    <n v="51"/>
    <n v="25"/>
    <n v="25"/>
    <x v="0"/>
    <x v="0"/>
    <n v="88"/>
  </r>
  <r>
    <n v="1"/>
    <x v="1"/>
    <x v="0"/>
    <x v="7"/>
    <x v="12"/>
    <x v="3"/>
    <n v="13"/>
    <n v="8"/>
    <n v="8"/>
    <x v="0"/>
    <x v="0"/>
    <n v="88"/>
  </r>
  <r>
    <n v="1"/>
    <x v="1"/>
    <x v="0"/>
    <x v="6"/>
    <x v="53"/>
    <x v="1"/>
    <n v="52"/>
    <n v="7"/>
    <n v="7"/>
    <x v="0"/>
    <x v="0"/>
    <n v="88"/>
  </r>
  <r>
    <n v="1"/>
    <x v="1"/>
    <x v="0"/>
    <x v="26"/>
    <x v="37"/>
    <x v="1"/>
    <n v="35"/>
    <n v="24"/>
    <n v="24"/>
    <x v="0"/>
    <x v="0"/>
    <n v="88"/>
  </r>
  <r>
    <n v="1"/>
    <x v="1"/>
    <x v="0"/>
    <x v="5"/>
    <x v="5"/>
    <x v="2"/>
    <n v="6"/>
    <n v="6"/>
    <n v="6"/>
    <x v="0"/>
    <x v="0"/>
    <n v="88"/>
  </r>
  <r>
    <n v="1"/>
    <x v="1"/>
    <x v="0"/>
    <x v="6"/>
    <x v="15"/>
    <x v="1"/>
    <n v="16"/>
    <n v="7"/>
    <n v="7"/>
    <x v="0"/>
    <x v="0"/>
    <n v="88"/>
  </r>
  <r>
    <n v="1"/>
    <x v="1"/>
    <x v="0"/>
    <x v="12"/>
    <x v="23"/>
    <x v="1"/>
    <n v="23"/>
    <n v="13"/>
    <n v="13"/>
    <x v="0"/>
    <x v="0"/>
    <n v="88"/>
  </r>
  <r>
    <n v="1"/>
    <x v="1"/>
    <x v="0"/>
    <x v="4"/>
    <x v="4"/>
    <x v="1"/>
    <n v="5"/>
    <n v="5"/>
    <n v="5"/>
    <x v="0"/>
    <x v="0"/>
    <n v="88"/>
  </r>
  <r>
    <n v="1"/>
    <x v="1"/>
    <x v="0"/>
    <x v="12"/>
    <x v="17"/>
    <x v="2"/>
    <n v="18"/>
    <n v="13"/>
    <n v="13"/>
    <x v="0"/>
    <x v="0"/>
    <n v="88"/>
  </r>
  <r>
    <n v="1"/>
    <x v="1"/>
    <x v="0"/>
    <x v="12"/>
    <x v="19"/>
    <x v="2"/>
    <n v="20"/>
    <n v="13"/>
    <n v="13"/>
    <x v="0"/>
    <x v="0"/>
    <n v="88"/>
  </r>
  <r>
    <n v="1"/>
    <x v="1"/>
    <x v="0"/>
    <x v="15"/>
    <x v="21"/>
    <x v="2"/>
    <n v="22"/>
    <n v="16"/>
    <n v="16"/>
    <x v="0"/>
    <x v="0"/>
    <n v="88"/>
  </r>
  <r>
    <n v="1"/>
    <x v="1"/>
    <x v="0"/>
    <x v="15"/>
    <x v="32"/>
    <x v="2"/>
    <n v="30"/>
    <n v="16"/>
    <n v="16"/>
    <x v="0"/>
    <x v="0"/>
    <n v="88"/>
  </r>
  <r>
    <n v="1"/>
    <x v="1"/>
    <x v="0"/>
    <x v="20"/>
    <x v="38"/>
    <x v="0"/>
    <n v="36"/>
    <n v="19"/>
    <n v="19"/>
    <x v="0"/>
    <x v="0"/>
    <n v="88"/>
  </r>
  <r>
    <n v="1"/>
    <x v="1"/>
    <x v="0"/>
    <x v="1"/>
    <x v="1"/>
    <x v="0"/>
    <n v="2"/>
    <n v="2"/>
    <n v="2"/>
    <x v="0"/>
    <x v="0"/>
    <n v="88"/>
  </r>
  <r>
    <n v="1"/>
    <x v="1"/>
    <x v="0"/>
    <x v="5"/>
    <x v="7"/>
    <x v="2"/>
    <n v="8"/>
    <n v="6"/>
    <n v="6"/>
    <x v="0"/>
    <x v="0"/>
    <n v="88"/>
  </r>
  <r>
    <n v="1"/>
    <x v="1"/>
    <x v="0"/>
    <x v="5"/>
    <x v="46"/>
    <x v="2"/>
    <n v="44"/>
    <n v="6"/>
    <n v="6"/>
    <x v="0"/>
    <x v="0"/>
    <n v="88"/>
  </r>
  <r>
    <n v="1"/>
    <x v="1"/>
    <x v="0"/>
    <x v="7"/>
    <x v="8"/>
    <x v="3"/>
    <n v="9"/>
    <n v="8"/>
    <n v="8"/>
    <x v="0"/>
    <x v="0"/>
    <n v="88"/>
  </r>
  <r>
    <n v="1"/>
    <x v="1"/>
    <x v="1"/>
    <x v="15"/>
    <x v="21"/>
    <x v="2"/>
    <n v="22"/>
    <n v="16"/>
    <n v="16"/>
    <x v="0"/>
    <x v="0"/>
    <n v="88"/>
  </r>
  <r>
    <n v="1"/>
    <x v="1"/>
    <x v="1"/>
    <x v="5"/>
    <x v="5"/>
    <x v="2"/>
    <n v="6"/>
    <n v="6"/>
    <n v="6"/>
    <x v="0"/>
    <x v="0"/>
    <n v="88"/>
  </r>
  <r>
    <n v="1"/>
    <x v="1"/>
    <x v="1"/>
    <x v="7"/>
    <x v="12"/>
    <x v="3"/>
    <n v="13"/>
    <n v="8"/>
    <n v="8"/>
    <x v="0"/>
    <x v="0"/>
    <n v="88"/>
  </r>
  <r>
    <n v="1"/>
    <x v="1"/>
    <x v="1"/>
    <x v="13"/>
    <x v="18"/>
    <x v="2"/>
    <n v="19"/>
    <n v="14"/>
    <n v="14"/>
    <x v="0"/>
    <x v="0"/>
    <n v="88"/>
  </r>
  <r>
    <n v="1"/>
    <x v="1"/>
    <x v="1"/>
    <x v="33"/>
    <x v="54"/>
    <x v="0"/>
    <n v="53"/>
    <n v="32"/>
    <n v="32"/>
    <x v="0"/>
    <x v="0"/>
    <n v="88"/>
  </r>
  <r>
    <n v="1"/>
    <x v="1"/>
    <x v="1"/>
    <x v="17"/>
    <x v="24"/>
    <x v="1"/>
    <n v="24"/>
    <n v="17"/>
    <n v="17"/>
    <x v="0"/>
    <x v="0"/>
    <n v="88"/>
  </r>
  <r>
    <n v="1"/>
    <x v="1"/>
    <x v="1"/>
    <x v="5"/>
    <x v="46"/>
    <x v="2"/>
    <n v="44"/>
    <n v="6"/>
    <n v="6"/>
    <x v="0"/>
    <x v="0"/>
    <n v="88"/>
  </r>
  <r>
    <n v="1"/>
    <x v="1"/>
    <x v="1"/>
    <x v="15"/>
    <x v="32"/>
    <x v="2"/>
    <n v="30"/>
    <n v="16"/>
    <n v="16"/>
    <x v="0"/>
    <x v="0"/>
    <n v="88"/>
  </r>
  <r>
    <n v="1"/>
    <x v="1"/>
    <x v="1"/>
    <x v="12"/>
    <x v="23"/>
    <x v="1"/>
    <n v="23"/>
    <n v="13"/>
    <n v="13"/>
    <x v="0"/>
    <x v="0"/>
    <n v="88"/>
  </r>
  <r>
    <n v="1"/>
    <x v="1"/>
    <x v="1"/>
    <x v="12"/>
    <x v="55"/>
    <x v="1"/>
    <n v="54"/>
    <n v="13"/>
    <n v="13"/>
    <x v="0"/>
    <x v="0"/>
    <n v="88"/>
  </r>
  <r>
    <n v="1"/>
    <x v="1"/>
    <x v="1"/>
    <x v="22"/>
    <x v="30"/>
    <x v="3"/>
    <n v="29"/>
    <n v="21"/>
    <n v="21"/>
    <x v="0"/>
    <x v="0"/>
    <n v="88"/>
  </r>
  <r>
    <n v="1"/>
    <x v="1"/>
    <x v="1"/>
    <x v="1"/>
    <x v="1"/>
    <x v="0"/>
    <n v="2"/>
    <n v="2"/>
    <n v="2"/>
    <x v="0"/>
    <x v="0"/>
    <n v="88"/>
  </r>
  <r>
    <n v="1"/>
    <x v="1"/>
    <x v="1"/>
    <x v="6"/>
    <x v="16"/>
    <x v="1"/>
    <n v="17"/>
    <n v="7"/>
    <n v="7"/>
    <x v="0"/>
    <x v="0"/>
    <n v="88"/>
  </r>
  <r>
    <n v="1"/>
    <x v="1"/>
    <x v="1"/>
    <x v="19"/>
    <x v="27"/>
    <x v="5"/>
    <n v="46"/>
    <n v="29"/>
    <n v="29"/>
    <x v="0"/>
    <x v="0"/>
    <n v="88"/>
  </r>
  <r>
    <n v="1"/>
    <x v="1"/>
    <x v="1"/>
    <x v="18"/>
    <x v="26"/>
    <x v="1"/>
    <n v="26"/>
    <n v="18"/>
    <n v="18"/>
    <x v="0"/>
    <x v="0"/>
    <n v="88"/>
  </r>
  <r>
    <n v="1"/>
    <x v="1"/>
    <x v="1"/>
    <x v="20"/>
    <x v="38"/>
    <x v="0"/>
    <n v="36"/>
    <n v="19"/>
    <n v="19"/>
    <x v="0"/>
    <x v="0"/>
    <n v="88"/>
  </r>
  <r>
    <n v="1"/>
    <x v="1"/>
    <x v="1"/>
    <x v="16"/>
    <x v="22"/>
    <x v="0"/>
    <n v="164"/>
    <n v="37"/>
    <n v="37"/>
    <x v="0"/>
    <x v="0"/>
    <n v="88"/>
  </r>
  <r>
    <n v="1"/>
    <x v="1"/>
    <x v="1"/>
    <x v="12"/>
    <x v="17"/>
    <x v="2"/>
    <n v="18"/>
    <n v="13"/>
    <n v="13"/>
    <x v="0"/>
    <x v="0"/>
    <n v="88"/>
  </r>
  <r>
    <n v="1"/>
    <x v="1"/>
    <x v="1"/>
    <x v="6"/>
    <x v="15"/>
    <x v="1"/>
    <n v="16"/>
    <n v="7"/>
    <n v="7"/>
    <x v="0"/>
    <x v="0"/>
    <n v="88"/>
  </r>
  <r>
    <n v="1"/>
    <x v="1"/>
    <x v="1"/>
    <x v="5"/>
    <x v="7"/>
    <x v="2"/>
    <n v="8"/>
    <n v="6"/>
    <n v="6"/>
    <x v="0"/>
    <x v="0"/>
    <n v="88"/>
  </r>
  <r>
    <n v="1"/>
    <x v="1"/>
    <x v="1"/>
    <x v="5"/>
    <x v="5"/>
    <x v="2"/>
    <n v="6"/>
    <n v="6"/>
    <n v="6"/>
    <x v="0"/>
    <x v="0"/>
    <n v="88"/>
  </r>
  <r>
    <n v="1"/>
    <x v="1"/>
    <x v="1"/>
    <x v="12"/>
    <x v="19"/>
    <x v="2"/>
    <n v="20"/>
    <n v="13"/>
    <n v="13"/>
    <x v="0"/>
    <x v="0"/>
    <n v="88"/>
  </r>
  <r>
    <n v="1"/>
    <x v="1"/>
    <x v="1"/>
    <x v="0"/>
    <x v="0"/>
    <x v="0"/>
    <n v="1"/>
    <n v="1"/>
    <n v="1"/>
    <x v="0"/>
    <x v="0"/>
    <n v="88"/>
  </r>
  <r>
    <n v="1"/>
    <x v="1"/>
    <x v="2"/>
    <x v="20"/>
    <x v="38"/>
    <x v="0"/>
    <n v="36"/>
    <n v="19"/>
    <n v="19"/>
    <x v="0"/>
    <x v="0"/>
    <n v="88"/>
  </r>
  <r>
    <n v="1"/>
    <x v="1"/>
    <x v="2"/>
    <x v="34"/>
    <x v="56"/>
    <x v="1"/>
    <n v="55"/>
    <n v="33"/>
    <n v="33"/>
    <x v="0"/>
    <x v="0"/>
    <n v="88"/>
  </r>
  <r>
    <n v="1"/>
    <x v="1"/>
    <x v="2"/>
    <x v="12"/>
    <x v="55"/>
    <x v="1"/>
    <n v="54"/>
    <n v="13"/>
    <n v="13"/>
    <x v="0"/>
    <x v="0"/>
    <n v="88"/>
  </r>
  <r>
    <n v="1"/>
    <x v="1"/>
    <x v="2"/>
    <x v="6"/>
    <x v="15"/>
    <x v="1"/>
    <n v="16"/>
    <n v="7"/>
    <n v="7"/>
    <x v="0"/>
    <x v="0"/>
    <n v="88"/>
  </r>
  <r>
    <n v="1"/>
    <x v="1"/>
    <x v="2"/>
    <x v="17"/>
    <x v="24"/>
    <x v="1"/>
    <n v="24"/>
    <n v="17"/>
    <n v="17"/>
    <x v="0"/>
    <x v="0"/>
    <n v="88"/>
  </r>
  <r>
    <n v="1"/>
    <x v="1"/>
    <x v="2"/>
    <x v="15"/>
    <x v="32"/>
    <x v="2"/>
    <n v="30"/>
    <n v="16"/>
    <n v="16"/>
    <x v="0"/>
    <x v="0"/>
    <n v="88"/>
  </r>
  <r>
    <n v="1"/>
    <x v="1"/>
    <x v="2"/>
    <x v="1"/>
    <x v="1"/>
    <x v="0"/>
    <n v="2"/>
    <n v="2"/>
    <n v="2"/>
    <x v="0"/>
    <x v="0"/>
    <n v="88"/>
  </r>
  <r>
    <n v="1"/>
    <x v="1"/>
    <x v="2"/>
    <x v="8"/>
    <x v="9"/>
    <x v="4"/>
    <n v="10"/>
    <n v="9"/>
    <n v="9"/>
    <x v="0"/>
    <x v="0"/>
    <n v="88"/>
  </r>
  <r>
    <n v="1"/>
    <x v="1"/>
    <x v="2"/>
    <x v="12"/>
    <x v="17"/>
    <x v="2"/>
    <n v="18"/>
    <n v="13"/>
    <n v="13"/>
    <x v="0"/>
    <x v="0"/>
    <n v="88"/>
  </r>
  <r>
    <n v="1"/>
    <x v="1"/>
    <x v="2"/>
    <x v="12"/>
    <x v="23"/>
    <x v="1"/>
    <n v="23"/>
    <n v="13"/>
    <n v="13"/>
    <x v="0"/>
    <x v="0"/>
    <n v="88"/>
  </r>
  <r>
    <n v="1"/>
    <x v="1"/>
    <x v="2"/>
    <x v="6"/>
    <x v="10"/>
    <x v="1"/>
    <n v="11"/>
    <n v="7"/>
    <n v="7"/>
    <x v="0"/>
    <x v="0"/>
    <n v="88"/>
  </r>
  <r>
    <n v="1"/>
    <x v="1"/>
    <x v="2"/>
    <x v="5"/>
    <x v="46"/>
    <x v="2"/>
    <n v="44"/>
    <n v="6"/>
    <n v="6"/>
    <x v="0"/>
    <x v="0"/>
    <n v="88"/>
  </r>
  <r>
    <n v="1"/>
    <x v="1"/>
    <x v="2"/>
    <x v="13"/>
    <x v="18"/>
    <x v="2"/>
    <n v="19"/>
    <n v="14"/>
    <n v="14"/>
    <x v="0"/>
    <x v="0"/>
    <n v="88"/>
  </r>
  <r>
    <n v="1"/>
    <x v="1"/>
    <x v="2"/>
    <x v="12"/>
    <x v="19"/>
    <x v="2"/>
    <n v="20"/>
    <n v="13"/>
    <n v="13"/>
    <x v="0"/>
    <x v="0"/>
    <n v="88"/>
  </r>
  <r>
    <n v="1"/>
    <x v="1"/>
    <x v="2"/>
    <x v="15"/>
    <x v="21"/>
    <x v="2"/>
    <n v="22"/>
    <n v="16"/>
    <n v="16"/>
    <x v="0"/>
    <x v="0"/>
    <n v="88"/>
  </r>
  <r>
    <n v="1"/>
    <x v="1"/>
    <x v="2"/>
    <x v="5"/>
    <x v="5"/>
    <x v="2"/>
    <n v="6"/>
    <n v="6"/>
    <n v="6"/>
    <x v="0"/>
    <x v="0"/>
    <n v="88"/>
  </r>
  <r>
    <n v="1"/>
    <x v="1"/>
    <x v="2"/>
    <x v="4"/>
    <x v="4"/>
    <x v="1"/>
    <n v="5"/>
    <n v="5"/>
    <n v="5"/>
    <x v="0"/>
    <x v="0"/>
    <n v="88"/>
  </r>
  <r>
    <n v="1"/>
    <x v="1"/>
    <x v="3"/>
    <x v="6"/>
    <x v="15"/>
    <x v="1"/>
    <n v="16"/>
    <n v="7"/>
    <n v="7"/>
    <x v="0"/>
    <x v="0"/>
    <n v="88"/>
  </r>
  <r>
    <n v="1"/>
    <x v="1"/>
    <x v="3"/>
    <x v="7"/>
    <x v="8"/>
    <x v="3"/>
    <n v="9"/>
    <n v="8"/>
    <n v="8"/>
    <x v="0"/>
    <x v="0"/>
    <n v="88"/>
  </r>
  <r>
    <n v="1"/>
    <x v="1"/>
    <x v="3"/>
    <x v="13"/>
    <x v="57"/>
    <x v="2"/>
    <n v="19"/>
    <n v="14"/>
    <n v="14"/>
    <x v="0"/>
    <x v="0"/>
    <n v="88"/>
  </r>
  <r>
    <n v="1"/>
    <x v="1"/>
    <x v="3"/>
    <x v="4"/>
    <x v="4"/>
    <x v="1"/>
    <n v="5"/>
    <n v="5"/>
    <n v="5"/>
    <x v="0"/>
    <x v="0"/>
    <n v="88"/>
  </r>
  <r>
    <n v="1"/>
    <x v="1"/>
    <x v="3"/>
    <x v="18"/>
    <x v="26"/>
    <x v="1"/>
    <n v="26"/>
    <n v="18"/>
    <n v="18"/>
    <x v="0"/>
    <x v="0"/>
    <n v="88"/>
  </r>
  <r>
    <n v="1"/>
    <x v="1"/>
    <x v="3"/>
    <x v="12"/>
    <x v="19"/>
    <x v="2"/>
    <n v="20"/>
    <n v="13"/>
    <n v="13"/>
    <x v="0"/>
    <x v="0"/>
    <n v="88"/>
  </r>
  <r>
    <n v="1"/>
    <x v="1"/>
    <x v="3"/>
    <x v="25"/>
    <x v="34"/>
    <x v="1"/>
    <n v="32"/>
    <n v="23"/>
    <n v="23"/>
    <x v="0"/>
    <x v="0"/>
    <n v="88"/>
  </r>
  <r>
    <n v="1"/>
    <x v="1"/>
    <x v="3"/>
    <x v="6"/>
    <x v="10"/>
    <x v="1"/>
    <n v="11"/>
    <n v="7"/>
    <n v="7"/>
    <x v="0"/>
    <x v="0"/>
    <n v="88"/>
  </r>
  <r>
    <n v="1"/>
    <x v="1"/>
    <x v="3"/>
    <x v="8"/>
    <x v="9"/>
    <x v="4"/>
    <n v="10"/>
    <n v="9"/>
    <n v="9"/>
    <x v="0"/>
    <x v="0"/>
    <n v="88"/>
  </r>
  <r>
    <n v="1"/>
    <x v="1"/>
    <x v="3"/>
    <x v="12"/>
    <x v="17"/>
    <x v="2"/>
    <n v="18"/>
    <n v="13"/>
    <n v="13"/>
    <x v="0"/>
    <x v="0"/>
    <n v="88"/>
  </r>
  <r>
    <n v="1"/>
    <x v="1"/>
    <x v="3"/>
    <x v="6"/>
    <x v="6"/>
    <x v="1"/>
    <n v="7"/>
    <n v="7"/>
    <n v="7"/>
    <x v="0"/>
    <x v="0"/>
    <n v="88"/>
  </r>
  <r>
    <n v="1"/>
    <x v="1"/>
    <x v="3"/>
    <x v="20"/>
    <x v="38"/>
    <x v="0"/>
    <n v="36"/>
    <n v="19"/>
    <n v="19"/>
    <x v="0"/>
    <x v="0"/>
    <n v="88"/>
  </r>
  <r>
    <n v="1"/>
    <x v="1"/>
    <x v="3"/>
    <x v="12"/>
    <x v="23"/>
    <x v="1"/>
    <n v="23"/>
    <n v="13"/>
    <n v="13"/>
    <x v="0"/>
    <x v="0"/>
    <n v="88"/>
  </r>
  <r>
    <n v="1"/>
    <x v="1"/>
    <x v="3"/>
    <x v="9"/>
    <x v="11"/>
    <x v="1"/>
    <n v="12"/>
    <n v="10"/>
    <n v="10"/>
    <x v="0"/>
    <x v="0"/>
    <n v="88"/>
  </r>
  <r>
    <n v="1"/>
    <x v="1"/>
    <x v="3"/>
    <x v="15"/>
    <x v="32"/>
    <x v="2"/>
    <n v="30"/>
    <n v="16"/>
    <n v="16"/>
    <x v="0"/>
    <x v="0"/>
    <n v="88"/>
  </r>
  <r>
    <n v="1"/>
    <x v="1"/>
    <x v="3"/>
    <x v="5"/>
    <x v="5"/>
    <x v="2"/>
    <n v="6"/>
    <n v="6"/>
    <n v="6"/>
    <x v="0"/>
    <x v="0"/>
    <n v="88"/>
  </r>
  <r>
    <n v="1"/>
    <x v="1"/>
    <x v="3"/>
    <x v="12"/>
    <x v="19"/>
    <x v="2"/>
    <n v="20"/>
    <n v="13"/>
    <n v="13"/>
    <x v="0"/>
    <x v="0"/>
    <n v="88"/>
  </r>
  <r>
    <n v="1"/>
    <x v="1"/>
    <x v="4"/>
    <x v="7"/>
    <x v="12"/>
    <x v="3"/>
    <n v="13"/>
    <n v="8"/>
    <n v="8"/>
    <x v="0"/>
    <x v="0"/>
    <n v="88"/>
  </r>
  <r>
    <n v="1"/>
    <x v="1"/>
    <x v="4"/>
    <x v="4"/>
    <x v="4"/>
    <x v="1"/>
    <n v="5"/>
    <n v="5"/>
    <n v="5"/>
    <x v="0"/>
    <x v="0"/>
    <n v="88"/>
  </r>
  <r>
    <n v="1"/>
    <x v="1"/>
    <x v="4"/>
    <x v="5"/>
    <x v="46"/>
    <x v="2"/>
    <n v="44"/>
    <n v="6"/>
    <n v="6"/>
    <x v="0"/>
    <x v="0"/>
    <n v="88"/>
  </r>
  <r>
    <n v="1"/>
    <x v="1"/>
    <x v="4"/>
    <x v="16"/>
    <x v="22"/>
    <x v="0"/>
    <n v="164"/>
    <n v="37"/>
    <n v="37"/>
    <x v="0"/>
    <x v="0"/>
    <n v="88"/>
  </r>
  <r>
    <n v="1"/>
    <x v="1"/>
    <x v="4"/>
    <x v="15"/>
    <x v="32"/>
    <x v="2"/>
    <n v="30"/>
    <n v="16"/>
    <n v="16"/>
    <x v="0"/>
    <x v="0"/>
    <n v="88"/>
  </r>
  <r>
    <n v="1"/>
    <x v="1"/>
    <x v="4"/>
    <x v="12"/>
    <x v="17"/>
    <x v="2"/>
    <n v="18"/>
    <n v="13"/>
    <n v="13"/>
    <x v="0"/>
    <x v="0"/>
    <n v="88"/>
  </r>
  <r>
    <n v="1"/>
    <x v="1"/>
    <x v="4"/>
    <x v="12"/>
    <x v="19"/>
    <x v="2"/>
    <n v="20"/>
    <n v="13"/>
    <n v="13"/>
    <x v="0"/>
    <x v="0"/>
    <n v="88"/>
  </r>
  <r>
    <n v="1"/>
    <x v="1"/>
    <x v="4"/>
    <x v="12"/>
    <x v="58"/>
    <x v="4"/>
    <n v="56"/>
    <n v="13"/>
    <n v="13"/>
    <x v="0"/>
    <x v="0"/>
    <n v="88"/>
  </r>
  <r>
    <n v="1"/>
    <x v="1"/>
    <x v="4"/>
    <x v="7"/>
    <x v="8"/>
    <x v="3"/>
    <n v="9"/>
    <n v="8"/>
    <n v="8"/>
    <x v="0"/>
    <x v="0"/>
    <n v="88"/>
  </r>
  <r>
    <n v="1"/>
    <x v="1"/>
    <x v="4"/>
    <x v="22"/>
    <x v="30"/>
    <x v="3"/>
    <n v="29"/>
    <n v="21"/>
    <n v="21"/>
    <x v="0"/>
    <x v="0"/>
    <n v="88"/>
  </r>
  <r>
    <n v="1"/>
    <x v="1"/>
    <x v="4"/>
    <x v="1"/>
    <x v="1"/>
    <x v="0"/>
    <n v="2"/>
    <n v="2"/>
    <n v="2"/>
    <x v="0"/>
    <x v="0"/>
    <n v="88"/>
  </r>
  <r>
    <n v="1"/>
    <x v="1"/>
    <x v="4"/>
    <x v="5"/>
    <x v="5"/>
    <x v="2"/>
    <n v="6"/>
    <n v="6"/>
    <n v="6"/>
    <x v="0"/>
    <x v="0"/>
    <n v="88"/>
  </r>
  <r>
    <n v="1"/>
    <x v="1"/>
    <x v="4"/>
    <x v="17"/>
    <x v="24"/>
    <x v="1"/>
    <n v="24"/>
    <n v="17"/>
    <n v="17"/>
    <x v="0"/>
    <x v="0"/>
    <n v="88"/>
  </r>
  <r>
    <n v="1"/>
    <x v="1"/>
    <x v="4"/>
    <x v="6"/>
    <x v="10"/>
    <x v="1"/>
    <n v="11"/>
    <n v="7"/>
    <n v="7"/>
    <x v="0"/>
    <x v="0"/>
    <n v="88"/>
  </r>
  <r>
    <n v="1"/>
    <x v="1"/>
    <x v="4"/>
    <x v="0"/>
    <x v="0"/>
    <x v="0"/>
    <n v="1"/>
    <n v="1"/>
    <n v="1"/>
    <x v="0"/>
    <x v="0"/>
    <n v="88"/>
  </r>
  <r>
    <n v="1"/>
    <x v="1"/>
    <x v="4"/>
    <x v="8"/>
    <x v="9"/>
    <x v="4"/>
    <n v="10"/>
    <n v="9"/>
    <n v="9"/>
    <x v="0"/>
    <x v="0"/>
    <n v="88"/>
  </r>
  <r>
    <n v="1"/>
    <x v="1"/>
    <x v="4"/>
    <x v="11"/>
    <x v="14"/>
    <x v="2"/>
    <n v="15"/>
    <n v="12"/>
    <n v="12"/>
    <x v="0"/>
    <x v="0"/>
    <n v="88"/>
  </r>
  <r>
    <n v="1"/>
    <x v="1"/>
    <x v="4"/>
    <x v="12"/>
    <x v="23"/>
    <x v="1"/>
    <n v="23"/>
    <n v="13"/>
    <n v="13"/>
    <x v="0"/>
    <x v="0"/>
    <n v="88"/>
  </r>
  <r>
    <n v="1"/>
    <x v="1"/>
    <x v="5"/>
    <x v="6"/>
    <x v="10"/>
    <x v="1"/>
    <n v="11"/>
    <n v="7"/>
    <n v="7"/>
    <x v="0"/>
    <x v="0"/>
    <n v="88"/>
  </r>
  <r>
    <n v="1"/>
    <x v="1"/>
    <x v="5"/>
    <x v="17"/>
    <x v="24"/>
    <x v="1"/>
    <n v="24"/>
    <n v="17"/>
    <n v="17"/>
    <x v="0"/>
    <x v="0"/>
    <n v="88"/>
  </r>
  <r>
    <n v="1"/>
    <x v="1"/>
    <x v="5"/>
    <x v="20"/>
    <x v="38"/>
    <x v="0"/>
    <n v="36"/>
    <n v="19"/>
    <n v="19"/>
    <x v="0"/>
    <x v="0"/>
    <n v="88"/>
  </r>
  <r>
    <n v="1"/>
    <x v="1"/>
    <x v="5"/>
    <x v="5"/>
    <x v="46"/>
    <x v="2"/>
    <n v="44"/>
    <n v="6"/>
    <n v="6"/>
    <x v="0"/>
    <x v="0"/>
    <n v="88"/>
  </r>
  <r>
    <n v="1"/>
    <x v="1"/>
    <x v="5"/>
    <x v="5"/>
    <x v="59"/>
    <x v="2"/>
    <n v="57"/>
    <n v="6"/>
    <n v="6"/>
    <x v="0"/>
    <x v="0"/>
    <n v="88"/>
  </r>
  <r>
    <n v="1"/>
    <x v="1"/>
    <x v="5"/>
    <x v="4"/>
    <x v="4"/>
    <x v="1"/>
    <n v="5"/>
    <n v="5"/>
    <n v="5"/>
    <x v="0"/>
    <x v="0"/>
    <n v="88"/>
  </r>
  <r>
    <n v="1"/>
    <x v="1"/>
    <x v="5"/>
    <x v="6"/>
    <x v="15"/>
    <x v="1"/>
    <n v="16"/>
    <n v="7"/>
    <n v="7"/>
    <x v="0"/>
    <x v="0"/>
    <n v="88"/>
  </r>
  <r>
    <n v="1"/>
    <x v="1"/>
    <x v="5"/>
    <x v="13"/>
    <x v="40"/>
    <x v="2"/>
    <n v="38"/>
    <n v="14"/>
    <n v="14"/>
    <x v="0"/>
    <x v="0"/>
    <n v="88"/>
  </r>
  <r>
    <n v="1"/>
    <x v="1"/>
    <x v="5"/>
    <x v="20"/>
    <x v="28"/>
    <x v="0"/>
    <n v="27"/>
    <n v="19"/>
    <n v="19"/>
    <x v="0"/>
    <x v="0"/>
    <n v="88"/>
  </r>
  <r>
    <n v="1"/>
    <x v="1"/>
    <x v="5"/>
    <x v="16"/>
    <x v="22"/>
    <x v="0"/>
    <n v="164"/>
    <n v="37"/>
    <n v="37"/>
    <x v="0"/>
    <x v="0"/>
    <n v="88"/>
  </r>
  <r>
    <n v="1"/>
    <x v="1"/>
    <x v="5"/>
    <x v="12"/>
    <x v="19"/>
    <x v="2"/>
    <n v="20"/>
    <n v="13"/>
    <n v="13"/>
    <x v="0"/>
    <x v="0"/>
    <n v="88"/>
  </r>
  <r>
    <n v="1"/>
    <x v="1"/>
    <x v="5"/>
    <x v="5"/>
    <x v="5"/>
    <x v="2"/>
    <n v="6"/>
    <n v="6"/>
    <n v="6"/>
    <x v="0"/>
    <x v="0"/>
    <n v="88"/>
  </r>
  <r>
    <n v="1"/>
    <x v="1"/>
    <x v="5"/>
    <x v="15"/>
    <x v="21"/>
    <x v="2"/>
    <n v="22"/>
    <n v="16"/>
    <n v="16"/>
    <x v="0"/>
    <x v="0"/>
    <n v="88"/>
  </r>
  <r>
    <n v="1"/>
    <x v="1"/>
    <x v="5"/>
    <x v="15"/>
    <x v="32"/>
    <x v="2"/>
    <n v="30"/>
    <n v="16"/>
    <n v="16"/>
    <x v="0"/>
    <x v="0"/>
    <n v="88"/>
  </r>
  <r>
    <n v="1"/>
    <x v="1"/>
    <x v="6"/>
    <x v="6"/>
    <x v="15"/>
    <x v="1"/>
    <n v="16"/>
    <n v="7"/>
    <n v="7"/>
    <x v="0"/>
    <x v="0"/>
    <n v="88"/>
  </r>
  <r>
    <n v="1"/>
    <x v="1"/>
    <x v="6"/>
    <x v="7"/>
    <x v="12"/>
    <x v="3"/>
    <n v="13"/>
    <n v="8"/>
    <n v="8"/>
    <x v="0"/>
    <x v="0"/>
    <n v="88"/>
  </r>
  <r>
    <n v="1"/>
    <x v="1"/>
    <x v="6"/>
    <x v="18"/>
    <x v="26"/>
    <x v="1"/>
    <n v="26"/>
    <n v="18"/>
    <n v="18"/>
    <x v="0"/>
    <x v="0"/>
    <n v="88"/>
  </r>
  <r>
    <n v="1"/>
    <x v="1"/>
    <x v="6"/>
    <x v="1"/>
    <x v="1"/>
    <x v="0"/>
    <n v="2"/>
    <n v="2"/>
    <n v="2"/>
    <x v="0"/>
    <x v="0"/>
    <n v="88"/>
  </r>
  <r>
    <n v="1"/>
    <x v="1"/>
    <x v="6"/>
    <x v="5"/>
    <x v="59"/>
    <x v="2"/>
    <n v="57"/>
    <n v="6"/>
    <n v="6"/>
    <x v="0"/>
    <x v="0"/>
    <n v="88"/>
  </r>
  <r>
    <n v="1"/>
    <x v="1"/>
    <x v="6"/>
    <x v="5"/>
    <x v="60"/>
    <x v="2"/>
    <n v="58"/>
    <n v="6"/>
    <n v="6"/>
    <x v="0"/>
    <x v="0"/>
    <n v="88"/>
  </r>
  <r>
    <n v="1"/>
    <x v="1"/>
    <x v="6"/>
    <x v="20"/>
    <x v="38"/>
    <x v="0"/>
    <n v="36"/>
    <n v="19"/>
    <n v="19"/>
    <x v="0"/>
    <x v="0"/>
    <n v="88"/>
  </r>
  <r>
    <n v="1"/>
    <x v="1"/>
    <x v="6"/>
    <x v="16"/>
    <x v="22"/>
    <x v="0"/>
    <n v="164"/>
    <n v="37"/>
    <n v="37"/>
    <x v="0"/>
    <x v="0"/>
    <n v="88"/>
  </r>
  <r>
    <n v="1"/>
    <x v="1"/>
    <x v="6"/>
    <x v="11"/>
    <x v="48"/>
    <x v="2"/>
    <n v="47"/>
    <n v="12"/>
    <n v="12"/>
    <x v="0"/>
    <x v="0"/>
    <n v="88"/>
  </r>
  <r>
    <n v="1"/>
    <x v="1"/>
    <x v="6"/>
    <x v="5"/>
    <x v="61"/>
    <x v="2"/>
    <n v="59"/>
    <n v="6"/>
    <n v="6"/>
    <x v="0"/>
    <x v="0"/>
    <n v="88"/>
  </r>
  <r>
    <n v="1"/>
    <x v="1"/>
    <x v="6"/>
    <x v="5"/>
    <x v="5"/>
    <x v="2"/>
    <n v="6"/>
    <n v="6"/>
    <n v="6"/>
    <x v="0"/>
    <x v="0"/>
    <n v="88"/>
  </r>
  <r>
    <n v="1"/>
    <x v="1"/>
    <x v="6"/>
    <x v="4"/>
    <x v="4"/>
    <x v="1"/>
    <n v="5"/>
    <n v="5"/>
    <n v="5"/>
    <x v="0"/>
    <x v="0"/>
    <n v="88"/>
  </r>
  <r>
    <n v="1"/>
    <x v="1"/>
    <x v="6"/>
    <x v="12"/>
    <x v="19"/>
    <x v="2"/>
    <n v="20"/>
    <n v="13"/>
    <n v="13"/>
    <x v="0"/>
    <x v="0"/>
    <n v="88"/>
  </r>
  <r>
    <n v="1"/>
    <x v="1"/>
    <x v="6"/>
    <x v="15"/>
    <x v="21"/>
    <x v="2"/>
    <n v="22"/>
    <n v="16"/>
    <n v="16"/>
    <x v="0"/>
    <x v="0"/>
    <n v="88"/>
  </r>
  <r>
    <n v="1"/>
    <x v="1"/>
    <x v="6"/>
    <x v="15"/>
    <x v="32"/>
    <x v="2"/>
    <n v="30"/>
    <n v="16"/>
    <n v="16"/>
    <x v="0"/>
    <x v="0"/>
    <n v="88"/>
  </r>
  <r>
    <n v="1"/>
    <x v="1"/>
    <x v="6"/>
    <x v="5"/>
    <x v="46"/>
    <x v="2"/>
    <n v="44"/>
    <n v="6"/>
    <n v="6"/>
    <x v="0"/>
    <x v="0"/>
    <n v="88"/>
  </r>
  <r>
    <n v="1"/>
    <x v="1"/>
    <x v="7"/>
    <x v="20"/>
    <x v="38"/>
    <x v="0"/>
    <n v="36"/>
    <n v="19"/>
    <n v="19"/>
    <x v="0"/>
    <x v="0"/>
    <n v="88"/>
  </r>
  <r>
    <n v="1"/>
    <x v="1"/>
    <x v="7"/>
    <x v="5"/>
    <x v="60"/>
    <x v="2"/>
    <n v="58"/>
    <n v="6"/>
    <n v="6"/>
    <x v="0"/>
    <x v="0"/>
    <n v="88"/>
  </r>
  <r>
    <n v="1"/>
    <x v="1"/>
    <x v="7"/>
    <x v="6"/>
    <x v="15"/>
    <x v="1"/>
    <n v="16"/>
    <n v="7"/>
    <n v="7"/>
    <x v="0"/>
    <x v="0"/>
    <n v="88"/>
  </r>
  <r>
    <n v="1"/>
    <x v="1"/>
    <x v="7"/>
    <x v="4"/>
    <x v="4"/>
    <x v="1"/>
    <n v="5"/>
    <n v="5"/>
    <n v="5"/>
    <x v="0"/>
    <x v="0"/>
    <n v="88"/>
  </r>
  <r>
    <n v="1"/>
    <x v="1"/>
    <x v="7"/>
    <x v="5"/>
    <x v="46"/>
    <x v="2"/>
    <n v="44"/>
    <n v="6"/>
    <n v="6"/>
    <x v="0"/>
    <x v="0"/>
    <n v="88"/>
  </r>
  <r>
    <n v="1"/>
    <x v="1"/>
    <x v="7"/>
    <x v="15"/>
    <x v="21"/>
    <x v="2"/>
    <n v="22"/>
    <n v="16"/>
    <n v="16"/>
    <x v="0"/>
    <x v="0"/>
    <n v="88"/>
  </r>
  <r>
    <n v="1"/>
    <x v="1"/>
    <x v="7"/>
    <x v="5"/>
    <x v="5"/>
    <x v="2"/>
    <n v="6"/>
    <n v="6"/>
    <n v="6"/>
    <x v="0"/>
    <x v="0"/>
    <n v="88"/>
  </r>
  <r>
    <n v="1"/>
    <x v="1"/>
    <x v="7"/>
    <x v="18"/>
    <x v="26"/>
    <x v="1"/>
    <n v="26"/>
    <n v="18"/>
    <n v="18"/>
    <x v="0"/>
    <x v="0"/>
    <n v="88"/>
  </r>
  <r>
    <n v="1"/>
    <x v="1"/>
    <x v="7"/>
    <x v="5"/>
    <x v="7"/>
    <x v="2"/>
    <n v="8"/>
    <n v="6"/>
    <n v="6"/>
    <x v="0"/>
    <x v="0"/>
    <n v="88"/>
  </r>
  <r>
    <n v="1"/>
    <x v="1"/>
    <x v="7"/>
    <x v="17"/>
    <x v="24"/>
    <x v="1"/>
    <n v="24"/>
    <n v="17"/>
    <n v="17"/>
    <x v="0"/>
    <x v="0"/>
    <n v="88"/>
  </r>
  <r>
    <n v="1"/>
    <x v="1"/>
    <x v="7"/>
    <x v="26"/>
    <x v="37"/>
    <x v="1"/>
    <n v="35"/>
    <n v="24"/>
    <n v="24"/>
    <x v="0"/>
    <x v="0"/>
    <n v="88"/>
  </r>
  <r>
    <n v="1"/>
    <x v="1"/>
    <x v="7"/>
    <x v="6"/>
    <x v="10"/>
    <x v="1"/>
    <n v="11"/>
    <n v="7"/>
    <n v="7"/>
    <x v="0"/>
    <x v="0"/>
    <n v="88"/>
  </r>
  <r>
    <n v="1"/>
    <x v="1"/>
    <x v="7"/>
    <x v="15"/>
    <x v="32"/>
    <x v="2"/>
    <n v="30"/>
    <n v="16"/>
    <n v="16"/>
    <x v="0"/>
    <x v="0"/>
    <n v="88"/>
  </r>
  <r>
    <n v="1"/>
    <x v="1"/>
    <x v="7"/>
    <x v="12"/>
    <x v="17"/>
    <x v="2"/>
    <n v="18"/>
    <n v="13"/>
    <n v="13"/>
    <x v="0"/>
    <x v="0"/>
    <n v="88"/>
  </r>
  <r>
    <n v="1"/>
    <x v="1"/>
    <x v="7"/>
    <x v="13"/>
    <x v="57"/>
    <x v="2"/>
    <n v="19"/>
    <n v="14"/>
    <n v="14"/>
    <x v="0"/>
    <x v="0"/>
    <n v="88"/>
  </r>
  <r>
    <n v="1"/>
    <x v="1"/>
    <x v="7"/>
    <x v="16"/>
    <x v="22"/>
    <x v="0"/>
    <n v="164"/>
    <n v="37"/>
    <n v="37"/>
    <x v="0"/>
    <x v="0"/>
    <n v="88"/>
  </r>
  <r>
    <n v="1"/>
    <x v="1"/>
    <x v="7"/>
    <x v="5"/>
    <x v="61"/>
    <x v="2"/>
    <n v="59"/>
    <n v="6"/>
    <n v="6"/>
    <x v="0"/>
    <x v="0"/>
    <n v="88"/>
  </r>
  <r>
    <n v="1"/>
    <x v="1"/>
    <x v="7"/>
    <x v="12"/>
    <x v="19"/>
    <x v="2"/>
    <n v="20"/>
    <n v="13"/>
    <n v="13"/>
    <x v="0"/>
    <x v="0"/>
    <n v="88"/>
  </r>
  <r>
    <n v="1"/>
    <x v="1"/>
    <x v="7"/>
    <x v="6"/>
    <x v="6"/>
    <x v="1"/>
    <n v="7"/>
    <n v="7"/>
    <n v="7"/>
    <x v="0"/>
    <x v="0"/>
    <n v="88"/>
  </r>
  <r>
    <n v="1"/>
    <x v="1"/>
    <x v="7"/>
    <x v="7"/>
    <x v="12"/>
    <x v="3"/>
    <n v="13"/>
    <n v="8"/>
    <n v="8"/>
    <x v="0"/>
    <x v="0"/>
    <n v="88"/>
  </r>
  <r>
    <n v="2"/>
    <x v="2"/>
    <x v="0"/>
    <x v="20"/>
    <x v="28"/>
    <x v="0"/>
    <n v="27"/>
    <n v="19"/>
    <n v="19"/>
    <x v="0"/>
    <x v="0"/>
    <n v="88"/>
  </r>
  <r>
    <n v="2"/>
    <x v="2"/>
    <x v="0"/>
    <x v="13"/>
    <x v="40"/>
    <x v="2"/>
    <n v="38"/>
    <n v="14"/>
    <n v="14"/>
    <x v="0"/>
    <x v="0"/>
    <n v="88"/>
  </r>
  <r>
    <n v="2"/>
    <x v="2"/>
    <x v="0"/>
    <x v="25"/>
    <x v="50"/>
    <x v="1"/>
    <n v="49"/>
    <n v="23"/>
    <n v="23"/>
    <x v="0"/>
    <x v="0"/>
    <n v="88"/>
  </r>
  <r>
    <n v="2"/>
    <x v="2"/>
    <x v="0"/>
    <x v="4"/>
    <x v="4"/>
    <x v="1"/>
    <n v="5"/>
    <n v="5"/>
    <n v="5"/>
    <x v="0"/>
    <x v="0"/>
    <n v="88"/>
  </r>
  <r>
    <n v="2"/>
    <x v="2"/>
    <x v="0"/>
    <x v="1"/>
    <x v="1"/>
    <x v="0"/>
    <n v="2"/>
    <n v="2"/>
    <n v="2"/>
    <x v="0"/>
    <x v="0"/>
    <n v="88"/>
  </r>
  <r>
    <n v="2"/>
    <x v="2"/>
    <x v="0"/>
    <x v="5"/>
    <x v="7"/>
    <x v="2"/>
    <n v="8"/>
    <n v="6"/>
    <n v="6"/>
    <x v="0"/>
    <x v="0"/>
    <n v="88"/>
  </r>
  <r>
    <n v="2"/>
    <x v="2"/>
    <x v="0"/>
    <x v="17"/>
    <x v="24"/>
    <x v="1"/>
    <n v="24"/>
    <n v="17"/>
    <n v="17"/>
    <x v="0"/>
    <x v="0"/>
    <n v="88"/>
  </r>
  <r>
    <n v="2"/>
    <x v="2"/>
    <x v="0"/>
    <x v="35"/>
    <x v="62"/>
    <x v="5"/>
    <n v="60"/>
    <n v="34"/>
    <n v="34"/>
    <x v="0"/>
    <x v="0"/>
    <n v="88"/>
  </r>
  <r>
    <n v="2"/>
    <x v="2"/>
    <x v="0"/>
    <x v="6"/>
    <x v="10"/>
    <x v="1"/>
    <n v="11"/>
    <n v="7"/>
    <n v="7"/>
    <x v="0"/>
    <x v="0"/>
    <n v="88"/>
  </r>
  <r>
    <n v="2"/>
    <x v="2"/>
    <x v="0"/>
    <x v="36"/>
    <x v="63"/>
    <x v="4"/>
    <n v="61"/>
    <n v="35"/>
    <n v="35"/>
    <x v="0"/>
    <x v="0"/>
    <n v="88"/>
  </r>
  <r>
    <n v="2"/>
    <x v="2"/>
    <x v="0"/>
    <x v="12"/>
    <x v="55"/>
    <x v="1"/>
    <n v="54"/>
    <n v="13"/>
    <n v="13"/>
    <x v="0"/>
    <x v="0"/>
    <n v="88"/>
  </r>
  <r>
    <n v="2"/>
    <x v="2"/>
    <x v="0"/>
    <x v="22"/>
    <x v="30"/>
    <x v="3"/>
    <n v="29"/>
    <n v="21"/>
    <n v="21"/>
    <x v="0"/>
    <x v="0"/>
    <n v="88"/>
  </r>
  <r>
    <n v="2"/>
    <x v="2"/>
    <x v="0"/>
    <x v="37"/>
    <x v="64"/>
    <x v="4"/>
    <n v="62"/>
    <n v="36"/>
    <n v="36"/>
    <x v="0"/>
    <x v="0"/>
    <n v="88"/>
  </r>
  <r>
    <n v="2"/>
    <x v="2"/>
    <x v="0"/>
    <x v="16"/>
    <x v="65"/>
    <x v="3"/>
    <n v="63"/>
    <n v="37"/>
    <n v="37"/>
    <x v="0"/>
    <x v="0"/>
    <n v="88"/>
  </r>
  <r>
    <n v="2"/>
    <x v="2"/>
    <x v="0"/>
    <x v="38"/>
    <x v="66"/>
    <x v="4"/>
    <n v="64"/>
    <n v="38"/>
    <n v="38"/>
    <x v="0"/>
    <x v="0"/>
    <n v="88"/>
  </r>
  <r>
    <n v="2"/>
    <x v="2"/>
    <x v="0"/>
    <x v="39"/>
    <x v="67"/>
    <x v="5"/>
    <n v="65"/>
    <n v="39"/>
    <n v="39"/>
    <x v="0"/>
    <x v="0"/>
    <n v="88"/>
  </r>
  <r>
    <n v="2"/>
    <x v="2"/>
    <x v="0"/>
    <x v="5"/>
    <x v="5"/>
    <x v="2"/>
    <n v="6"/>
    <n v="6"/>
    <n v="6"/>
    <x v="0"/>
    <x v="0"/>
    <n v="88"/>
  </r>
  <r>
    <n v="2"/>
    <x v="2"/>
    <x v="0"/>
    <x v="6"/>
    <x v="6"/>
    <x v="1"/>
    <n v="7"/>
    <n v="7"/>
    <n v="7"/>
    <x v="0"/>
    <x v="0"/>
    <n v="88"/>
  </r>
  <r>
    <n v="2"/>
    <x v="2"/>
    <x v="0"/>
    <x v="15"/>
    <x v="21"/>
    <x v="2"/>
    <n v="22"/>
    <n v="16"/>
    <n v="16"/>
    <x v="0"/>
    <x v="0"/>
    <n v="88"/>
  </r>
  <r>
    <n v="2"/>
    <x v="2"/>
    <x v="0"/>
    <x v="12"/>
    <x v="17"/>
    <x v="2"/>
    <n v="18"/>
    <n v="13"/>
    <n v="13"/>
    <x v="0"/>
    <x v="0"/>
    <n v="88"/>
  </r>
  <r>
    <n v="2"/>
    <x v="2"/>
    <x v="0"/>
    <x v="27"/>
    <x v="68"/>
    <x v="1"/>
    <n v="66"/>
    <n v="25"/>
    <n v="25"/>
    <x v="0"/>
    <x v="0"/>
    <n v="88"/>
  </r>
  <r>
    <n v="2"/>
    <x v="2"/>
    <x v="0"/>
    <x v="3"/>
    <x v="3"/>
    <x v="0"/>
    <n v="4"/>
    <n v="4"/>
    <n v="4"/>
    <x v="0"/>
    <x v="0"/>
    <n v="88"/>
  </r>
  <r>
    <n v="2"/>
    <x v="2"/>
    <x v="0"/>
    <x v="16"/>
    <x v="65"/>
    <x v="3"/>
    <n v="63"/>
    <n v="37"/>
    <n v="37"/>
    <x v="0"/>
    <x v="0"/>
    <n v="88"/>
  </r>
  <r>
    <n v="2"/>
    <x v="2"/>
    <x v="1"/>
    <x v="13"/>
    <x v="40"/>
    <x v="2"/>
    <n v="38"/>
    <n v="14"/>
    <n v="14"/>
    <x v="0"/>
    <x v="0"/>
    <n v="88"/>
  </r>
  <r>
    <n v="2"/>
    <x v="2"/>
    <x v="1"/>
    <x v="4"/>
    <x v="4"/>
    <x v="1"/>
    <n v="5"/>
    <n v="5"/>
    <n v="5"/>
    <x v="0"/>
    <x v="0"/>
    <n v="88"/>
  </r>
  <r>
    <n v="2"/>
    <x v="2"/>
    <x v="1"/>
    <x v="11"/>
    <x v="14"/>
    <x v="2"/>
    <n v="15"/>
    <n v="12"/>
    <n v="12"/>
    <x v="0"/>
    <x v="0"/>
    <n v="88"/>
  </r>
  <r>
    <n v="2"/>
    <x v="2"/>
    <x v="1"/>
    <x v="15"/>
    <x v="21"/>
    <x v="2"/>
    <n v="22"/>
    <n v="16"/>
    <n v="16"/>
    <x v="0"/>
    <x v="0"/>
    <n v="88"/>
  </r>
  <r>
    <n v="2"/>
    <x v="2"/>
    <x v="1"/>
    <x v="12"/>
    <x v="19"/>
    <x v="2"/>
    <n v="20"/>
    <n v="13"/>
    <n v="13"/>
    <x v="0"/>
    <x v="0"/>
    <n v="88"/>
  </r>
  <r>
    <n v="2"/>
    <x v="2"/>
    <x v="1"/>
    <x v="5"/>
    <x v="7"/>
    <x v="2"/>
    <n v="8"/>
    <n v="6"/>
    <n v="6"/>
    <x v="0"/>
    <x v="0"/>
    <n v="88"/>
  </r>
  <r>
    <n v="2"/>
    <x v="2"/>
    <x v="1"/>
    <x v="20"/>
    <x v="28"/>
    <x v="0"/>
    <n v="27"/>
    <n v="19"/>
    <n v="19"/>
    <x v="0"/>
    <x v="0"/>
    <n v="88"/>
  </r>
  <r>
    <n v="2"/>
    <x v="2"/>
    <x v="1"/>
    <x v="1"/>
    <x v="1"/>
    <x v="0"/>
    <n v="2"/>
    <n v="2"/>
    <n v="2"/>
    <x v="0"/>
    <x v="0"/>
    <n v="88"/>
  </r>
  <r>
    <n v="2"/>
    <x v="2"/>
    <x v="1"/>
    <x v="6"/>
    <x v="6"/>
    <x v="1"/>
    <n v="7"/>
    <n v="7"/>
    <n v="7"/>
    <x v="0"/>
    <x v="0"/>
    <n v="88"/>
  </r>
  <r>
    <n v="2"/>
    <x v="2"/>
    <x v="1"/>
    <x v="6"/>
    <x v="10"/>
    <x v="1"/>
    <n v="11"/>
    <n v="7"/>
    <n v="7"/>
    <x v="0"/>
    <x v="0"/>
    <n v="88"/>
  </r>
  <r>
    <n v="2"/>
    <x v="2"/>
    <x v="1"/>
    <x v="5"/>
    <x v="5"/>
    <x v="2"/>
    <n v="6"/>
    <n v="6"/>
    <n v="6"/>
    <x v="0"/>
    <x v="0"/>
    <n v="88"/>
  </r>
  <r>
    <n v="2"/>
    <x v="2"/>
    <x v="1"/>
    <x v="32"/>
    <x v="51"/>
    <x v="4"/>
    <n v="50"/>
    <n v="31"/>
    <n v="31"/>
    <x v="0"/>
    <x v="0"/>
    <n v="88"/>
  </r>
  <r>
    <n v="2"/>
    <x v="2"/>
    <x v="1"/>
    <x v="35"/>
    <x v="62"/>
    <x v="5"/>
    <n v="60"/>
    <n v="34"/>
    <n v="34"/>
    <x v="0"/>
    <x v="0"/>
    <n v="88"/>
  </r>
  <r>
    <n v="2"/>
    <x v="2"/>
    <x v="1"/>
    <x v="35"/>
    <x v="69"/>
    <x v="5"/>
    <n v="67"/>
    <n v="34"/>
    <n v="34"/>
    <x v="0"/>
    <x v="0"/>
    <n v="88"/>
  </r>
  <r>
    <n v="2"/>
    <x v="2"/>
    <x v="1"/>
    <x v="40"/>
    <x v="70"/>
    <x v="5"/>
    <n v="68"/>
    <n v="40"/>
    <n v="40"/>
    <x v="0"/>
    <x v="0"/>
    <n v="88"/>
  </r>
  <r>
    <n v="2"/>
    <x v="2"/>
    <x v="1"/>
    <x v="12"/>
    <x v="55"/>
    <x v="1"/>
    <n v="54"/>
    <n v="13"/>
    <n v="13"/>
    <x v="0"/>
    <x v="0"/>
    <n v="88"/>
  </r>
  <r>
    <n v="2"/>
    <x v="2"/>
    <x v="1"/>
    <x v="6"/>
    <x v="15"/>
    <x v="1"/>
    <n v="16"/>
    <n v="7"/>
    <n v="7"/>
    <x v="0"/>
    <x v="0"/>
    <n v="88"/>
  </r>
  <r>
    <n v="2"/>
    <x v="2"/>
    <x v="1"/>
    <x v="17"/>
    <x v="24"/>
    <x v="1"/>
    <n v="24"/>
    <n v="17"/>
    <n v="17"/>
    <x v="0"/>
    <x v="0"/>
    <n v="88"/>
  </r>
  <r>
    <n v="2"/>
    <x v="2"/>
    <x v="1"/>
    <x v="26"/>
    <x v="37"/>
    <x v="1"/>
    <n v="35"/>
    <n v="24"/>
    <n v="24"/>
    <x v="0"/>
    <x v="0"/>
    <n v="88"/>
  </r>
  <r>
    <n v="2"/>
    <x v="2"/>
    <x v="1"/>
    <x v="6"/>
    <x v="16"/>
    <x v="1"/>
    <n v="17"/>
    <n v="7"/>
    <n v="7"/>
    <x v="0"/>
    <x v="0"/>
    <n v="88"/>
  </r>
  <r>
    <n v="2"/>
    <x v="2"/>
    <x v="1"/>
    <x v="33"/>
    <x v="71"/>
    <x v="0"/>
    <n v="69"/>
    <n v="32"/>
    <n v="32"/>
    <x v="0"/>
    <x v="0"/>
    <n v="88"/>
  </r>
  <r>
    <n v="2"/>
    <x v="2"/>
    <x v="1"/>
    <x v="27"/>
    <x v="68"/>
    <x v="1"/>
    <n v="66"/>
    <n v="34"/>
    <n v="34"/>
    <x v="0"/>
    <x v="0"/>
    <n v="88"/>
  </r>
  <r>
    <n v="2"/>
    <x v="2"/>
    <x v="2"/>
    <x v="11"/>
    <x v="48"/>
    <x v="2"/>
    <n v="47"/>
    <n v="12"/>
    <n v="12"/>
    <x v="0"/>
    <x v="0"/>
    <n v="88"/>
  </r>
  <r>
    <n v="2"/>
    <x v="2"/>
    <x v="2"/>
    <x v="40"/>
    <x v="70"/>
    <x v="5"/>
    <n v="68"/>
    <n v="40"/>
    <n v="40"/>
    <x v="0"/>
    <x v="0"/>
    <n v="88"/>
  </r>
  <r>
    <n v="2"/>
    <x v="2"/>
    <x v="2"/>
    <x v="20"/>
    <x v="28"/>
    <x v="0"/>
    <n v="27"/>
    <n v="19"/>
    <n v="19"/>
    <x v="0"/>
    <x v="0"/>
    <n v="88"/>
  </r>
  <r>
    <n v="2"/>
    <x v="2"/>
    <x v="2"/>
    <x v="33"/>
    <x v="71"/>
    <x v="0"/>
    <n v="69"/>
    <n v="32"/>
    <n v="32"/>
    <x v="0"/>
    <x v="0"/>
    <n v="88"/>
  </r>
  <r>
    <n v="2"/>
    <x v="2"/>
    <x v="2"/>
    <x v="12"/>
    <x v="19"/>
    <x v="2"/>
    <n v="20"/>
    <n v="13"/>
    <n v="13"/>
    <x v="0"/>
    <x v="0"/>
    <n v="88"/>
  </r>
  <r>
    <n v="2"/>
    <x v="2"/>
    <x v="2"/>
    <x v="35"/>
    <x v="62"/>
    <x v="5"/>
    <n v="60"/>
    <n v="34"/>
    <n v="34"/>
    <x v="0"/>
    <x v="0"/>
    <n v="88"/>
  </r>
  <r>
    <n v="2"/>
    <x v="2"/>
    <x v="2"/>
    <x v="17"/>
    <x v="24"/>
    <x v="1"/>
    <n v="24"/>
    <n v="17"/>
    <n v="17"/>
    <x v="0"/>
    <x v="0"/>
    <n v="88"/>
  </r>
  <r>
    <n v="2"/>
    <x v="2"/>
    <x v="2"/>
    <x v="15"/>
    <x v="21"/>
    <x v="2"/>
    <n v="22"/>
    <n v="16"/>
    <n v="16"/>
    <x v="0"/>
    <x v="0"/>
    <n v="88"/>
  </r>
  <r>
    <n v="2"/>
    <x v="2"/>
    <x v="2"/>
    <x v="7"/>
    <x v="8"/>
    <x v="3"/>
    <n v="9"/>
    <n v="8"/>
    <n v="8"/>
    <x v="0"/>
    <x v="0"/>
    <n v="88"/>
  </r>
  <r>
    <n v="2"/>
    <x v="2"/>
    <x v="2"/>
    <x v="41"/>
    <x v="72"/>
    <x v="2"/>
    <n v="70"/>
    <n v="41"/>
    <n v="41"/>
    <x v="0"/>
    <x v="0"/>
    <n v="88"/>
  </r>
  <r>
    <n v="2"/>
    <x v="2"/>
    <x v="2"/>
    <x v="5"/>
    <x v="5"/>
    <x v="2"/>
    <n v="6"/>
    <n v="6"/>
    <n v="6"/>
    <x v="0"/>
    <x v="0"/>
    <n v="88"/>
  </r>
  <r>
    <n v="2"/>
    <x v="2"/>
    <x v="2"/>
    <x v="11"/>
    <x v="14"/>
    <x v="2"/>
    <n v="15"/>
    <n v="12"/>
    <n v="12"/>
    <x v="0"/>
    <x v="0"/>
    <n v="88"/>
  </r>
  <r>
    <n v="2"/>
    <x v="2"/>
    <x v="2"/>
    <x v="42"/>
    <x v="73"/>
    <x v="2"/>
    <n v="71"/>
    <n v="42"/>
    <n v="42"/>
    <x v="0"/>
    <x v="0"/>
    <n v="88"/>
  </r>
  <r>
    <n v="2"/>
    <x v="2"/>
    <x v="2"/>
    <x v="43"/>
    <x v="74"/>
    <x v="2"/>
    <n v="72"/>
    <n v="43"/>
    <n v="43"/>
    <x v="0"/>
    <x v="0"/>
    <n v="88"/>
  </r>
  <r>
    <n v="2"/>
    <x v="2"/>
    <x v="2"/>
    <x v="38"/>
    <x v="66"/>
    <x v="4"/>
    <n v="64"/>
    <n v="38"/>
    <n v="38"/>
    <x v="0"/>
    <x v="0"/>
    <n v="88"/>
  </r>
  <r>
    <n v="2"/>
    <x v="2"/>
    <x v="2"/>
    <x v="13"/>
    <x v="40"/>
    <x v="2"/>
    <n v="38"/>
    <n v="14"/>
    <n v="14"/>
    <x v="0"/>
    <x v="0"/>
    <n v="88"/>
  </r>
  <r>
    <n v="2"/>
    <x v="2"/>
    <x v="2"/>
    <x v="12"/>
    <x v="55"/>
    <x v="1"/>
    <n v="54"/>
    <n v="13"/>
    <n v="13"/>
    <x v="0"/>
    <x v="0"/>
    <n v="88"/>
  </r>
  <r>
    <n v="2"/>
    <x v="2"/>
    <x v="2"/>
    <x v="6"/>
    <x v="15"/>
    <x v="1"/>
    <n v="16"/>
    <n v="7"/>
    <n v="7"/>
    <x v="0"/>
    <x v="0"/>
    <n v="88"/>
  </r>
  <r>
    <n v="2"/>
    <x v="2"/>
    <x v="2"/>
    <x v="36"/>
    <x v="63"/>
    <x v="4"/>
    <n v="61"/>
    <n v="35"/>
    <n v="35"/>
    <x v="0"/>
    <x v="0"/>
    <n v="88"/>
  </r>
  <r>
    <n v="2"/>
    <x v="2"/>
    <x v="2"/>
    <x v="1"/>
    <x v="1"/>
    <x v="0"/>
    <n v="2"/>
    <n v="2"/>
    <n v="2"/>
    <x v="0"/>
    <x v="0"/>
    <n v="88"/>
  </r>
  <r>
    <n v="2"/>
    <x v="2"/>
    <x v="2"/>
    <x v="27"/>
    <x v="68"/>
    <x v="1"/>
    <n v="66"/>
    <n v="25"/>
    <n v="25"/>
    <x v="0"/>
    <x v="0"/>
    <n v="88"/>
  </r>
  <r>
    <n v="2"/>
    <x v="2"/>
    <x v="2"/>
    <x v="3"/>
    <x v="3"/>
    <x v="0"/>
    <n v="4"/>
    <n v="4"/>
    <n v="4"/>
    <x v="0"/>
    <x v="0"/>
    <n v="88"/>
  </r>
  <r>
    <n v="2"/>
    <x v="2"/>
    <x v="2"/>
    <x v="8"/>
    <x v="9"/>
    <x v="4"/>
    <n v="10"/>
    <n v="9"/>
    <n v="9"/>
    <x v="0"/>
    <x v="0"/>
    <n v="88"/>
  </r>
  <r>
    <n v="2"/>
    <x v="2"/>
    <x v="3"/>
    <x v="22"/>
    <x v="30"/>
    <x v="3"/>
    <n v="29"/>
    <n v="21"/>
    <n v="21"/>
    <x v="0"/>
    <x v="0"/>
    <n v="88"/>
  </r>
  <r>
    <n v="2"/>
    <x v="2"/>
    <x v="3"/>
    <x v="13"/>
    <x v="40"/>
    <x v="2"/>
    <n v="38"/>
    <n v="14"/>
    <n v="14"/>
    <x v="0"/>
    <x v="0"/>
    <n v="88"/>
  </r>
  <r>
    <n v="2"/>
    <x v="2"/>
    <x v="3"/>
    <x v="41"/>
    <x v="75"/>
    <x v="2"/>
    <n v="70"/>
    <n v="41"/>
    <n v="41"/>
    <x v="0"/>
    <x v="0"/>
    <n v="88"/>
  </r>
  <r>
    <n v="2"/>
    <x v="2"/>
    <x v="3"/>
    <x v="4"/>
    <x v="4"/>
    <x v="1"/>
    <n v="5"/>
    <n v="5"/>
    <n v="5"/>
    <x v="0"/>
    <x v="0"/>
    <n v="88"/>
  </r>
  <r>
    <n v="2"/>
    <x v="2"/>
    <x v="3"/>
    <x v="35"/>
    <x v="62"/>
    <x v="5"/>
    <n v="60"/>
    <n v="34"/>
    <n v="34"/>
    <x v="0"/>
    <x v="0"/>
    <n v="88"/>
  </r>
  <r>
    <n v="2"/>
    <x v="2"/>
    <x v="3"/>
    <x v="43"/>
    <x v="76"/>
    <x v="2"/>
    <n v="72"/>
    <n v="43"/>
    <n v="43"/>
    <x v="0"/>
    <x v="0"/>
    <n v="88"/>
  </r>
  <r>
    <n v="2"/>
    <x v="2"/>
    <x v="3"/>
    <x v="11"/>
    <x v="48"/>
    <x v="2"/>
    <n v="47"/>
    <n v="12"/>
    <n v="12"/>
    <x v="0"/>
    <x v="0"/>
    <n v="88"/>
  </r>
  <r>
    <n v="2"/>
    <x v="2"/>
    <x v="3"/>
    <x v="7"/>
    <x v="8"/>
    <x v="3"/>
    <n v="9"/>
    <n v="8"/>
    <n v="8"/>
    <x v="0"/>
    <x v="0"/>
    <n v="88"/>
  </r>
  <r>
    <n v="2"/>
    <x v="2"/>
    <x v="3"/>
    <x v="20"/>
    <x v="28"/>
    <x v="0"/>
    <n v="27"/>
    <n v="19"/>
    <n v="19"/>
    <x v="0"/>
    <x v="0"/>
    <n v="88"/>
  </r>
  <r>
    <n v="2"/>
    <x v="2"/>
    <x v="3"/>
    <x v="6"/>
    <x v="16"/>
    <x v="1"/>
    <n v="17"/>
    <n v="7"/>
    <n v="7"/>
    <x v="0"/>
    <x v="0"/>
    <n v="88"/>
  </r>
  <r>
    <n v="2"/>
    <x v="2"/>
    <x v="3"/>
    <x v="15"/>
    <x v="21"/>
    <x v="2"/>
    <n v="22"/>
    <n v="16"/>
    <n v="16"/>
    <x v="0"/>
    <x v="0"/>
    <n v="88"/>
  </r>
  <r>
    <n v="2"/>
    <x v="2"/>
    <x v="3"/>
    <x v="5"/>
    <x v="7"/>
    <x v="2"/>
    <n v="8"/>
    <n v="6"/>
    <n v="6"/>
    <x v="0"/>
    <x v="0"/>
    <n v="88"/>
  </r>
  <r>
    <n v="2"/>
    <x v="2"/>
    <x v="3"/>
    <x v="4"/>
    <x v="43"/>
    <x v="1"/>
    <n v="41"/>
    <n v="5"/>
    <n v="5"/>
    <x v="0"/>
    <x v="0"/>
    <n v="88"/>
  </r>
  <r>
    <n v="2"/>
    <x v="2"/>
    <x v="3"/>
    <x v="4"/>
    <x v="4"/>
    <x v="1"/>
    <n v="5"/>
    <n v="5"/>
    <n v="5"/>
    <x v="0"/>
    <x v="0"/>
    <n v="88"/>
  </r>
  <r>
    <n v="2"/>
    <x v="2"/>
    <x v="3"/>
    <x v="12"/>
    <x v="55"/>
    <x v="1"/>
    <n v="54"/>
    <n v="13"/>
    <n v="13"/>
    <x v="0"/>
    <x v="0"/>
    <n v="88"/>
  </r>
  <r>
    <n v="2"/>
    <x v="2"/>
    <x v="3"/>
    <x v="36"/>
    <x v="63"/>
    <x v="4"/>
    <n v="61"/>
    <n v="35"/>
    <n v="35"/>
    <x v="0"/>
    <x v="0"/>
    <n v="88"/>
  </r>
  <r>
    <n v="2"/>
    <x v="2"/>
    <x v="3"/>
    <x v="11"/>
    <x v="14"/>
    <x v="2"/>
    <n v="15"/>
    <n v="12"/>
    <n v="12"/>
    <x v="0"/>
    <x v="0"/>
    <n v="88"/>
  </r>
  <r>
    <n v="2"/>
    <x v="2"/>
    <x v="3"/>
    <x v="42"/>
    <x v="73"/>
    <x v="2"/>
    <n v="71"/>
    <n v="42"/>
    <n v="42"/>
    <x v="0"/>
    <x v="0"/>
    <n v="88"/>
  </r>
  <r>
    <n v="2"/>
    <x v="2"/>
    <x v="3"/>
    <x v="12"/>
    <x v="19"/>
    <x v="2"/>
    <n v="20"/>
    <n v="13"/>
    <n v="13"/>
    <x v="0"/>
    <x v="0"/>
    <n v="88"/>
  </r>
  <r>
    <n v="2"/>
    <x v="2"/>
    <x v="3"/>
    <x v="32"/>
    <x v="51"/>
    <x v="4"/>
    <n v="50"/>
    <n v="31"/>
    <n v="31"/>
    <x v="0"/>
    <x v="0"/>
    <n v="88"/>
  </r>
  <r>
    <n v="2"/>
    <x v="2"/>
    <x v="3"/>
    <x v="6"/>
    <x v="15"/>
    <x v="1"/>
    <n v="16"/>
    <n v="7"/>
    <n v="7"/>
    <x v="0"/>
    <x v="0"/>
    <n v="88"/>
  </r>
  <r>
    <n v="2"/>
    <x v="2"/>
    <x v="3"/>
    <x v="5"/>
    <x v="5"/>
    <x v="2"/>
    <n v="6"/>
    <n v="6"/>
    <n v="6"/>
    <x v="0"/>
    <x v="0"/>
    <n v="88"/>
  </r>
  <r>
    <n v="2"/>
    <x v="2"/>
    <x v="3"/>
    <x v="10"/>
    <x v="77"/>
    <x v="4"/>
    <n v="73"/>
    <n v="11"/>
    <n v="11"/>
    <x v="0"/>
    <x v="0"/>
    <n v="88"/>
  </r>
  <r>
    <n v="2"/>
    <x v="2"/>
    <x v="3"/>
    <x v="12"/>
    <x v="78"/>
    <x v="4"/>
    <n v="74"/>
    <n v="13"/>
    <n v="13"/>
    <x v="0"/>
    <x v="0"/>
    <n v="88"/>
  </r>
  <r>
    <n v="2"/>
    <x v="2"/>
    <x v="4"/>
    <x v="22"/>
    <x v="30"/>
    <x v="3"/>
    <n v="29"/>
    <n v="21"/>
    <n v="21"/>
    <x v="0"/>
    <x v="0"/>
    <n v="88"/>
  </r>
  <r>
    <n v="2"/>
    <x v="2"/>
    <x v="4"/>
    <x v="35"/>
    <x v="62"/>
    <x v="5"/>
    <n v="60"/>
    <n v="34"/>
    <n v="34"/>
    <x v="0"/>
    <x v="0"/>
    <n v="88"/>
  </r>
  <r>
    <n v="2"/>
    <x v="2"/>
    <x v="4"/>
    <x v="1"/>
    <x v="1"/>
    <x v="0"/>
    <n v="2"/>
    <n v="2"/>
    <n v="2"/>
    <x v="0"/>
    <x v="0"/>
    <n v="88"/>
  </r>
  <r>
    <n v="2"/>
    <x v="2"/>
    <x v="4"/>
    <x v="17"/>
    <x v="24"/>
    <x v="1"/>
    <n v="24"/>
    <n v="17"/>
    <n v="17"/>
    <x v="0"/>
    <x v="0"/>
    <n v="88"/>
  </r>
  <r>
    <n v="2"/>
    <x v="2"/>
    <x v="4"/>
    <x v="37"/>
    <x v="64"/>
    <x v="4"/>
    <m/>
    <n v="62"/>
    <n v="36"/>
    <x v="0"/>
    <x v="0"/>
    <n v="88"/>
  </r>
  <r>
    <n v="2"/>
    <x v="2"/>
    <x v="4"/>
    <x v="12"/>
    <x v="55"/>
    <x v="1"/>
    <n v="54"/>
    <n v="13"/>
    <n v="13"/>
    <x v="0"/>
    <x v="0"/>
    <n v="88"/>
  </r>
  <r>
    <n v="2"/>
    <x v="2"/>
    <x v="4"/>
    <x v="4"/>
    <x v="4"/>
    <x v="1"/>
    <n v="5"/>
    <n v="5"/>
    <n v="5"/>
    <x v="0"/>
    <x v="0"/>
    <n v="88"/>
  </r>
  <r>
    <n v="2"/>
    <x v="2"/>
    <x v="4"/>
    <x v="5"/>
    <x v="5"/>
    <x v="2"/>
    <n v="6"/>
    <n v="6"/>
    <n v="6"/>
    <x v="0"/>
    <x v="0"/>
    <n v="88"/>
  </r>
  <r>
    <n v="2"/>
    <x v="2"/>
    <x v="4"/>
    <x v="36"/>
    <x v="63"/>
    <x v="4"/>
    <n v="61"/>
    <n v="35"/>
    <n v="35"/>
    <x v="0"/>
    <x v="0"/>
    <n v="88"/>
  </r>
  <r>
    <n v="2"/>
    <x v="2"/>
    <x v="4"/>
    <x v="6"/>
    <x v="6"/>
    <x v="1"/>
    <n v="7"/>
    <n v="7"/>
    <n v="7"/>
    <x v="0"/>
    <x v="0"/>
    <n v="88"/>
  </r>
  <r>
    <n v="2"/>
    <x v="2"/>
    <x v="4"/>
    <x v="5"/>
    <x v="7"/>
    <x v="2"/>
    <n v="8"/>
    <n v="6"/>
    <n v="6"/>
    <x v="0"/>
    <x v="0"/>
    <n v="88"/>
  </r>
  <r>
    <n v="2"/>
    <x v="2"/>
    <x v="4"/>
    <x v="5"/>
    <x v="79"/>
    <x v="5"/>
    <n v="75"/>
    <n v="6"/>
    <n v="6"/>
    <x v="0"/>
    <x v="0"/>
    <n v="88"/>
  </r>
  <r>
    <n v="2"/>
    <x v="2"/>
    <x v="4"/>
    <x v="13"/>
    <x v="40"/>
    <x v="2"/>
    <n v="38"/>
    <n v="14"/>
    <n v="14"/>
    <x v="0"/>
    <x v="0"/>
    <n v="88"/>
  </r>
  <r>
    <n v="2"/>
    <x v="2"/>
    <x v="4"/>
    <x v="20"/>
    <x v="28"/>
    <x v="0"/>
    <n v="27"/>
    <n v="19"/>
    <n v="19"/>
    <x v="0"/>
    <x v="0"/>
    <n v="88"/>
  </r>
  <r>
    <n v="2"/>
    <x v="2"/>
    <x v="4"/>
    <x v="25"/>
    <x v="50"/>
    <x v="1"/>
    <n v="49"/>
    <n v="23"/>
    <n v="23"/>
    <x v="0"/>
    <x v="0"/>
    <n v="88"/>
  </r>
  <r>
    <n v="2"/>
    <x v="2"/>
    <x v="4"/>
    <x v="6"/>
    <x v="10"/>
    <x v="1"/>
    <n v="11"/>
    <n v="7"/>
    <n v="7"/>
    <x v="0"/>
    <x v="0"/>
    <n v="88"/>
  </r>
  <r>
    <n v="2"/>
    <x v="2"/>
    <x v="4"/>
    <x v="6"/>
    <x v="15"/>
    <x v="1"/>
    <n v="16"/>
    <n v="7"/>
    <n v="7"/>
    <x v="0"/>
    <x v="0"/>
    <n v="88"/>
  </r>
  <r>
    <n v="2"/>
    <x v="2"/>
    <x v="4"/>
    <x v="3"/>
    <x v="3"/>
    <x v="0"/>
    <n v="4"/>
    <n v="4"/>
    <n v="4"/>
    <x v="0"/>
    <x v="0"/>
    <n v="88"/>
  </r>
  <r>
    <n v="2"/>
    <x v="2"/>
    <x v="4"/>
    <x v="6"/>
    <x v="16"/>
    <x v="1"/>
    <n v="17"/>
    <n v="7"/>
    <n v="7"/>
    <x v="0"/>
    <x v="0"/>
    <n v="88"/>
  </r>
  <r>
    <n v="2"/>
    <x v="2"/>
    <x v="4"/>
    <x v="12"/>
    <x v="80"/>
    <x v="5"/>
    <n v="128"/>
    <n v="13"/>
    <n v="13"/>
    <x v="0"/>
    <x v="0"/>
    <n v="88"/>
  </r>
  <r>
    <n v="2"/>
    <x v="2"/>
    <x v="4"/>
    <x v="11"/>
    <x v="41"/>
    <x v="4"/>
    <n v="39"/>
    <n v="12"/>
    <n v="12"/>
    <x v="0"/>
    <x v="0"/>
    <n v="88"/>
  </r>
  <r>
    <n v="2"/>
    <x v="2"/>
    <x v="5"/>
    <x v="12"/>
    <x v="55"/>
    <x v="1"/>
    <n v="54"/>
    <n v="13"/>
    <n v="13"/>
    <x v="0"/>
    <x v="0"/>
    <n v="88"/>
  </r>
  <r>
    <n v="2"/>
    <x v="2"/>
    <x v="5"/>
    <x v="20"/>
    <x v="28"/>
    <x v="0"/>
    <n v="27"/>
    <n v="19"/>
    <n v="19"/>
    <x v="0"/>
    <x v="0"/>
    <n v="88"/>
  </r>
  <r>
    <n v="2"/>
    <x v="2"/>
    <x v="5"/>
    <x v="3"/>
    <x v="3"/>
    <x v="0"/>
    <n v="4"/>
    <n v="4"/>
    <n v="4"/>
    <x v="0"/>
    <x v="0"/>
    <n v="88"/>
  </r>
  <r>
    <n v="2"/>
    <x v="2"/>
    <x v="5"/>
    <x v="12"/>
    <x v="19"/>
    <x v="2"/>
    <n v="20"/>
    <n v="13"/>
    <n v="13"/>
    <x v="0"/>
    <x v="0"/>
    <n v="88"/>
  </r>
  <r>
    <n v="2"/>
    <x v="2"/>
    <x v="5"/>
    <x v="6"/>
    <x v="15"/>
    <x v="1"/>
    <n v="16"/>
    <n v="7"/>
    <n v="7"/>
    <x v="0"/>
    <x v="0"/>
    <n v="88"/>
  </r>
  <r>
    <n v="2"/>
    <x v="2"/>
    <x v="5"/>
    <x v="12"/>
    <x v="80"/>
    <x v="5"/>
    <n v="128"/>
    <n v="13"/>
    <n v="13"/>
    <x v="0"/>
    <x v="0"/>
    <n v="88"/>
  </r>
  <r>
    <n v="2"/>
    <x v="2"/>
    <x v="5"/>
    <x v="25"/>
    <x v="50"/>
    <x v="1"/>
    <n v="49"/>
    <n v="23"/>
    <n v="23"/>
    <x v="0"/>
    <x v="0"/>
    <n v="88"/>
  </r>
  <r>
    <n v="2"/>
    <x v="2"/>
    <x v="5"/>
    <x v="35"/>
    <x v="69"/>
    <x v="5"/>
    <n v="67"/>
    <n v="34"/>
    <n v="34"/>
    <x v="0"/>
    <x v="0"/>
    <n v="88"/>
  </r>
  <r>
    <n v="2"/>
    <x v="2"/>
    <x v="5"/>
    <x v="5"/>
    <x v="7"/>
    <x v="2"/>
    <n v="8"/>
    <n v="6"/>
    <n v="6"/>
    <x v="0"/>
    <x v="0"/>
    <n v="88"/>
  </r>
  <r>
    <n v="2"/>
    <x v="2"/>
    <x v="5"/>
    <x v="5"/>
    <x v="5"/>
    <x v="2"/>
    <n v="6"/>
    <n v="6"/>
    <n v="6"/>
    <x v="0"/>
    <x v="0"/>
    <n v="88"/>
  </r>
  <r>
    <n v="2"/>
    <x v="2"/>
    <x v="5"/>
    <x v="4"/>
    <x v="4"/>
    <x v="1"/>
    <n v="5"/>
    <n v="5"/>
    <n v="5"/>
    <x v="0"/>
    <x v="0"/>
    <n v="88"/>
  </r>
  <r>
    <n v="2"/>
    <x v="2"/>
    <x v="5"/>
    <x v="36"/>
    <x v="63"/>
    <x v="4"/>
    <n v="61"/>
    <n v="35"/>
    <n v="35"/>
    <x v="0"/>
    <x v="0"/>
    <n v="88"/>
  </r>
  <r>
    <n v="2"/>
    <x v="2"/>
    <x v="5"/>
    <x v="13"/>
    <x v="40"/>
    <x v="2"/>
    <n v="38"/>
    <n v="14"/>
    <n v="14"/>
    <x v="0"/>
    <x v="0"/>
    <n v="88"/>
  </r>
  <r>
    <n v="2"/>
    <x v="2"/>
    <x v="5"/>
    <x v="42"/>
    <x v="81"/>
    <x v="2"/>
    <n v="76"/>
    <n v="42"/>
    <n v="42"/>
    <x v="0"/>
    <x v="0"/>
    <n v="88"/>
  </r>
  <r>
    <n v="2"/>
    <x v="2"/>
    <x v="5"/>
    <x v="32"/>
    <x v="51"/>
    <x v="4"/>
    <n v="50"/>
    <n v="31"/>
    <n v="31"/>
    <x v="0"/>
    <x v="0"/>
    <n v="88"/>
  </r>
  <r>
    <n v="2"/>
    <x v="2"/>
    <x v="6"/>
    <x v="43"/>
    <x v="74"/>
    <x v="2"/>
    <n v="72"/>
    <n v="43"/>
    <n v="43"/>
    <x v="0"/>
    <x v="0"/>
    <n v="88"/>
  </r>
  <r>
    <n v="2"/>
    <x v="2"/>
    <x v="6"/>
    <x v="15"/>
    <x v="21"/>
    <x v="2"/>
    <n v="22"/>
    <n v="16"/>
    <n v="16"/>
    <x v="0"/>
    <x v="0"/>
    <n v="88"/>
  </r>
  <r>
    <n v="2"/>
    <x v="2"/>
    <x v="6"/>
    <x v="32"/>
    <x v="51"/>
    <x v="4"/>
    <n v="50"/>
    <n v="31"/>
    <n v="31"/>
    <x v="0"/>
    <x v="0"/>
    <n v="88"/>
  </r>
  <r>
    <n v="2"/>
    <x v="2"/>
    <x v="6"/>
    <x v="13"/>
    <x v="40"/>
    <x v="2"/>
    <n v="38"/>
    <n v="14"/>
    <n v="14"/>
    <x v="0"/>
    <x v="0"/>
    <n v="88"/>
  </r>
  <r>
    <n v="2"/>
    <x v="2"/>
    <x v="6"/>
    <x v="44"/>
    <x v="82"/>
    <x v="2"/>
    <n v="77"/>
    <n v="43"/>
    <n v="43"/>
    <x v="0"/>
    <x v="0"/>
    <n v="88"/>
  </r>
  <r>
    <n v="2"/>
    <x v="2"/>
    <x v="6"/>
    <x v="12"/>
    <x v="55"/>
    <x v="1"/>
    <n v="54"/>
    <n v="13"/>
    <n v="13"/>
    <x v="0"/>
    <x v="0"/>
    <n v="88"/>
  </r>
  <r>
    <n v="2"/>
    <x v="2"/>
    <x v="6"/>
    <x v="12"/>
    <x v="19"/>
    <x v="2"/>
    <n v="20"/>
    <n v="13"/>
    <n v="13"/>
    <x v="0"/>
    <x v="0"/>
    <n v="88"/>
  </r>
  <r>
    <n v="2"/>
    <x v="2"/>
    <x v="6"/>
    <x v="20"/>
    <x v="38"/>
    <x v="0"/>
    <n v="36"/>
    <n v="19"/>
    <n v="19"/>
    <x v="0"/>
    <x v="0"/>
    <n v="88"/>
  </r>
  <r>
    <n v="2"/>
    <x v="2"/>
    <x v="6"/>
    <x v="41"/>
    <x v="83"/>
    <x v="2"/>
    <n v="78"/>
    <n v="41"/>
    <n v="41"/>
    <x v="0"/>
    <x v="0"/>
    <n v="88"/>
  </r>
  <r>
    <n v="2"/>
    <x v="2"/>
    <x v="6"/>
    <x v="45"/>
    <x v="84"/>
    <x v="1"/>
    <n v="79"/>
    <n v="44"/>
    <n v="44"/>
    <x v="0"/>
    <x v="0"/>
    <n v="88"/>
  </r>
  <r>
    <n v="2"/>
    <x v="2"/>
    <x v="6"/>
    <x v="8"/>
    <x v="85"/>
    <x v="4"/>
    <n v="80"/>
    <n v="9"/>
    <n v="9"/>
    <x v="0"/>
    <x v="0"/>
    <n v="88"/>
  </r>
  <r>
    <n v="2"/>
    <x v="2"/>
    <x v="6"/>
    <x v="10"/>
    <x v="13"/>
    <x v="1"/>
    <n v="14"/>
    <n v="11"/>
    <n v="11"/>
    <x v="0"/>
    <x v="0"/>
    <n v="88"/>
  </r>
  <r>
    <n v="2"/>
    <x v="2"/>
    <x v="6"/>
    <x v="42"/>
    <x v="73"/>
    <x v="2"/>
    <n v="71"/>
    <n v="42"/>
    <n v="42"/>
    <x v="0"/>
    <x v="0"/>
    <n v="88"/>
  </r>
  <r>
    <n v="2"/>
    <x v="2"/>
    <x v="6"/>
    <x v="12"/>
    <x v="17"/>
    <x v="2"/>
    <n v="18"/>
    <n v="13"/>
    <n v="13"/>
    <x v="0"/>
    <x v="0"/>
    <n v="88"/>
  </r>
  <r>
    <n v="2"/>
    <x v="2"/>
    <x v="6"/>
    <x v="5"/>
    <x v="5"/>
    <x v="2"/>
    <n v="6"/>
    <n v="6"/>
    <n v="6"/>
    <x v="0"/>
    <x v="0"/>
    <n v="88"/>
  </r>
  <r>
    <n v="2"/>
    <x v="2"/>
    <x v="6"/>
    <x v="12"/>
    <x v="80"/>
    <x v="5"/>
    <n v="128"/>
    <n v="13"/>
    <n v="13"/>
    <x v="0"/>
    <x v="0"/>
    <n v="88"/>
  </r>
  <r>
    <n v="2"/>
    <x v="2"/>
    <x v="6"/>
    <x v="25"/>
    <x v="50"/>
    <x v="1"/>
    <n v="49"/>
    <n v="23"/>
    <n v="23"/>
    <x v="0"/>
    <x v="0"/>
    <n v="88"/>
  </r>
  <r>
    <n v="2"/>
    <x v="2"/>
    <x v="6"/>
    <x v="36"/>
    <x v="63"/>
    <x v="4"/>
    <n v="61"/>
    <n v="35"/>
    <n v="35"/>
    <x v="0"/>
    <x v="0"/>
    <n v="88"/>
  </r>
  <r>
    <n v="2"/>
    <x v="2"/>
    <x v="6"/>
    <x v="25"/>
    <x v="34"/>
    <x v="1"/>
    <n v="32"/>
    <n v="23"/>
    <n v="23"/>
    <x v="0"/>
    <x v="0"/>
    <n v="88"/>
  </r>
  <r>
    <n v="2"/>
    <x v="2"/>
    <x v="6"/>
    <x v="43"/>
    <x v="86"/>
    <x v="2"/>
    <n v="81"/>
    <n v="43"/>
    <n v="43"/>
    <x v="0"/>
    <x v="0"/>
    <n v="88"/>
  </r>
  <r>
    <n v="2"/>
    <x v="2"/>
    <x v="6"/>
    <x v="32"/>
    <x v="87"/>
    <x v="2"/>
    <n v="82"/>
    <n v="31"/>
    <n v="31"/>
    <x v="0"/>
    <x v="0"/>
    <n v="88"/>
  </r>
  <r>
    <n v="2"/>
    <x v="2"/>
    <x v="6"/>
    <x v="42"/>
    <x v="81"/>
    <x v="2"/>
    <n v="76"/>
    <n v="42"/>
    <n v="42"/>
    <x v="0"/>
    <x v="0"/>
    <n v="88"/>
  </r>
  <r>
    <n v="2"/>
    <x v="2"/>
    <x v="6"/>
    <x v="11"/>
    <x v="88"/>
    <x v="2"/>
    <n v="83"/>
    <n v="12"/>
    <n v="12"/>
    <x v="0"/>
    <x v="0"/>
    <n v="88"/>
  </r>
  <r>
    <n v="2"/>
    <x v="2"/>
    <x v="6"/>
    <x v="41"/>
    <x v="75"/>
    <x v="2"/>
    <n v="70"/>
    <n v="41"/>
    <n v="41"/>
    <x v="0"/>
    <x v="0"/>
    <n v="88"/>
  </r>
  <r>
    <n v="2"/>
    <x v="2"/>
    <x v="6"/>
    <x v="6"/>
    <x v="10"/>
    <x v="1"/>
    <n v="11"/>
    <n v="7"/>
    <n v="7"/>
    <x v="0"/>
    <x v="0"/>
    <n v="88"/>
  </r>
  <r>
    <n v="2"/>
    <x v="2"/>
    <x v="6"/>
    <x v="6"/>
    <x v="15"/>
    <x v="1"/>
    <n v="16"/>
    <n v="7"/>
    <n v="7"/>
    <x v="0"/>
    <x v="0"/>
    <n v="88"/>
  </r>
  <r>
    <n v="2"/>
    <x v="2"/>
    <x v="6"/>
    <x v="35"/>
    <x v="62"/>
    <x v="5"/>
    <n v="60"/>
    <n v="34"/>
    <n v="34"/>
    <x v="0"/>
    <x v="0"/>
    <n v="88"/>
  </r>
  <r>
    <n v="2"/>
    <x v="2"/>
    <x v="6"/>
    <x v="6"/>
    <x v="6"/>
    <x v="1"/>
    <n v="7"/>
    <n v="7"/>
    <n v="7"/>
    <x v="0"/>
    <x v="0"/>
    <n v="88"/>
  </r>
  <r>
    <n v="2"/>
    <x v="2"/>
    <x v="6"/>
    <x v="11"/>
    <x v="48"/>
    <x v="2"/>
    <n v="47"/>
    <n v="12"/>
    <n v="12"/>
    <x v="0"/>
    <x v="0"/>
    <n v="88"/>
  </r>
  <r>
    <n v="2"/>
    <x v="2"/>
    <x v="6"/>
    <x v="5"/>
    <x v="79"/>
    <x v="5"/>
    <n v="75"/>
    <n v="6"/>
    <n v="6"/>
    <x v="0"/>
    <x v="0"/>
    <n v="88"/>
  </r>
  <r>
    <n v="2"/>
    <x v="2"/>
    <x v="7"/>
    <x v="42"/>
    <x v="81"/>
    <x v="2"/>
    <n v="76"/>
    <n v="42"/>
    <n v="42"/>
    <x v="0"/>
    <x v="0"/>
    <n v="88"/>
  </r>
  <r>
    <n v="2"/>
    <x v="2"/>
    <x v="7"/>
    <x v="17"/>
    <x v="24"/>
    <x v="1"/>
    <n v="24"/>
    <n v="17"/>
    <n v="17"/>
    <x v="0"/>
    <x v="0"/>
    <n v="88"/>
  </r>
  <r>
    <n v="2"/>
    <x v="2"/>
    <x v="7"/>
    <x v="33"/>
    <x v="71"/>
    <x v="0"/>
    <n v="69"/>
    <n v="32"/>
    <n v="32"/>
    <x v="0"/>
    <x v="0"/>
    <n v="88"/>
  </r>
  <r>
    <n v="2"/>
    <x v="2"/>
    <x v="7"/>
    <x v="12"/>
    <x v="55"/>
    <x v="1"/>
    <n v="54"/>
    <n v="13"/>
    <n v="13"/>
    <x v="0"/>
    <x v="0"/>
    <n v="88"/>
  </r>
  <r>
    <n v="2"/>
    <x v="2"/>
    <x v="7"/>
    <x v="40"/>
    <x v="70"/>
    <x v="5"/>
    <n v="68"/>
    <n v="40"/>
    <n v="40"/>
    <x v="0"/>
    <x v="0"/>
    <n v="88"/>
  </r>
  <r>
    <n v="2"/>
    <x v="2"/>
    <x v="7"/>
    <x v="41"/>
    <x v="83"/>
    <x v="2"/>
    <n v="78"/>
    <n v="41"/>
    <n v="41"/>
    <x v="0"/>
    <x v="0"/>
    <n v="88"/>
  </r>
  <r>
    <n v="2"/>
    <x v="2"/>
    <x v="7"/>
    <x v="7"/>
    <x v="8"/>
    <x v="3"/>
    <n v="9"/>
    <n v="8"/>
    <n v="8"/>
    <x v="0"/>
    <x v="0"/>
    <n v="88"/>
  </r>
  <r>
    <n v="2"/>
    <x v="2"/>
    <x v="7"/>
    <x v="32"/>
    <x v="51"/>
    <x v="4"/>
    <n v="50"/>
    <n v="31"/>
    <n v="31"/>
    <x v="0"/>
    <x v="0"/>
    <n v="88"/>
  </r>
  <r>
    <n v="2"/>
    <x v="2"/>
    <x v="7"/>
    <x v="15"/>
    <x v="21"/>
    <x v="2"/>
    <n v="22"/>
    <n v="16"/>
    <n v="16"/>
    <x v="0"/>
    <x v="0"/>
    <n v="88"/>
  </r>
  <r>
    <n v="2"/>
    <x v="2"/>
    <x v="7"/>
    <x v="4"/>
    <x v="4"/>
    <x v="1"/>
    <n v="5"/>
    <n v="5"/>
    <n v="5"/>
    <x v="0"/>
    <x v="0"/>
    <n v="88"/>
  </r>
  <r>
    <n v="2"/>
    <x v="2"/>
    <x v="7"/>
    <x v="35"/>
    <x v="62"/>
    <x v="5"/>
    <n v="60"/>
    <n v="34"/>
    <n v="34"/>
    <x v="0"/>
    <x v="0"/>
    <n v="88"/>
  </r>
  <r>
    <n v="2"/>
    <x v="2"/>
    <x v="7"/>
    <x v="6"/>
    <x v="15"/>
    <x v="1"/>
    <n v="16"/>
    <n v="7"/>
    <n v="7"/>
    <x v="0"/>
    <x v="0"/>
    <n v="88"/>
  </r>
  <r>
    <n v="2"/>
    <x v="2"/>
    <x v="7"/>
    <x v="32"/>
    <x v="87"/>
    <x v="2"/>
    <n v="82"/>
    <n v="31"/>
    <n v="31"/>
    <x v="0"/>
    <x v="0"/>
    <n v="88"/>
  </r>
  <r>
    <n v="2"/>
    <x v="2"/>
    <x v="7"/>
    <x v="1"/>
    <x v="1"/>
    <x v="0"/>
    <n v="2"/>
    <n v="2"/>
    <n v="2"/>
    <x v="0"/>
    <x v="0"/>
    <n v="88"/>
  </r>
  <r>
    <n v="2"/>
    <x v="2"/>
    <x v="7"/>
    <x v="36"/>
    <x v="63"/>
    <x v="4"/>
    <n v="61"/>
    <n v="35"/>
    <n v="35"/>
    <x v="0"/>
    <x v="0"/>
    <n v="88"/>
  </r>
  <r>
    <n v="2"/>
    <x v="2"/>
    <x v="7"/>
    <x v="46"/>
    <x v="89"/>
    <x v="2"/>
    <n v="165"/>
    <n v="75"/>
    <n v="75"/>
    <x v="0"/>
    <x v="0"/>
    <n v="88"/>
  </r>
  <r>
    <n v="2"/>
    <x v="2"/>
    <x v="7"/>
    <x v="5"/>
    <x v="5"/>
    <x v="2"/>
    <n v="6"/>
    <m/>
    <n v="6"/>
    <x v="0"/>
    <x v="0"/>
    <n v="88"/>
  </r>
  <r>
    <n v="2"/>
    <x v="2"/>
    <x v="7"/>
    <x v="44"/>
    <x v="82"/>
    <x v="2"/>
    <n v="77"/>
    <n v="43"/>
    <n v="43"/>
    <x v="0"/>
    <x v="0"/>
    <n v="88"/>
  </r>
  <r>
    <n v="2"/>
    <x v="2"/>
    <x v="7"/>
    <x v="12"/>
    <x v="19"/>
    <x v="2"/>
    <n v="20"/>
    <n v="13"/>
    <n v="13"/>
    <x v="0"/>
    <x v="0"/>
    <n v="88"/>
  </r>
  <r>
    <n v="2"/>
    <x v="2"/>
    <x v="7"/>
    <x v="42"/>
    <x v="73"/>
    <x v="2"/>
    <n v="71"/>
    <n v="42"/>
    <n v="42"/>
    <x v="0"/>
    <x v="0"/>
    <n v="88"/>
  </r>
  <r>
    <n v="2"/>
    <x v="2"/>
    <x v="7"/>
    <x v="2"/>
    <x v="2"/>
    <x v="0"/>
    <n v="3"/>
    <n v="3"/>
    <n v="3"/>
    <x v="0"/>
    <x v="0"/>
    <n v="88"/>
  </r>
  <r>
    <n v="2"/>
    <x v="2"/>
    <x v="7"/>
    <x v="43"/>
    <x v="74"/>
    <x v="2"/>
    <n v="72"/>
    <n v="43"/>
    <n v="43"/>
    <x v="0"/>
    <x v="0"/>
    <n v="88"/>
  </r>
  <r>
    <n v="2"/>
    <x v="2"/>
    <x v="7"/>
    <x v="11"/>
    <x v="88"/>
    <x v="2"/>
    <n v="83"/>
    <n v="12"/>
    <n v="12"/>
    <x v="0"/>
    <x v="0"/>
    <n v="88"/>
  </r>
  <r>
    <n v="2"/>
    <x v="2"/>
    <x v="7"/>
    <x v="11"/>
    <x v="48"/>
    <x v="2"/>
    <n v="47"/>
    <n v="12"/>
    <n v="12"/>
    <x v="0"/>
    <x v="0"/>
    <n v="88"/>
  </r>
  <r>
    <n v="2"/>
    <x v="2"/>
    <x v="7"/>
    <x v="1"/>
    <x v="90"/>
    <x v="5"/>
    <n v="84"/>
    <n v="2"/>
    <n v="2"/>
    <x v="0"/>
    <x v="0"/>
    <n v="88"/>
  </r>
  <r>
    <n v="2"/>
    <x v="3"/>
    <x v="0"/>
    <x v="42"/>
    <x v="73"/>
    <x v="2"/>
    <n v="71"/>
    <n v="42"/>
    <n v="42"/>
    <x v="0"/>
    <x v="0"/>
    <n v="88"/>
  </r>
  <r>
    <n v="2"/>
    <x v="3"/>
    <x v="0"/>
    <x v="17"/>
    <x v="91"/>
    <x v="4"/>
    <n v="85"/>
    <n v="17"/>
    <n v="17"/>
    <x v="0"/>
    <x v="0"/>
    <n v="88"/>
  </r>
  <r>
    <n v="2"/>
    <x v="3"/>
    <x v="0"/>
    <x v="15"/>
    <x v="21"/>
    <x v="2"/>
    <n v="22"/>
    <n v="16"/>
    <n v="16"/>
    <x v="0"/>
    <x v="0"/>
    <n v="88"/>
  </r>
  <r>
    <n v="2"/>
    <x v="3"/>
    <x v="0"/>
    <x v="10"/>
    <x v="13"/>
    <x v="1"/>
    <n v="14"/>
    <n v="11"/>
    <n v="11"/>
    <x v="0"/>
    <x v="0"/>
    <n v="88"/>
  </r>
  <r>
    <n v="2"/>
    <x v="3"/>
    <x v="0"/>
    <x v="25"/>
    <x v="50"/>
    <x v="1"/>
    <n v="49"/>
    <n v="23"/>
    <n v="23"/>
    <x v="0"/>
    <x v="0"/>
    <n v="88"/>
  </r>
  <r>
    <n v="2"/>
    <x v="3"/>
    <x v="0"/>
    <x v="36"/>
    <x v="92"/>
    <x v="4"/>
    <n v="86"/>
    <n v="35"/>
    <n v="35"/>
    <x v="0"/>
    <x v="0"/>
    <n v="88"/>
  </r>
  <r>
    <n v="2"/>
    <x v="3"/>
    <x v="0"/>
    <x v="5"/>
    <x v="7"/>
    <x v="2"/>
    <n v="8"/>
    <n v="6"/>
    <n v="6"/>
    <x v="0"/>
    <x v="0"/>
    <n v="88"/>
  </r>
  <r>
    <n v="2"/>
    <x v="3"/>
    <x v="0"/>
    <x v="6"/>
    <x v="10"/>
    <x v="1"/>
    <n v="11"/>
    <n v="7"/>
    <n v="7"/>
    <x v="0"/>
    <x v="0"/>
    <n v="88"/>
  </r>
  <r>
    <n v="2"/>
    <x v="3"/>
    <x v="0"/>
    <x v="20"/>
    <x v="28"/>
    <x v="0"/>
    <n v="27"/>
    <n v="19"/>
    <n v="19"/>
    <x v="0"/>
    <x v="0"/>
    <n v="88"/>
  </r>
  <r>
    <n v="2"/>
    <x v="3"/>
    <x v="0"/>
    <x v="20"/>
    <x v="38"/>
    <x v="0"/>
    <n v="36"/>
    <n v="19"/>
    <n v="19"/>
    <x v="0"/>
    <x v="0"/>
    <n v="88"/>
  </r>
  <r>
    <n v="2"/>
    <x v="3"/>
    <x v="0"/>
    <x v="40"/>
    <x v="70"/>
    <x v="5"/>
    <n v="68"/>
    <n v="40"/>
    <n v="40"/>
    <x v="0"/>
    <x v="0"/>
    <n v="88"/>
  </r>
  <r>
    <n v="2"/>
    <x v="3"/>
    <x v="0"/>
    <x v="13"/>
    <x v="40"/>
    <x v="2"/>
    <n v="38"/>
    <n v="14"/>
    <n v="14"/>
    <x v="0"/>
    <x v="0"/>
    <n v="88"/>
  </r>
  <r>
    <n v="2"/>
    <x v="3"/>
    <x v="0"/>
    <x v="36"/>
    <x v="93"/>
    <x v="4"/>
    <n v="87"/>
    <n v="35"/>
    <n v="35"/>
    <x v="0"/>
    <x v="0"/>
    <n v="88"/>
  </r>
  <r>
    <n v="2"/>
    <x v="3"/>
    <x v="0"/>
    <x v="17"/>
    <x v="25"/>
    <x v="1"/>
    <n v="25"/>
    <n v="17"/>
    <n v="17"/>
    <x v="0"/>
    <x v="0"/>
    <n v="88"/>
  </r>
  <r>
    <n v="2"/>
    <x v="3"/>
    <x v="0"/>
    <x v="32"/>
    <x v="51"/>
    <x v="4"/>
    <n v="50"/>
    <n v="31"/>
    <n v="31"/>
    <x v="0"/>
    <x v="0"/>
    <n v="88"/>
  </r>
  <r>
    <n v="2"/>
    <x v="3"/>
    <x v="0"/>
    <x v="12"/>
    <x v="17"/>
    <x v="2"/>
    <n v="18"/>
    <n v="13"/>
    <n v="13"/>
    <x v="0"/>
    <x v="0"/>
    <n v="88"/>
  </r>
  <r>
    <n v="2"/>
    <x v="3"/>
    <x v="0"/>
    <x v="35"/>
    <x v="62"/>
    <x v="5"/>
    <n v="60"/>
    <n v="34"/>
    <n v="34"/>
    <x v="0"/>
    <x v="0"/>
    <n v="88"/>
  </r>
  <r>
    <n v="2"/>
    <x v="3"/>
    <x v="1"/>
    <x v="16"/>
    <x v="22"/>
    <x v="0"/>
    <n v="164"/>
    <n v="37"/>
    <n v="37"/>
    <x v="0"/>
    <x v="0"/>
    <n v="88"/>
  </r>
  <r>
    <n v="2"/>
    <x v="3"/>
    <x v="1"/>
    <x v="3"/>
    <x v="3"/>
    <x v="0"/>
    <n v="4"/>
    <n v="4"/>
    <n v="4"/>
    <x v="0"/>
    <x v="0"/>
    <n v="88"/>
  </r>
  <r>
    <n v="2"/>
    <x v="3"/>
    <x v="1"/>
    <x v="30"/>
    <x v="47"/>
    <x v="3"/>
    <n v="45"/>
    <n v="28"/>
    <n v="28"/>
    <x v="0"/>
    <x v="0"/>
    <n v="88"/>
  </r>
  <r>
    <n v="2"/>
    <x v="3"/>
    <x v="1"/>
    <x v="5"/>
    <x v="5"/>
    <x v="2"/>
    <n v="6"/>
    <n v="6"/>
    <n v="6"/>
    <x v="0"/>
    <x v="0"/>
    <n v="88"/>
  </r>
  <r>
    <n v="2"/>
    <x v="3"/>
    <x v="1"/>
    <x v="13"/>
    <x v="40"/>
    <x v="2"/>
    <n v="38"/>
    <n v="14"/>
    <n v="14"/>
    <x v="0"/>
    <x v="0"/>
    <n v="88"/>
  </r>
  <r>
    <n v="2"/>
    <x v="3"/>
    <x v="1"/>
    <x v="15"/>
    <x v="21"/>
    <x v="2"/>
    <n v="22"/>
    <n v="16"/>
    <n v="16"/>
    <x v="0"/>
    <x v="0"/>
    <n v="88"/>
  </r>
  <r>
    <n v="2"/>
    <x v="3"/>
    <x v="1"/>
    <x v="4"/>
    <x v="4"/>
    <x v="1"/>
    <n v="5"/>
    <n v="5"/>
    <n v="5"/>
    <x v="0"/>
    <x v="0"/>
    <n v="88"/>
  </r>
  <r>
    <n v="2"/>
    <x v="3"/>
    <x v="1"/>
    <x v="17"/>
    <x v="24"/>
    <x v="1"/>
    <n v="24"/>
    <n v="17"/>
    <n v="17"/>
    <x v="0"/>
    <x v="0"/>
    <n v="88"/>
  </r>
  <r>
    <n v="2"/>
    <x v="3"/>
    <x v="1"/>
    <x v="6"/>
    <x v="10"/>
    <x v="1"/>
    <n v="11"/>
    <n v="7"/>
    <n v="7"/>
    <x v="0"/>
    <x v="0"/>
    <n v="88"/>
  </r>
  <r>
    <n v="2"/>
    <x v="3"/>
    <x v="1"/>
    <x v="12"/>
    <x v="55"/>
    <x v="1"/>
    <n v="54"/>
    <n v="13"/>
    <n v="13"/>
    <x v="0"/>
    <x v="0"/>
    <n v="88"/>
  </r>
  <r>
    <n v="2"/>
    <x v="3"/>
    <x v="1"/>
    <x v="5"/>
    <x v="7"/>
    <x v="2"/>
    <n v="8"/>
    <n v="6"/>
    <n v="6"/>
    <x v="0"/>
    <x v="0"/>
    <n v="88"/>
  </r>
  <r>
    <n v="2"/>
    <x v="3"/>
    <x v="1"/>
    <x v="36"/>
    <x v="63"/>
    <x v="4"/>
    <n v="61"/>
    <n v="35"/>
    <n v="35"/>
    <x v="0"/>
    <x v="0"/>
    <n v="88"/>
  </r>
  <r>
    <n v="2"/>
    <x v="3"/>
    <x v="1"/>
    <x v="6"/>
    <x v="16"/>
    <x v="1"/>
    <n v="17"/>
    <n v="7"/>
    <n v="7"/>
    <x v="0"/>
    <x v="0"/>
    <n v="88"/>
  </r>
  <r>
    <n v="2"/>
    <x v="3"/>
    <x v="1"/>
    <x v="11"/>
    <x v="14"/>
    <x v="2"/>
    <n v="15"/>
    <n v="12"/>
    <n v="12"/>
    <x v="0"/>
    <x v="0"/>
    <n v="88"/>
  </r>
  <r>
    <n v="2"/>
    <x v="3"/>
    <x v="1"/>
    <x v="25"/>
    <x v="50"/>
    <x v="1"/>
    <n v="49"/>
    <n v="23"/>
    <n v="23"/>
    <x v="0"/>
    <x v="0"/>
    <n v="88"/>
  </r>
  <r>
    <n v="2"/>
    <x v="3"/>
    <x v="1"/>
    <x v="25"/>
    <x v="34"/>
    <x v="1"/>
    <n v="32"/>
    <n v="23"/>
    <n v="23"/>
    <x v="0"/>
    <x v="0"/>
    <n v="88"/>
  </r>
  <r>
    <n v="2"/>
    <x v="3"/>
    <x v="1"/>
    <x v="6"/>
    <x v="6"/>
    <x v="1"/>
    <n v="7"/>
    <n v="7"/>
    <n v="7"/>
    <x v="0"/>
    <x v="0"/>
    <n v="88"/>
  </r>
  <r>
    <n v="2"/>
    <x v="3"/>
    <x v="1"/>
    <x v="26"/>
    <x v="37"/>
    <x v="1"/>
    <n v="35"/>
    <n v="24"/>
    <n v="24"/>
    <x v="0"/>
    <x v="0"/>
    <n v="88"/>
  </r>
  <r>
    <n v="2"/>
    <x v="3"/>
    <x v="1"/>
    <x v="7"/>
    <x v="8"/>
    <x v="3"/>
    <n v="9"/>
    <n v="8"/>
    <n v="8"/>
    <x v="0"/>
    <x v="0"/>
    <n v="88"/>
  </r>
  <r>
    <n v="2"/>
    <x v="3"/>
    <x v="1"/>
    <x v="35"/>
    <x v="62"/>
    <x v="5"/>
    <n v="60"/>
    <n v="34"/>
    <n v="34"/>
    <x v="0"/>
    <x v="0"/>
    <n v="88"/>
  </r>
  <r>
    <n v="2"/>
    <x v="3"/>
    <x v="1"/>
    <x v="7"/>
    <x v="12"/>
    <x v="3"/>
    <n v="13"/>
    <n v="8"/>
    <n v="8"/>
    <x v="0"/>
    <x v="0"/>
    <n v="88"/>
  </r>
  <r>
    <n v="2"/>
    <x v="3"/>
    <x v="1"/>
    <x v="22"/>
    <x v="30"/>
    <x v="3"/>
    <n v="29"/>
    <n v="21"/>
    <n v="21"/>
    <x v="0"/>
    <x v="0"/>
    <n v="88"/>
  </r>
  <r>
    <n v="2"/>
    <x v="3"/>
    <x v="1"/>
    <x v="1"/>
    <x v="1"/>
    <x v="0"/>
    <n v="2"/>
    <n v="2"/>
    <n v="2"/>
    <x v="0"/>
    <x v="0"/>
    <n v="88"/>
  </r>
  <r>
    <n v="2"/>
    <x v="3"/>
    <x v="1"/>
    <x v="0"/>
    <x v="0"/>
    <x v="0"/>
    <n v="1"/>
    <n v="1"/>
    <n v="1"/>
    <x v="0"/>
    <x v="0"/>
    <n v="88"/>
  </r>
  <r>
    <n v="2"/>
    <x v="3"/>
    <x v="2"/>
    <x v="0"/>
    <x v="0"/>
    <x v="0"/>
    <n v="1"/>
    <n v="1"/>
    <n v="1"/>
    <x v="0"/>
    <x v="0"/>
    <n v="88"/>
  </r>
  <r>
    <n v="2"/>
    <x v="3"/>
    <x v="2"/>
    <x v="12"/>
    <x v="23"/>
    <x v="1"/>
    <n v="23"/>
    <n v="13"/>
    <n v="13"/>
    <x v="0"/>
    <x v="0"/>
    <n v="88"/>
  </r>
  <r>
    <n v="2"/>
    <x v="3"/>
    <x v="2"/>
    <x v="25"/>
    <x v="34"/>
    <x v="1"/>
    <n v="32"/>
    <n v="23"/>
    <n v="23"/>
    <x v="0"/>
    <x v="0"/>
    <n v="88"/>
  </r>
  <r>
    <n v="2"/>
    <x v="3"/>
    <x v="2"/>
    <x v="36"/>
    <x v="63"/>
    <x v="4"/>
    <n v="61"/>
    <n v="35"/>
    <n v="35"/>
    <x v="0"/>
    <x v="0"/>
    <n v="88"/>
  </r>
  <r>
    <n v="2"/>
    <x v="3"/>
    <x v="2"/>
    <x v="26"/>
    <x v="37"/>
    <x v="1"/>
    <n v="35"/>
    <n v="24"/>
    <n v="24"/>
    <x v="0"/>
    <x v="0"/>
    <n v="88"/>
  </r>
  <r>
    <n v="2"/>
    <x v="3"/>
    <x v="2"/>
    <x v="6"/>
    <x v="15"/>
    <x v="1"/>
    <n v="16"/>
    <n v="7"/>
    <n v="7"/>
    <x v="0"/>
    <x v="0"/>
    <n v="88"/>
  </r>
  <r>
    <n v="2"/>
    <x v="3"/>
    <x v="2"/>
    <x v="5"/>
    <x v="5"/>
    <x v="2"/>
    <n v="6"/>
    <n v="6"/>
    <n v="6"/>
    <x v="0"/>
    <x v="0"/>
    <n v="88"/>
  </r>
  <r>
    <n v="2"/>
    <x v="3"/>
    <x v="2"/>
    <x v="5"/>
    <x v="7"/>
    <x v="2"/>
    <n v="8"/>
    <n v="6"/>
    <n v="6"/>
    <x v="0"/>
    <x v="0"/>
    <n v="88"/>
  </r>
  <r>
    <n v="2"/>
    <x v="3"/>
    <x v="2"/>
    <x v="47"/>
    <x v="94"/>
    <x v="2"/>
    <n v="88"/>
    <n v="45"/>
    <n v="45"/>
    <x v="0"/>
    <x v="0"/>
    <n v="88"/>
  </r>
  <r>
    <n v="2"/>
    <x v="3"/>
    <x v="2"/>
    <x v="32"/>
    <x v="51"/>
    <x v="4"/>
    <n v="50"/>
    <n v="31"/>
    <n v="31"/>
    <x v="0"/>
    <x v="0"/>
    <n v="88"/>
  </r>
  <r>
    <n v="2"/>
    <x v="3"/>
    <x v="2"/>
    <x v="13"/>
    <x v="40"/>
    <x v="2"/>
    <n v="38"/>
    <n v="14"/>
    <n v="14"/>
    <x v="0"/>
    <x v="0"/>
    <n v="88"/>
  </r>
  <r>
    <n v="2"/>
    <x v="3"/>
    <x v="2"/>
    <x v="3"/>
    <x v="3"/>
    <x v="0"/>
    <n v="4"/>
    <n v="4"/>
    <n v="4"/>
    <x v="0"/>
    <x v="0"/>
    <n v="88"/>
  </r>
  <r>
    <n v="2"/>
    <x v="3"/>
    <x v="2"/>
    <x v="16"/>
    <x v="22"/>
    <x v="0"/>
    <n v="164"/>
    <n v="37"/>
    <n v="37"/>
    <x v="0"/>
    <x v="0"/>
    <n v="88"/>
  </r>
  <r>
    <n v="2"/>
    <x v="3"/>
    <x v="2"/>
    <x v="15"/>
    <x v="21"/>
    <x v="2"/>
    <n v="22"/>
    <n v="16"/>
    <n v="16"/>
    <x v="0"/>
    <x v="0"/>
    <n v="88"/>
  </r>
  <r>
    <n v="2"/>
    <x v="3"/>
    <x v="2"/>
    <x v="4"/>
    <x v="4"/>
    <x v="1"/>
    <n v="5"/>
    <n v="5"/>
    <n v="5"/>
    <x v="0"/>
    <x v="0"/>
    <n v="88"/>
  </r>
  <r>
    <n v="2"/>
    <x v="3"/>
    <x v="2"/>
    <x v="17"/>
    <x v="24"/>
    <x v="1"/>
    <n v="24"/>
    <n v="17"/>
    <n v="17"/>
    <x v="0"/>
    <x v="0"/>
    <n v="88"/>
  </r>
  <r>
    <n v="2"/>
    <x v="3"/>
    <x v="2"/>
    <x v="10"/>
    <x v="13"/>
    <x v="1"/>
    <n v="14"/>
    <n v="11"/>
    <n v="11"/>
    <x v="0"/>
    <x v="0"/>
    <n v="88"/>
  </r>
  <r>
    <n v="2"/>
    <x v="3"/>
    <x v="2"/>
    <x v="35"/>
    <x v="69"/>
    <x v="5"/>
    <n v="67"/>
    <n v="34"/>
    <n v="34"/>
    <x v="0"/>
    <x v="0"/>
    <n v="88"/>
  </r>
  <r>
    <n v="2"/>
    <x v="3"/>
    <x v="2"/>
    <x v="7"/>
    <x v="12"/>
    <x v="3"/>
    <n v="13"/>
    <n v="8"/>
    <n v="8"/>
    <x v="0"/>
    <x v="0"/>
    <n v="88"/>
  </r>
  <r>
    <n v="2"/>
    <x v="3"/>
    <x v="3"/>
    <x v="13"/>
    <x v="40"/>
    <x v="2"/>
    <n v="38"/>
    <n v="14"/>
    <n v="14"/>
    <x v="0"/>
    <x v="0"/>
    <n v="88"/>
  </r>
  <r>
    <n v="2"/>
    <x v="3"/>
    <x v="3"/>
    <x v="16"/>
    <x v="22"/>
    <x v="0"/>
    <n v="165"/>
    <n v="75"/>
    <n v="75"/>
    <x v="0"/>
    <x v="0"/>
    <n v="88"/>
  </r>
  <r>
    <n v="2"/>
    <x v="3"/>
    <x v="3"/>
    <x v="3"/>
    <x v="3"/>
    <x v="0"/>
    <n v="4"/>
    <n v="4"/>
    <n v="4"/>
    <x v="0"/>
    <x v="0"/>
    <n v="88"/>
  </r>
  <r>
    <n v="2"/>
    <x v="3"/>
    <x v="3"/>
    <x v="10"/>
    <x v="13"/>
    <x v="1"/>
    <n v="14"/>
    <n v="11"/>
    <n v="11"/>
    <x v="0"/>
    <x v="0"/>
    <n v="88"/>
  </r>
  <r>
    <n v="2"/>
    <x v="3"/>
    <x v="3"/>
    <x v="15"/>
    <x v="21"/>
    <x v="2"/>
    <n v="22"/>
    <n v="16"/>
    <n v="16"/>
    <x v="0"/>
    <x v="0"/>
    <n v="88"/>
  </r>
  <r>
    <n v="2"/>
    <x v="3"/>
    <x v="3"/>
    <x v="6"/>
    <x v="15"/>
    <x v="1"/>
    <n v="16"/>
    <n v="7"/>
    <n v="7"/>
    <x v="0"/>
    <x v="0"/>
    <n v="88"/>
  </r>
  <r>
    <n v="2"/>
    <x v="3"/>
    <x v="3"/>
    <x v="10"/>
    <x v="95"/>
    <x v="1"/>
    <n v="89"/>
    <n v="11"/>
    <n v="11"/>
    <x v="0"/>
    <x v="0"/>
    <n v="88"/>
  </r>
  <r>
    <n v="2"/>
    <x v="3"/>
    <x v="3"/>
    <x v="36"/>
    <x v="63"/>
    <x v="4"/>
    <n v="61"/>
    <n v="35"/>
    <n v="35"/>
    <x v="0"/>
    <x v="0"/>
    <n v="88"/>
  </r>
  <r>
    <n v="2"/>
    <x v="3"/>
    <x v="3"/>
    <x v="35"/>
    <x v="62"/>
    <x v="5"/>
    <n v="60"/>
    <n v="34"/>
    <n v="34"/>
    <x v="0"/>
    <x v="0"/>
    <n v="88"/>
  </r>
  <r>
    <n v="2"/>
    <x v="3"/>
    <x v="3"/>
    <x v="4"/>
    <x v="4"/>
    <x v="1"/>
    <n v="5"/>
    <n v="5"/>
    <n v="5"/>
    <x v="0"/>
    <x v="0"/>
    <n v="88"/>
  </r>
  <r>
    <n v="2"/>
    <x v="3"/>
    <x v="3"/>
    <x v="17"/>
    <x v="91"/>
    <x v="1"/>
    <n v="24"/>
    <n v="17"/>
    <n v="17"/>
    <x v="0"/>
    <x v="0"/>
    <n v="88"/>
  </r>
  <r>
    <n v="2"/>
    <x v="3"/>
    <x v="3"/>
    <x v="30"/>
    <x v="47"/>
    <x v="3"/>
    <n v="45"/>
    <n v="28"/>
    <n v="28"/>
    <x v="0"/>
    <x v="0"/>
    <n v="88"/>
  </r>
  <r>
    <n v="2"/>
    <x v="3"/>
    <x v="3"/>
    <x v="12"/>
    <x v="80"/>
    <x v="5"/>
    <n v="128"/>
    <n v="13"/>
    <n v="13"/>
    <x v="0"/>
    <x v="0"/>
    <n v="88"/>
  </r>
  <r>
    <n v="2"/>
    <x v="3"/>
    <x v="3"/>
    <x v="12"/>
    <x v="19"/>
    <x v="2"/>
    <n v="20"/>
    <n v="13"/>
    <n v="13"/>
    <x v="0"/>
    <x v="0"/>
    <n v="88"/>
  </r>
  <r>
    <n v="2"/>
    <x v="3"/>
    <x v="3"/>
    <x v="47"/>
    <x v="94"/>
    <x v="2"/>
    <n v="88"/>
    <n v="45"/>
    <n v="45"/>
    <x v="0"/>
    <x v="0"/>
    <n v="88"/>
  </r>
  <r>
    <n v="2"/>
    <x v="3"/>
    <x v="3"/>
    <x v="17"/>
    <x v="35"/>
    <x v="4"/>
    <n v="33"/>
    <n v="17"/>
    <n v="17"/>
    <x v="0"/>
    <x v="0"/>
    <n v="88"/>
  </r>
  <r>
    <n v="2"/>
    <x v="3"/>
    <x v="3"/>
    <x v="23"/>
    <x v="31"/>
    <x v="5"/>
    <n v="90"/>
    <n v="46"/>
    <n v="46"/>
    <x v="0"/>
    <x v="0"/>
    <n v="88"/>
  </r>
  <r>
    <n v="2"/>
    <x v="3"/>
    <x v="3"/>
    <x v="7"/>
    <x v="12"/>
    <x v="3"/>
    <n v="13"/>
    <n v="8"/>
    <n v="8"/>
    <x v="0"/>
    <x v="0"/>
    <n v="88"/>
  </r>
  <r>
    <n v="2"/>
    <x v="3"/>
    <x v="3"/>
    <x v="4"/>
    <x v="44"/>
    <x v="1"/>
    <n v="42"/>
    <n v="5"/>
    <n v="5"/>
    <x v="0"/>
    <x v="0"/>
    <n v="88"/>
  </r>
  <r>
    <n v="2"/>
    <x v="3"/>
    <x v="4"/>
    <x v="7"/>
    <x v="8"/>
    <x v="3"/>
    <n v="9"/>
    <n v="8"/>
    <n v="8"/>
    <x v="0"/>
    <x v="0"/>
    <n v="88"/>
  </r>
  <r>
    <n v="2"/>
    <x v="3"/>
    <x v="4"/>
    <x v="4"/>
    <x v="4"/>
    <x v="1"/>
    <n v="5"/>
    <n v="5"/>
    <n v="5"/>
    <x v="0"/>
    <x v="0"/>
    <n v="88"/>
  </r>
  <r>
    <n v="2"/>
    <x v="3"/>
    <x v="4"/>
    <x v="10"/>
    <x v="13"/>
    <x v="1"/>
    <n v="14"/>
    <n v="11"/>
    <n v="11"/>
    <x v="0"/>
    <x v="0"/>
    <n v="88"/>
  </r>
  <r>
    <n v="2"/>
    <x v="3"/>
    <x v="4"/>
    <x v="25"/>
    <x v="34"/>
    <x v="1"/>
    <n v="32"/>
    <n v="23"/>
    <n v="23"/>
    <x v="0"/>
    <x v="0"/>
    <n v="88"/>
  </r>
  <r>
    <n v="2"/>
    <x v="3"/>
    <x v="4"/>
    <x v="3"/>
    <x v="3"/>
    <x v="0"/>
    <n v="4"/>
    <n v="4"/>
    <n v="4"/>
    <x v="0"/>
    <x v="0"/>
    <n v="88"/>
  </r>
  <r>
    <n v="2"/>
    <x v="3"/>
    <x v="4"/>
    <x v="33"/>
    <x v="71"/>
    <x v="0"/>
    <n v="69"/>
    <n v="32"/>
    <n v="32"/>
    <x v="0"/>
    <x v="0"/>
    <n v="88"/>
  </r>
  <r>
    <n v="2"/>
    <x v="3"/>
    <x v="4"/>
    <x v="20"/>
    <x v="28"/>
    <x v="0"/>
    <n v="27"/>
    <n v="19"/>
    <n v="19"/>
    <x v="0"/>
    <x v="0"/>
    <n v="88"/>
  </r>
  <r>
    <n v="2"/>
    <x v="3"/>
    <x v="4"/>
    <x v="4"/>
    <x v="43"/>
    <x v="1"/>
    <n v="41"/>
    <n v="5"/>
    <n v="5"/>
    <x v="0"/>
    <x v="0"/>
    <n v="88"/>
  </r>
  <r>
    <n v="2"/>
    <x v="3"/>
    <x v="4"/>
    <x v="26"/>
    <x v="37"/>
    <x v="1"/>
    <n v="35"/>
    <n v="24"/>
    <n v="24"/>
    <x v="0"/>
    <x v="0"/>
    <n v="88"/>
  </r>
  <r>
    <n v="2"/>
    <x v="3"/>
    <x v="4"/>
    <x v="31"/>
    <x v="96"/>
    <x v="4"/>
    <n v="91"/>
    <n v="30"/>
    <n v="30"/>
    <x v="0"/>
    <x v="0"/>
    <n v="88"/>
  </r>
  <r>
    <n v="2"/>
    <x v="3"/>
    <x v="4"/>
    <x v="6"/>
    <x v="15"/>
    <x v="1"/>
    <n v="16"/>
    <n v="7"/>
    <n v="7"/>
    <x v="0"/>
    <x v="0"/>
    <n v="88"/>
  </r>
  <r>
    <n v="2"/>
    <x v="3"/>
    <x v="4"/>
    <x v="48"/>
    <x v="97"/>
    <x v="4"/>
    <n v="92"/>
    <n v="47"/>
    <n v="47"/>
    <x v="0"/>
    <x v="0"/>
    <n v="88"/>
  </r>
  <r>
    <n v="2"/>
    <x v="3"/>
    <x v="4"/>
    <x v="12"/>
    <x v="55"/>
    <x v="1"/>
    <n v="54"/>
    <n v="13"/>
    <n v="13"/>
    <x v="0"/>
    <x v="0"/>
    <n v="88"/>
  </r>
  <r>
    <n v="2"/>
    <x v="3"/>
    <x v="4"/>
    <x v="15"/>
    <x v="21"/>
    <x v="2"/>
    <n v="22"/>
    <n v="16"/>
    <n v="16"/>
    <x v="0"/>
    <x v="0"/>
    <n v="88"/>
  </r>
  <r>
    <n v="2"/>
    <x v="3"/>
    <x v="4"/>
    <x v="17"/>
    <x v="98"/>
    <x v="1"/>
    <n v="93"/>
    <n v="17"/>
    <n v="17"/>
    <x v="0"/>
    <x v="0"/>
    <n v="88"/>
  </r>
  <r>
    <n v="2"/>
    <x v="3"/>
    <x v="4"/>
    <x v="5"/>
    <x v="7"/>
    <x v="2"/>
    <n v="8"/>
    <n v="6"/>
    <n v="6"/>
    <x v="0"/>
    <x v="0"/>
    <n v="88"/>
  </r>
  <r>
    <n v="2"/>
    <x v="3"/>
    <x v="4"/>
    <x v="5"/>
    <x v="5"/>
    <x v="2"/>
    <n v="6"/>
    <n v="6"/>
    <n v="6"/>
    <x v="0"/>
    <x v="0"/>
    <n v="88"/>
  </r>
  <r>
    <n v="2"/>
    <x v="3"/>
    <x v="4"/>
    <x v="1"/>
    <x v="1"/>
    <x v="0"/>
    <n v="2"/>
    <n v="2"/>
    <n v="2"/>
    <x v="0"/>
    <x v="0"/>
    <n v="88"/>
  </r>
  <r>
    <n v="2"/>
    <x v="3"/>
    <x v="4"/>
    <x v="12"/>
    <x v="23"/>
    <x v="1"/>
    <n v="23"/>
    <n v="13"/>
    <n v="13"/>
    <x v="0"/>
    <x v="0"/>
    <n v="88"/>
  </r>
  <r>
    <n v="2"/>
    <x v="3"/>
    <x v="4"/>
    <x v="13"/>
    <x v="40"/>
    <x v="2"/>
    <n v="38"/>
    <n v="14"/>
    <n v="14"/>
    <x v="0"/>
    <x v="0"/>
    <n v="88"/>
  </r>
  <r>
    <n v="2"/>
    <x v="3"/>
    <x v="5"/>
    <x v="36"/>
    <x v="92"/>
    <x v="4"/>
    <n v="86"/>
    <n v="35"/>
    <n v="35"/>
    <x v="0"/>
    <x v="0"/>
    <n v="88"/>
  </r>
  <r>
    <n v="2"/>
    <x v="3"/>
    <x v="5"/>
    <x v="17"/>
    <x v="24"/>
    <x v="1"/>
    <n v="24"/>
    <n v="17"/>
    <n v="17"/>
    <x v="0"/>
    <x v="0"/>
    <n v="88"/>
  </r>
  <r>
    <n v="2"/>
    <x v="3"/>
    <x v="5"/>
    <x v="25"/>
    <x v="34"/>
    <x v="1"/>
    <n v="32"/>
    <n v="23"/>
    <n v="23"/>
    <x v="0"/>
    <x v="0"/>
    <n v="88"/>
  </r>
  <r>
    <n v="2"/>
    <x v="3"/>
    <x v="5"/>
    <x v="4"/>
    <x v="43"/>
    <x v="1"/>
    <n v="41"/>
    <n v="5"/>
    <n v="5"/>
    <x v="0"/>
    <x v="0"/>
    <n v="88"/>
  </r>
  <r>
    <n v="2"/>
    <x v="3"/>
    <x v="5"/>
    <x v="4"/>
    <x v="44"/>
    <x v="1"/>
    <n v="42"/>
    <n v="5"/>
    <n v="5"/>
    <x v="0"/>
    <x v="0"/>
    <n v="88"/>
  </r>
  <r>
    <n v="2"/>
    <x v="3"/>
    <x v="5"/>
    <x v="26"/>
    <x v="37"/>
    <x v="1"/>
    <n v="35"/>
    <n v="24"/>
    <n v="24"/>
    <x v="0"/>
    <x v="0"/>
    <n v="88"/>
  </r>
  <r>
    <n v="2"/>
    <x v="3"/>
    <x v="5"/>
    <x v="6"/>
    <x v="10"/>
    <x v="1"/>
    <n v="11"/>
    <n v="7"/>
    <n v="7"/>
    <x v="0"/>
    <x v="0"/>
    <n v="88"/>
  </r>
  <r>
    <n v="2"/>
    <x v="3"/>
    <x v="5"/>
    <x v="5"/>
    <x v="5"/>
    <x v="2"/>
    <n v="6"/>
    <n v="6"/>
    <n v="6"/>
    <x v="0"/>
    <x v="0"/>
    <n v="88"/>
  </r>
  <r>
    <n v="2"/>
    <x v="3"/>
    <x v="5"/>
    <x v="4"/>
    <x v="4"/>
    <x v="1"/>
    <n v="5"/>
    <n v="5"/>
    <n v="5"/>
    <x v="0"/>
    <x v="0"/>
    <n v="88"/>
  </r>
  <r>
    <n v="2"/>
    <x v="3"/>
    <x v="5"/>
    <x v="5"/>
    <x v="7"/>
    <x v="2"/>
    <n v="8"/>
    <n v="6"/>
    <n v="6"/>
    <x v="0"/>
    <x v="0"/>
    <n v="88"/>
  </r>
  <r>
    <n v="2"/>
    <x v="3"/>
    <x v="5"/>
    <x v="36"/>
    <x v="63"/>
    <x v="4"/>
    <n v="61"/>
    <n v="35"/>
    <n v="35"/>
    <x v="0"/>
    <x v="0"/>
    <n v="88"/>
  </r>
  <r>
    <n v="2"/>
    <x v="3"/>
    <x v="5"/>
    <x v="7"/>
    <x v="8"/>
    <x v="3"/>
    <n v="9"/>
    <n v="8"/>
    <n v="8"/>
    <x v="0"/>
    <x v="0"/>
    <n v="88"/>
  </r>
  <r>
    <n v="2"/>
    <x v="3"/>
    <x v="5"/>
    <x v="16"/>
    <x v="22"/>
    <x v="0"/>
    <n v="164"/>
    <n v="37"/>
    <n v="37"/>
    <x v="0"/>
    <x v="0"/>
    <n v="88"/>
  </r>
  <r>
    <n v="2"/>
    <x v="3"/>
    <x v="5"/>
    <x v="3"/>
    <x v="3"/>
    <x v="0"/>
    <n v="4"/>
    <n v="4"/>
    <n v="4"/>
    <x v="0"/>
    <x v="0"/>
    <n v="88"/>
  </r>
  <r>
    <n v="2"/>
    <x v="3"/>
    <x v="5"/>
    <x v="20"/>
    <x v="28"/>
    <x v="0"/>
    <n v="27"/>
    <n v="19"/>
    <n v="19"/>
    <x v="0"/>
    <x v="0"/>
    <n v="88"/>
  </r>
  <r>
    <n v="2"/>
    <x v="3"/>
    <x v="5"/>
    <x v="8"/>
    <x v="9"/>
    <x v="4"/>
    <n v="10"/>
    <n v="9"/>
    <n v="9"/>
    <x v="0"/>
    <x v="0"/>
    <n v="88"/>
  </r>
  <r>
    <n v="2"/>
    <x v="3"/>
    <x v="5"/>
    <x v="15"/>
    <x v="21"/>
    <x v="2"/>
    <n v="22"/>
    <n v="16"/>
    <n v="16"/>
    <x v="0"/>
    <x v="0"/>
    <n v="88"/>
  </r>
  <r>
    <n v="2"/>
    <x v="3"/>
    <x v="5"/>
    <x v="13"/>
    <x v="40"/>
    <x v="2"/>
    <n v="38"/>
    <n v="14"/>
    <n v="14"/>
    <x v="0"/>
    <x v="0"/>
    <n v="88"/>
  </r>
  <r>
    <n v="2"/>
    <x v="3"/>
    <x v="5"/>
    <x v="10"/>
    <x v="13"/>
    <x v="1"/>
    <n v="14"/>
    <n v="11"/>
    <n v="11"/>
    <x v="0"/>
    <x v="0"/>
    <n v="88"/>
  </r>
  <r>
    <n v="2"/>
    <x v="3"/>
    <x v="5"/>
    <x v="6"/>
    <x v="15"/>
    <x v="1"/>
    <n v="16"/>
    <n v="7"/>
    <n v="7"/>
    <x v="0"/>
    <x v="0"/>
    <n v="88"/>
  </r>
  <r>
    <n v="2"/>
    <x v="3"/>
    <x v="5"/>
    <x v="12"/>
    <x v="23"/>
    <x v="1"/>
    <n v="23"/>
    <n v="13"/>
    <n v="13"/>
    <x v="0"/>
    <x v="0"/>
    <n v="88"/>
  </r>
  <r>
    <n v="2"/>
    <x v="3"/>
    <x v="5"/>
    <x v="22"/>
    <x v="30"/>
    <x v="3"/>
    <n v="29"/>
    <n v="21"/>
    <n v="21"/>
    <x v="0"/>
    <x v="0"/>
    <n v="88"/>
  </r>
  <r>
    <n v="2"/>
    <x v="3"/>
    <x v="6"/>
    <x v="27"/>
    <x v="68"/>
    <x v="1"/>
    <n v="66"/>
    <n v="25"/>
    <n v="25"/>
    <x v="0"/>
    <x v="0"/>
    <n v="88"/>
  </r>
  <r>
    <n v="2"/>
    <x v="3"/>
    <x v="6"/>
    <x v="22"/>
    <x v="30"/>
    <x v="3"/>
    <n v="29"/>
    <n v="21"/>
    <n v="21"/>
    <x v="0"/>
    <x v="0"/>
    <n v="88"/>
  </r>
  <r>
    <n v="2"/>
    <x v="3"/>
    <x v="6"/>
    <x v="7"/>
    <x v="12"/>
    <x v="3"/>
    <n v="13"/>
    <n v="8"/>
    <n v="8"/>
    <x v="0"/>
    <x v="0"/>
    <n v="88"/>
  </r>
  <r>
    <n v="2"/>
    <x v="3"/>
    <x v="6"/>
    <x v="31"/>
    <x v="96"/>
    <x v="4"/>
    <n v="91"/>
    <n v="30"/>
    <n v="30"/>
    <x v="0"/>
    <x v="0"/>
    <n v="88"/>
  </r>
  <r>
    <n v="2"/>
    <x v="3"/>
    <x v="6"/>
    <x v="10"/>
    <x v="13"/>
    <x v="1"/>
    <n v="14"/>
    <n v="11"/>
    <n v="11"/>
    <x v="0"/>
    <x v="0"/>
    <n v="88"/>
  </r>
  <r>
    <n v="2"/>
    <x v="3"/>
    <x v="6"/>
    <x v="6"/>
    <x v="10"/>
    <x v="1"/>
    <n v="11"/>
    <n v="7"/>
    <n v="7"/>
    <x v="0"/>
    <x v="0"/>
    <n v="88"/>
  </r>
  <r>
    <n v="2"/>
    <x v="3"/>
    <x v="6"/>
    <x v="4"/>
    <x v="44"/>
    <x v="1"/>
    <n v="42"/>
    <n v="5"/>
    <n v="5"/>
    <x v="0"/>
    <x v="0"/>
    <n v="88"/>
  </r>
  <r>
    <n v="2"/>
    <x v="3"/>
    <x v="6"/>
    <x v="42"/>
    <x v="73"/>
    <x v="2"/>
    <n v="71"/>
    <n v="42"/>
    <n v="42"/>
    <x v="0"/>
    <x v="0"/>
    <n v="88"/>
  </r>
  <r>
    <n v="2"/>
    <x v="3"/>
    <x v="6"/>
    <x v="13"/>
    <x v="40"/>
    <x v="2"/>
    <n v="38"/>
    <n v="14"/>
    <n v="14"/>
    <x v="0"/>
    <x v="0"/>
    <n v="88"/>
  </r>
  <r>
    <n v="2"/>
    <x v="3"/>
    <x v="6"/>
    <x v="17"/>
    <x v="91"/>
    <x v="1"/>
    <n v="85"/>
    <n v="17"/>
    <n v="17"/>
    <x v="0"/>
    <x v="0"/>
    <n v="88"/>
  </r>
  <r>
    <n v="2"/>
    <x v="3"/>
    <x v="6"/>
    <x v="17"/>
    <x v="35"/>
    <x v="4"/>
    <n v="33"/>
    <n v="17"/>
    <n v="17"/>
    <x v="0"/>
    <x v="0"/>
    <n v="88"/>
  </r>
  <r>
    <n v="2"/>
    <x v="3"/>
    <x v="6"/>
    <x v="36"/>
    <x v="63"/>
    <x v="4"/>
    <n v="61"/>
    <n v="35"/>
    <n v="35"/>
    <x v="0"/>
    <x v="0"/>
    <n v="88"/>
  </r>
  <r>
    <n v="2"/>
    <x v="3"/>
    <x v="6"/>
    <x v="4"/>
    <x v="4"/>
    <x v="1"/>
    <n v="5"/>
    <n v="5"/>
    <n v="5"/>
    <x v="0"/>
    <x v="0"/>
    <n v="88"/>
  </r>
  <r>
    <n v="2"/>
    <x v="3"/>
    <x v="6"/>
    <x v="7"/>
    <x v="8"/>
    <x v="3"/>
    <n v="9"/>
    <n v="8"/>
    <n v="8"/>
    <x v="0"/>
    <x v="0"/>
    <n v="88"/>
  </r>
  <r>
    <n v="2"/>
    <x v="3"/>
    <x v="6"/>
    <x v="6"/>
    <x v="15"/>
    <x v="1"/>
    <n v="16"/>
    <n v="7"/>
    <n v="7"/>
    <x v="0"/>
    <x v="0"/>
    <n v="88"/>
  </r>
  <r>
    <n v="2"/>
    <x v="3"/>
    <x v="6"/>
    <x v="33"/>
    <x v="71"/>
    <x v="0"/>
    <n v="69"/>
    <n v="32"/>
    <n v="32"/>
    <x v="0"/>
    <x v="0"/>
    <n v="88"/>
  </r>
  <r>
    <n v="2"/>
    <x v="3"/>
    <x v="6"/>
    <x v="29"/>
    <x v="45"/>
    <x v="0"/>
    <n v="43"/>
    <n v="27"/>
    <n v="27"/>
    <x v="0"/>
    <x v="0"/>
    <n v="88"/>
  </r>
  <r>
    <n v="2"/>
    <x v="3"/>
    <x v="6"/>
    <x v="3"/>
    <x v="3"/>
    <x v="0"/>
    <n v="4"/>
    <n v="4"/>
    <n v="4"/>
    <x v="0"/>
    <x v="0"/>
    <n v="88"/>
  </r>
  <r>
    <n v="2"/>
    <x v="3"/>
    <x v="6"/>
    <x v="11"/>
    <x v="14"/>
    <x v="2"/>
    <n v="15"/>
    <n v="12"/>
    <n v="12"/>
    <x v="0"/>
    <x v="0"/>
    <n v="88"/>
  </r>
  <r>
    <n v="2"/>
    <x v="3"/>
    <x v="6"/>
    <x v="25"/>
    <x v="34"/>
    <x v="1"/>
    <n v="32"/>
    <n v="23"/>
    <n v="23"/>
    <x v="0"/>
    <x v="0"/>
    <n v="88"/>
  </r>
  <r>
    <n v="2"/>
    <x v="3"/>
    <x v="6"/>
    <x v="8"/>
    <x v="9"/>
    <x v="4"/>
    <n v="10"/>
    <n v="9"/>
    <n v="9"/>
    <x v="0"/>
    <x v="0"/>
    <n v="88"/>
  </r>
  <r>
    <n v="2"/>
    <x v="3"/>
    <x v="6"/>
    <x v="15"/>
    <x v="21"/>
    <x v="2"/>
    <n v="22"/>
    <n v="16"/>
    <n v="16"/>
    <x v="0"/>
    <x v="0"/>
    <n v="88"/>
  </r>
  <r>
    <n v="2"/>
    <x v="3"/>
    <x v="6"/>
    <x v="16"/>
    <x v="22"/>
    <x v="0"/>
    <n v="164"/>
    <n v="37"/>
    <n v="37"/>
    <x v="0"/>
    <x v="0"/>
    <n v="88"/>
  </r>
  <r>
    <n v="2"/>
    <x v="3"/>
    <x v="6"/>
    <x v="24"/>
    <x v="33"/>
    <x v="3"/>
    <n v="32"/>
    <n v="22"/>
    <n v="22"/>
    <x v="0"/>
    <x v="0"/>
    <n v="88"/>
  </r>
  <r>
    <n v="2"/>
    <x v="3"/>
    <x v="6"/>
    <x v="47"/>
    <x v="94"/>
    <x v="2"/>
    <n v="88"/>
    <n v="45"/>
    <n v="45"/>
    <x v="0"/>
    <x v="0"/>
    <n v="88"/>
  </r>
  <r>
    <n v="2"/>
    <x v="3"/>
    <x v="6"/>
    <x v="12"/>
    <x v="80"/>
    <x v="5"/>
    <n v="128"/>
    <n v="13"/>
    <n v="13"/>
    <x v="0"/>
    <x v="0"/>
    <n v="88"/>
  </r>
  <r>
    <n v="2"/>
    <x v="3"/>
    <x v="6"/>
    <x v="32"/>
    <x v="51"/>
    <x v="4"/>
    <n v="50"/>
    <n v="31"/>
    <n v="31"/>
    <x v="0"/>
    <x v="0"/>
    <n v="88"/>
  </r>
  <r>
    <n v="2"/>
    <x v="3"/>
    <x v="6"/>
    <x v="35"/>
    <x v="69"/>
    <x v="5"/>
    <n v="67"/>
    <n v="34"/>
    <n v="34"/>
    <x v="0"/>
    <x v="0"/>
    <n v="88"/>
  </r>
  <r>
    <n v="2"/>
    <x v="3"/>
    <x v="6"/>
    <x v="5"/>
    <x v="7"/>
    <x v="2"/>
    <n v="8"/>
    <n v="6"/>
    <n v="6"/>
    <x v="0"/>
    <x v="0"/>
    <n v="88"/>
  </r>
  <r>
    <n v="2"/>
    <x v="3"/>
    <x v="7"/>
    <x v="24"/>
    <x v="33"/>
    <x v="3"/>
    <n v="32"/>
    <n v="22"/>
    <n v="22"/>
    <x v="0"/>
    <x v="0"/>
    <n v="88"/>
  </r>
  <r>
    <n v="2"/>
    <x v="3"/>
    <x v="7"/>
    <x v="22"/>
    <x v="30"/>
    <x v="3"/>
    <n v="29"/>
    <n v="21"/>
    <n v="21"/>
    <x v="0"/>
    <x v="0"/>
    <n v="88"/>
  </r>
  <r>
    <n v="2"/>
    <x v="3"/>
    <x v="7"/>
    <x v="6"/>
    <x v="10"/>
    <x v="1"/>
    <n v="11"/>
    <n v="7"/>
    <n v="7"/>
    <x v="0"/>
    <x v="0"/>
    <n v="88"/>
  </r>
  <r>
    <n v="2"/>
    <x v="3"/>
    <x v="7"/>
    <x v="47"/>
    <x v="94"/>
    <x v="2"/>
    <n v="88"/>
    <n v="45"/>
    <n v="45"/>
    <x v="0"/>
    <x v="0"/>
    <n v="88"/>
  </r>
  <r>
    <n v="2"/>
    <x v="3"/>
    <x v="7"/>
    <x v="17"/>
    <x v="24"/>
    <x v="1"/>
    <n v="24"/>
    <n v="7"/>
    <n v="7"/>
    <x v="0"/>
    <x v="0"/>
    <n v="88"/>
  </r>
  <r>
    <n v="2"/>
    <x v="3"/>
    <x v="7"/>
    <x v="3"/>
    <x v="3"/>
    <x v="0"/>
    <n v="4"/>
    <n v="4"/>
    <n v="4"/>
    <x v="0"/>
    <x v="0"/>
    <n v="88"/>
  </r>
  <r>
    <n v="2"/>
    <x v="3"/>
    <x v="7"/>
    <x v="42"/>
    <x v="73"/>
    <x v="2"/>
    <n v="71"/>
    <n v="42"/>
    <n v="42"/>
    <x v="0"/>
    <x v="0"/>
    <n v="88"/>
  </r>
  <r>
    <n v="2"/>
    <x v="3"/>
    <x v="7"/>
    <x v="5"/>
    <x v="7"/>
    <x v="2"/>
    <n v="8"/>
    <n v="6"/>
    <n v="6"/>
    <x v="0"/>
    <x v="0"/>
    <n v="88"/>
  </r>
  <r>
    <n v="2"/>
    <x v="3"/>
    <x v="7"/>
    <x v="30"/>
    <x v="47"/>
    <x v="3"/>
    <n v="45"/>
    <n v="28"/>
    <n v="28"/>
    <x v="0"/>
    <x v="0"/>
    <n v="88"/>
  </r>
  <r>
    <n v="2"/>
    <x v="3"/>
    <x v="7"/>
    <x v="6"/>
    <x v="16"/>
    <x v="1"/>
    <n v="17"/>
    <n v="7"/>
    <n v="7"/>
    <x v="0"/>
    <x v="0"/>
    <n v="88"/>
  </r>
  <r>
    <n v="2"/>
    <x v="3"/>
    <x v="7"/>
    <x v="29"/>
    <x v="45"/>
    <x v="0"/>
    <n v="43"/>
    <n v="27"/>
    <n v="27"/>
    <x v="0"/>
    <x v="0"/>
    <n v="88"/>
  </r>
  <r>
    <n v="2"/>
    <x v="3"/>
    <x v="7"/>
    <x v="35"/>
    <x v="62"/>
    <x v="5"/>
    <n v="60"/>
    <n v="34"/>
    <n v="34"/>
    <x v="0"/>
    <x v="0"/>
    <n v="88"/>
  </r>
  <r>
    <n v="2"/>
    <x v="3"/>
    <x v="7"/>
    <x v="7"/>
    <x v="12"/>
    <x v="3"/>
    <n v="13"/>
    <n v="8"/>
    <n v="8"/>
    <x v="0"/>
    <x v="0"/>
    <n v="88"/>
  </r>
  <r>
    <n v="2"/>
    <x v="3"/>
    <x v="7"/>
    <x v="7"/>
    <x v="8"/>
    <x v="3"/>
    <n v="9"/>
    <n v="8"/>
    <n v="8"/>
    <x v="0"/>
    <x v="0"/>
    <n v="88"/>
  </r>
  <r>
    <n v="2"/>
    <x v="3"/>
    <x v="7"/>
    <x v="6"/>
    <x v="10"/>
    <x v="1"/>
    <n v="11"/>
    <n v="7"/>
    <n v="7"/>
    <x v="0"/>
    <x v="0"/>
    <n v="88"/>
  </r>
  <r>
    <n v="2"/>
    <x v="3"/>
    <x v="7"/>
    <x v="25"/>
    <x v="34"/>
    <x v="1"/>
    <n v="32"/>
    <n v="23"/>
    <n v="23"/>
    <x v="0"/>
    <x v="0"/>
    <n v="88"/>
  </r>
  <r>
    <n v="2"/>
    <x v="3"/>
    <x v="7"/>
    <x v="13"/>
    <x v="40"/>
    <x v="2"/>
    <n v="38"/>
    <n v="14"/>
    <n v="14"/>
    <x v="0"/>
    <x v="0"/>
    <n v="88"/>
  </r>
  <r>
    <n v="2"/>
    <x v="3"/>
    <x v="7"/>
    <x v="1"/>
    <x v="1"/>
    <x v="0"/>
    <n v="2"/>
    <n v="2"/>
    <n v="2"/>
    <x v="0"/>
    <x v="0"/>
    <n v="88"/>
  </r>
  <r>
    <n v="2"/>
    <x v="3"/>
    <x v="7"/>
    <x v="16"/>
    <x v="22"/>
    <x v="0"/>
    <n v="164"/>
    <n v="37"/>
    <n v="37"/>
    <x v="0"/>
    <x v="0"/>
    <n v="88"/>
  </r>
  <r>
    <n v="2"/>
    <x v="3"/>
    <x v="7"/>
    <x v="36"/>
    <x v="63"/>
    <x v="4"/>
    <n v="61"/>
    <n v="35"/>
    <n v="35"/>
    <x v="0"/>
    <x v="0"/>
    <n v="88"/>
  </r>
  <r>
    <n v="2"/>
    <x v="3"/>
    <x v="7"/>
    <x v="10"/>
    <x v="13"/>
    <x v="1"/>
    <n v="14"/>
    <n v="11"/>
    <n v="11"/>
    <x v="0"/>
    <x v="0"/>
    <n v="88"/>
  </r>
  <r>
    <n v="2"/>
    <x v="3"/>
    <x v="7"/>
    <x v="4"/>
    <x v="4"/>
    <x v="1"/>
    <n v="5"/>
    <n v="5"/>
    <n v="5"/>
    <x v="0"/>
    <x v="0"/>
    <n v="88"/>
  </r>
  <r>
    <n v="2"/>
    <x v="3"/>
    <x v="7"/>
    <x v="15"/>
    <x v="21"/>
    <x v="2"/>
    <n v="22"/>
    <n v="16"/>
    <n v="16"/>
    <x v="0"/>
    <x v="0"/>
    <n v="88"/>
  </r>
  <r>
    <n v="8"/>
    <x v="0"/>
    <x v="0"/>
    <x v="36"/>
    <x v="99"/>
    <x v="3"/>
    <n v="95"/>
    <n v="35"/>
    <n v="35"/>
    <x v="1"/>
    <x v="1"/>
    <n v="224"/>
  </r>
  <r>
    <n v="8"/>
    <x v="0"/>
    <x v="0"/>
    <x v="42"/>
    <x v="81"/>
    <x v="2"/>
    <n v="76"/>
    <n v="42"/>
    <n v="42"/>
    <x v="1"/>
    <x v="1"/>
    <n v="224"/>
  </r>
  <r>
    <n v="8"/>
    <x v="0"/>
    <x v="0"/>
    <x v="5"/>
    <x v="100"/>
    <x v="2"/>
    <n v="96"/>
    <n v="6"/>
    <n v="6"/>
    <x v="1"/>
    <x v="1"/>
    <n v="224"/>
  </r>
  <r>
    <n v="8"/>
    <x v="0"/>
    <x v="0"/>
    <x v="5"/>
    <x v="5"/>
    <x v="2"/>
    <n v="6"/>
    <n v="6"/>
    <n v="6"/>
    <x v="1"/>
    <x v="1"/>
    <n v="224"/>
  </r>
  <r>
    <n v="8"/>
    <x v="0"/>
    <x v="0"/>
    <x v="11"/>
    <x v="14"/>
    <x v="2"/>
    <n v="15"/>
    <n v="12"/>
    <n v="12"/>
    <x v="1"/>
    <x v="1"/>
    <n v="224"/>
  </r>
  <r>
    <n v="8"/>
    <x v="0"/>
    <x v="0"/>
    <x v="6"/>
    <x v="15"/>
    <x v="1"/>
    <n v="16"/>
    <n v="7"/>
    <n v="7"/>
    <x v="1"/>
    <x v="1"/>
    <n v="224"/>
  </r>
  <r>
    <n v="8"/>
    <x v="0"/>
    <x v="0"/>
    <x v="12"/>
    <x v="19"/>
    <x v="2"/>
    <n v="20"/>
    <n v="13"/>
    <n v="13"/>
    <x v="1"/>
    <x v="1"/>
    <n v="224"/>
  </r>
  <r>
    <n v="8"/>
    <x v="0"/>
    <x v="0"/>
    <x v="20"/>
    <x v="28"/>
    <x v="0"/>
    <n v="27"/>
    <n v="19"/>
    <n v="19"/>
    <x v="1"/>
    <x v="1"/>
    <n v="224"/>
  </r>
  <r>
    <n v="8"/>
    <x v="0"/>
    <x v="0"/>
    <x v="5"/>
    <x v="60"/>
    <x v="2"/>
    <n v="58"/>
    <n v="6"/>
    <n v="6"/>
    <x v="1"/>
    <x v="1"/>
    <n v="224"/>
  </r>
  <r>
    <n v="8"/>
    <x v="0"/>
    <x v="0"/>
    <x v="5"/>
    <x v="46"/>
    <x v="2"/>
    <n v="44"/>
    <n v="6"/>
    <n v="6"/>
    <x v="1"/>
    <x v="1"/>
    <n v="224"/>
  </r>
  <r>
    <n v="8"/>
    <x v="0"/>
    <x v="0"/>
    <x v="22"/>
    <x v="30"/>
    <x v="3"/>
    <n v="29"/>
    <n v="21"/>
    <n v="21"/>
    <x v="1"/>
    <x v="1"/>
    <n v="224"/>
  </r>
  <r>
    <n v="8"/>
    <x v="0"/>
    <x v="0"/>
    <x v="15"/>
    <x v="21"/>
    <x v="2"/>
    <n v="22"/>
    <n v="16"/>
    <n v="16"/>
    <x v="1"/>
    <x v="1"/>
    <n v="224"/>
  </r>
  <r>
    <n v="8"/>
    <x v="0"/>
    <x v="0"/>
    <x v="49"/>
    <x v="101"/>
    <x v="4"/>
    <n v="97"/>
    <n v="49"/>
    <n v="49"/>
    <x v="1"/>
    <x v="1"/>
    <n v="224"/>
  </r>
  <r>
    <n v="8"/>
    <x v="0"/>
    <x v="0"/>
    <x v="21"/>
    <x v="29"/>
    <x v="5"/>
    <n v="28"/>
    <n v="20"/>
    <n v="20"/>
    <x v="1"/>
    <x v="1"/>
    <n v="224"/>
  </r>
  <r>
    <n v="8"/>
    <x v="0"/>
    <x v="0"/>
    <x v="4"/>
    <x v="4"/>
    <x v="1"/>
    <n v="5"/>
    <n v="5"/>
    <n v="5"/>
    <x v="1"/>
    <x v="1"/>
    <n v="224"/>
  </r>
  <r>
    <n v="8"/>
    <x v="0"/>
    <x v="0"/>
    <x v="27"/>
    <x v="68"/>
    <x v="1"/>
    <n v="66"/>
    <n v="25"/>
    <n v="25"/>
    <x v="1"/>
    <x v="1"/>
    <n v="224"/>
  </r>
  <r>
    <n v="8"/>
    <x v="0"/>
    <x v="0"/>
    <x v="44"/>
    <x v="82"/>
    <x v="2"/>
    <n v="77"/>
    <n v="43"/>
    <n v="43"/>
    <x v="1"/>
    <x v="1"/>
    <n v="224"/>
  </r>
  <r>
    <n v="8"/>
    <x v="0"/>
    <x v="1"/>
    <x v="15"/>
    <x v="21"/>
    <x v="2"/>
    <n v="22"/>
    <n v="16"/>
    <n v="16"/>
    <x v="1"/>
    <x v="1"/>
    <n v="224"/>
  </r>
  <r>
    <n v="8"/>
    <x v="0"/>
    <x v="1"/>
    <x v="20"/>
    <x v="28"/>
    <x v="0"/>
    <n v="27"/>
    <n v="19"/>
    <n v="19"/>
    <x v="1"/>
    <x v="1"/>
    <n v="224"/>
  </r>
  <r>
    <n v="8"/>
    <x v="0"/>
    <x v="1"/>
    <x v="5"/>
    <x v="46"/>
    <x v="2"/>
    <n v="44"/>
    <n v="6"/>
    <n v="6"/>
    <x v="1"/>
    <x v="1"/>
    <n v="224"/>
  </r>
  <r>
    <n v="8"/>
    <x v="0"/>
    <x v="1"/>
    <x v="6"/>
    <x v="6"/>
    <x v="1"/>
    <n v="7"/>
    <n v="7"/>
    <n v="7"/>
    <x v="1"/>
    <x v="1"/>
    <n v="224"/>
  </r>
  <r>
    <n v="8"/>
    <x v="0"/>
    <x v="1"/>
    <x v="12"/>
    <x v="19"/>
    <x v="2"/>
    <n v="20"/>
    <n v="30"/>
    <n v="30"/>
    <x v="1"/>
    <x v="1"/>
    <n v="224"/>
  </r>
  <r>
    <n v="8"/>
    <x v="0"/>
    <x v="1"/>
    <x v="5"/>
    <x v="5"/>
    <x v="2"/>
    <n v="6"/>
    <n v="6"/>
    <n v="6"/>
    <x v="1"/>
    <x v="1"/>
    <n v="224"/>
  </r>
  <r>
    <n v="8"/>
    <x v="0"/>
    <x v="1"/>
    <x v="5"/>
    <x v="60"/>
    <x v="2"/>
    <n v="58"/>
    <n v="6"/>
    <n v="6"/>
    <x v="1"/>
    <x v="1"/>
    <n v="224"/>
  </r>
  <r>
    <n v="8"/>
    <x v="0"/>
    <x v="1"/>
    <x v="36"/>
    <x v="63"/>
    <x v="4"/>
    <n v="61"/>
    <n v="35"/>
    <n v="35"/>
    <x v="1"/>
    <x v="1"/>
    <n v="224"/>
  </r>
  <r>
    <n v="8"/>
    <x v="0"/>
    <x v="1"/>
    <x v="21"/>
    <x v="29"/>
    <x v="5"/>
    <n v="28"/>
    <n v="20"/>
    <n v="20"/>
    <x v="1"/>
    <x v="1"/>
    <n v="224"/>
  </r>
  <r>
    <n v="8"/>
    <x v="0"/>
    <x v="1"/>
    <x v="5"/>
    <x v="100"/>
    <x v="2"/>
    <n v="96"/>
    <n v="6"/>
    <n v="6"/>
    <x v="1"/>
    <x v="1"/>
    <n v="224"/>
  </r>
  <r>
    <n v="8"/>
    <x v="0"/>
    <x v="1"/>
    <x v="4"/>
    <x v="4"/>
    <x v="1"/>
    <n v="5"/>
    <n v="5"/>
    <n v="5"/>
    <x v="1"/>
    <x v="1"/>
    <n v="224"/>
  </r>
  <r>
    <n v="8"/>
    <x v="0"/>
    <x v="1"/>
    <x v="11"/>
    <x v="48"/>
    <x v="2"/>
    <n v="47"/>
    <n v="12"/>
    <n v="12"/>
    <x v="1"/>
    <x v="1"/>
    <n v="224"/>
  </r>
  <r>
    <n v="8"/>
    <x v="0"/>
    <x v="2"/>
    <x v="41"/>
    <x v="102"/>
    <x v="2"/>
    <n v="98"/>
    <n v="41"/>
    <n v="41"/>
    <x v="1"/>
    <x v="1"/>
    <n v="224"/>
  </r>
  <r>
    <n v="8"/>
    <x v="0"/>
    <x v="2"/>
    <x v="6"/>
    <x v="15"/>
    <x v="1"/>
    <n v="16"/>
    <n v="7"/>
    <n v="7"/>
    <x v="1"/>
    <x v="1"/>
    <n v="224"/>
  </r>
  <r>
    <n v="8"/>
    <x v="0"/>
    <x v="2"/>
    <x v="5"/>
    <x v="46"/>
    <x v="2"/>
    <n v="44"/>
    <n v="6"/>
    <n v="6"/>
    <x v="1"/>
    <x v="1"/>
    <n v="224"/>
  </r>
  <r>
    <n v="8"/>
    <x v="0"/>
    <x v="2"/>
    <x v="5"/>
    <x v="5"/>
    <x v="2"/>
    <n v="6"/>
    <n v="6"/>
    <n v="6"/>
    <x v="1"/>
    <x v="1"/>
    <n v="224"/>
  </r>
  <r>
    <n v="8"/>
    <x v="0"/>
    <x v="2"/>
    <x v="5"/>
    <x v="60"/>
    <x v="2"/>
    <n v="58"/>
    <n v="6"/>
    <n v="6"/>
    <x v="1"/>
    <x v="1"/>
    <n v="224"/>
  </r>
  <r>
    <n v="8"/>
    <x v="0"/>
    <x v="2"/>
    <x v="12"/>
    <x v="19"/>
    <x v="2"/>
    <n v="20"/>
    <n v="13"/>
    <n v="13"/>
    <x v="1"/>
    <x v="1"/>
    <n v="224"/>
  </r>
  <r>
    <n v="8"/>
    <x v="0"/>
    <x v="2"/>
    <x v="12"/>
    <x v="17"/>
    <x v="2"/>
    <n v="18"/>
    <n v="13"/>
    <n v="13"/>
    <x v="1"/>
    <x v="1"/>
    <n v="224"/>
  </r>
  <r>
    <n v="8"/>
    <x v="0"/>
    <x v="2"/>
    <x v="20"/>
    <x v="28"/>
    <x v="0"/>
    <n v="27"/>
    <n v="19"/>
    <n v="19"/>
    <x v="1"/>
    <x v="1"/>
    <n v="224"/>
  </r>
  <r>
    <n v="8"/>
    <x v="0"/>
    <x v="2"/>
    <x v="15"/>
    <x v="21"/>
    <x v="2"/>
    <n v="22"/>
    <n v="16"/>
    <n v="16"/>
    <x v="1"/>
    <x v="1"/>
    <n v="224"/>
  </r>
  <r>
    <n v="8"/>
    <x v="0"/>
    <x v="2"/>
    <x v="50"/>
    <x v="103"/>
    <x v="4"/>
    <n v="99"/>
    <n v="50"/>
    <n v="50"/>
    <x v="1"/>
    <x v="1"/>
    <n v="224"/>
  </r>
  <r>
    <n v="8"/>
    <x v="0"/>
    <x v="2"/>
    <x v="51"/>
    <x v="104"/>
    <x v="2"/>
    <n v="100"/>
    <n v="51"/>
    <n v="51"/>
    <x v="1"/>
    <x v="1"/>
    <n v="224"/>
  </r>
  <r>
    <n v="8"/>
    <x v="0"/>
    <x v="2"/>
    <x v="4"/>
    <x v="4"/>
    <x v="1"/>
    <n v="5"/>
    <n v="5"/>
    <n v="5"/>
    <x v="1"/>
    <x v="1"/>
    <n v="224"/>
  </r>
  <r>
    <n v="8"/>
    <x v="0"/>
    <x v="2"/>
    <x v="47"/>
    <x v="94"/>
    <x v="2"/>
    <n v="88"/>
    <n v="45"/>
    <n v="45"/>
    <x v="1"/>
    <x v="1"/>
    <n v="224"/>
  </r>
  <r>
    <n v="8"/>
    <x v="0"/>
    <x v="3"/>
    <x v="24"/>
    <x v="33"/>
    <x v="3"/>
    <n v="32"/>
    <n v="22"/>
    <n v="22"/>
    <x v="1"/>
    <x v="1"/>
    <n v="224"/>
  </r>
  <r>
    <n v="8"/>
    <x v="0"/>
    <x v="3"/>
    <x v="11"/>
    <x v="14"/>
    <x v="2"/>
    <n v="15"/>
    <n v="12"/>
    <n v="12"/>
    <x v="1"/>
    <x v="1"/>
    <n v="224"/>
  </r>
  <r>
    <n v="8"/>
    <x v="0"/>
    <x v="3"/>
    <x v="36"/>
    <x v="63"/>
    <x v="4"/>
    <n v="61"/>
    <n v="35"/>
    <n v="35"/>
    <x v="1"/>
    <x v="1"/>
    <n v="224"/>
  </r>
  <r>
    <n v="8"/>
    <x v="0"/>
    <x v="3"/>
    <x v="5"/>
    <x v="105"/>
    <x v="2"/>
    <n v="101"/>
    <n v="6"/>
    <n v="6"/>
    <x v="1"/>
    <x v="1"/>
    <n v="224"/>
  </r>
  <r>
    <n v="8"/>
    <x v="0"/>
    <x v="3"/>
    <x v="47"/>
    <x v="94"/>
    <x v="2"/>
    <n v="88"/>
    <n v="45"/>
    <n v="45"/>
    <x v="1"/>
    <x v="1"/>
    <n v="224"/>
  </r>
  <r>
    <n v="8"/>
    <x v="0"/>
    <x v="3"/>
    <x v="12"/>
    <x v="17"/>
    <x v="2"/>
    <n v="18"/>
    <n v="13"/>
    <n v="13"/>
    <x v="1"/>
    <x v="1"/>
    <n v="224"/>
  </r>
  <r>
    <n v="8"/>
    <x v="0"/>
    <x v="3"/>
    <x v="5"/>
    <x v="106"/>
    <x v="2"/>
    <n v="102"/>
    <n v="6"/>
    <n v="6"/>
    <x v="1"/>
    <x v="1"/>
    <n v="224"/>
  </r>
  <r>
    <n v="8"/>
    <x v="0"/>
    <x v="3"/>
    <x v="41"/>
    <x v="102"/>
    <x v="2"/>
    <n v="98"/>
    <n v="41"/>
    <n v="41"/>
    <x v="1"/>
    <x v="1"/>
    <n v="224"/>
  </r>
  <r>
    <n v="8"/>
    <x v="0"/>
    <x v="3"/>
    <x v="20"/>
    <x v="28"/>
    <x v="0"/>
    <n v="27"/>
    <n v="19"/>
    <n v="19"/>
    <x v="1"/>
    <x v="1"/>
    <n v="224"/>
  </r>
  <r>
    <n v="8"/>
    <x v="0"/>
    <x v="3"/>
    <x v="6"/>
    <x v="6"/>
    <x v="1"/>
    <n v="7"/>
    <n v="7"/>
    <n v="7"/>
    <x v="1"/>
    <x v="1"/>
    <n v="224"/>
  </r>
  <r>
    <n v="8"/>
    <x v="0"/>
    <x v="3"/>
    <x v="15"/>
    <x v="21"/>
    <x v="2"/>
    <n v="22"/>
    <n v="16"/>
    <n v="16"/>
    <x v="1"/>
    <x v="1"/>
    <n v="224"/>
  </r>
  <r>
    <n v="8"/>
    <x v="0"/>
    <x v="3"/>
    <x v="10"/>
    <x v="107"/>
    <x v="4"/>
    <n v="102"/>
    <n v="11"/>
    <n v="11"/>
    <x v="1"/>
    <x v="1"/>
    <n v="224"/>
  </r>
  <r>
    <n v="8"/>
    <x v="0"/>
    <x v="3"/>
    <x v="5"/>
    <x v="46"/>
    <x v="2"/>
    <n v="44"/>
    <n v="6"/>
    <n v="6"/>
    <x v="1"/>
    <x v="1"/>
    <n v="224"/>
  </r>
  <r>
    <n v="8"/>
    <x v="0"/>
    <x v="3"/>
    <x v="4"/>
    <x v="4"/>
    <x v="1"/>
    <n v="5"/>
    <n v="5"/>
    <n v="5"/>
    <x v="1"/>
    <x v="1"/>
    <n v="224"/>
  </r>
  <r>
    <n v="8"/>
    <x v="0"/>
    <x v="4"/>
    <x v="11"/>
    <x v="14"/>
    <x v="2"/>
    <n v="15"/>
    <n v="12"/>
    <n v="12"/>
    <x v="1"/>
    <x v="1"/>
    <n v="224"/>
  </r>
  <r>
    <n v="8"/>
    <x v="0"/>
    <x v="4"/>
    <x v="4"/>
    <x v="4"/>
    <x v="1"/>
    <n v="5"/>
    <n v="5"/>
    <n v="5"/>
    <x v="1"/>
    <x v="1"/>
    <n v="224"/>
  </r>
  <r>
    <n v="8"/>
    <x v="0"/>
    <x v="4"/>
    <x v="5"/>
    <x v="100"/>
    <x v="2"/>
    <n v="96"/>
    <n v="6"/>
    <n v="6"/>
    <x v="1"/>
    <x v="1"/>
    <n v="224"/>
  </r>
  <r>
    <n v="8"/>
    <x v="0"/>
    <x v="4"/>
    <x v="20"/>
    <x v="28"/>
    <x v="0"/>
    <n v="27"/>
    <n v="19"/>
    <n v="19"/>
    <x v="1"/>
    <x v="1"/>
    <n v="224"/>
  </r>
  <r>
    <n v="8"/>
    <x v="0"/>
    <x v="4"/>
    <x v="12"/>
    <x v="19"/>
    <x v="2"/>
    <n v="20"/>
    <n v="13"/>
    <n v="13"/>
    <x v="1"/>
    <x v="1"/>
    <n v="224"/>
  </r>
  <r>
    <n v="8"/>
    <x v="0"/>
    <x v="4"/>
    <x v="12"/>
    <x v="17"/>
    <x v="2"/>
    <n v="18"/>
    <n v="13"/>
    <n v="13"/>
    <x v="1"/>
    <x v="1"/>
    <n v="224"/>
  </r>
  <r>
    <n v="8"/>
    <x v="0"/>
    <x v="4"/>
    <x v="13"/>
    <x v="108"/>
    <x v="2"/>
    <n v="103"/>
    <n v="14"/>
    <n v="14"/>
    <x v="1"/>
    <x v="1"/>
    <n v="224"/>
  </r>
  <r>
    <n v="8"/>
    <x v="0"/>
    <x v="4"/>
    <x v="5"/>
    <x v="109"/>
    <x v="2"/>
    <n v="104"/>
    <n v="6"/>
    <n v="6"/>
    <x v="1"/>
    <x v="1"/>
    <n v="224"/>
  </r>
  <r>
    <n v="8"/>
    <x v="0"/>
    <x v="4"/>
    <x v="11"/>
    <x v="48"/>
    <x v="2"/>
    <n v="47"/>
    <n v="12"/>
    <n v="12"/>
    <x v="1"/>
    <x v="1"/>
    <n v="224"/>
  </r>
  <r>
    <n v="8"/>
    <x v="0"/>
    <x v="4"/>
    <x v="5"/>
    <x v="46"/>
    <x v="2"/>
    <n v="44"/>
    <n v="6"/>
    <n v="6"/>
    <x v="1"/>
    <x v="1"/>
    <n v="224"/>
  </r>
  <r>
    <n v="8"/>
    <x v="0"/>
    <x v="5"/>
    <x v="12"/>
    <x v="23"/>
    <x v="1"/>
    <n v="23"/>
    <n v="13"/>
    <n v="13"/>
    <x v="1"/>
    <x v="1"/>
    <n v="224"/>
  </r>
  <r>
    <n v="8"/>
    <x v="0"/>
    <x v="5"/>
    <x v="15"/>
    <x v="21"/>
    <x v="2"/>
    <n v="22"/>
    <n v="16"/>
    <n v="16"/>
    <x v="1"/>
    <x v="1"/>
    <n v="224"/>
  </r>
  <r>
    <n v="8"/>
    <x v="0"/>
    <x v="5"/>
    <x v="5"/>
    <x v="46"/>
    <x v="2"/>
    <n v="44"/>
    <n v="6"/>
    <n v="6"/>
    <x v="1"/>
    <x v="1"/>
    <n v="224"/>
  </r>
  <r>
    <n v="8"/>
    <x v="0"/>
    <x v="5"/>
    <x v="6"/>
    <x v="10"/>
    <x v="1"/>
    <n v="11"/>
    <n v="7"/>
    <n v="7"/>
    <x v="1"/>
    <x v="1"/>
    <n v="224"/>
  </r>
  <r>
    <n v="8"/>
    <x v="0"/>
    <x v="5"/>
    <x v="5"/>
    <x v="5"/>
    <x v="2"/>
    <n v="6"/>
    <n v="6"/>
    <n v="6"/>
    <x v="1"/>
    <x v="1"/>
    <n v="224"/>
  </r>
  <r>
    <n v="8"/>
    <x v="0"/>
    <x v="5"/>
    <x v="21"/>
    <x v="29"/>
    <x v="5"/>
    <n v="28"/>
    <n v="20"/>
    <n v="20"/>
    <x v="1"/>
    <x v="1"/>
    <n v="224"/>
  </r>
  <r>
    <n v="8"/>
    <x v="0"/>
    <x v="5"/>
    <x v="5"/>
    <x v="105"/>
    <x v="2"/>
    <n v="101"/>
    <n v="6"/>
    <n v="6"/>
    <x v="1"/>
    <x v="1"/>
    <n v="224"/>
  </r>
  <r>
    <n v="8"/>
    <x v="0"/>
    <x v="5"/>
    <x v="12"/>
    <x v="19"/>
    <x v="2"/>
    <n v="20"/>
    <n v="13"/>
    <n v="13"/>
    <x v="1"/>
    <x v="1"/>
    <n v="224"/>
  </r>
  <r>
    <n v="8"/>
    <x v="0"/>
    <x v="5"/>
    <x v="5"/>
    <x v="60"/>
    <x v="2"/>
    <n v="58"/>
    <n v="6"/>
    <n v="6"/>
    <x v="1"/>
    <x v="1"/>
    <n v="224"/>
  </r>
  <r>
    <n v="8"/>
    <x v="0"/>
    <x v="5"/>
    <x v="5"/>
    <x v="109"/>
    <x v="2"/>
    <n v="104"/>
    <n v="6"/>
    <n v="6"/>
    <x v="1"/>
    <x v="1"/>
    <n v="224"/>
  </r>
  <r>
    <n v="8"/>
    <x v="0"/>
    <x v="5"/>
    <x v="20"/>
    <x v="28"/>
    <x v="0"/>
    <n v="27"/>
    <n v="19"/>
    <n v="19"/>
    <x v="1"/>
    <x v="1"/>
    <n v="224"/>
  </r>
  <r>
    <n v="8"/>
    <x v="0"/>
    <x v="5"/>
    <x v="4"/>
    <x v="4"/>
    <x v="1"/>
    <n v="5"/>
    <n v="5"/>
    <n v="5"/>
    <x v="1"/>
    <x v="1"/>
    <n v="224"/>
  </r>
  <r>
    <n v="8"/>
    <x v="0"/>
    <x v="5"/>
    <x v="36"/>
    <x v="63"/>
    <x v="4"/>
    <n v="61"/>
    <n v="35"/>
    <n v="35"/>
    <x v="1"/>
    <x v="1"/>
    <n v="224"/>
  </r>
  <r>
    <n v="8"/>
    <x v="0"/>
    <x v="5"/>
    <x v="13"/>
    <x v="108"/>
    <x v="2"/>
    <n v="103"/>
    <n v="14"/>
    <n v="14"/>
    <x v="1"/>
    <x v="1"/>
    <n v="224"/>
  </r>
  <r>
    <n v="8"/>
    <x v="0"/>
    <x v="6"/>
    <x v="32"/>
    <x v="51"/>
    <x v="4"/>
    <n v="50"/>
    <n v="31"/>
    <n v="31"/>
    <x v="1"/>
    <x v="1"/>
    <n v="224"/>
  </r>
  <r>
    <n v="8"/>
    <x v="0"/>
    <x v="6"/>
    <x v="20"/>
    <x v="28"/>
    <x v="0"/>
    <n v="27"/>
    <n v="19"/>
    <n v="19"/>
    <x v="1"/>
    <x v="1"/>
    <n v="224"/>
  </r>
  <r>
    <n v="8"/>
    <x v="0"/>
    <x v="6"/>
    <x v="5"/>
    <x v="46"/>
    <x v="2"/>
    <n v="44"/>
    <n v="6"/>
    <n v="6"/>
    <x v="1"/>
    <x v="1"/>
    <n v="224"/>
  </r>
  <r>
    <n v="8"/>
    <x v="0"/>
    <x v="6"/>
    <x v="12"/>
    <x v="19"/>
    <x v="2"/>
    <n v="20"/>
    <n v="13"/>
    <n v="13"/>
    <x v="1"/>
    <x v="1"/>
    <n v="224"/>
  </r>
  <r>
    <n v="8"/>
    <x v="0"/>
    <x v="6"/>
    <x v="4"/>
    <x v="4"/>
    <x v="1"/>
    <n v="5"/>
    <n v="5"/>
    <n v="5"/>
    <x v="1"/>
    <x v="1"/>
    <n v="224"/>
  </r>
  <r>
    <n v="8"/>
    <x v="0"/>
    <x v="6"/>
    <x v="5"/>
    <x v="5"/>
    <x v="2"/>
    <n v="6"/>
    <n v="6"/>
    <n v="6"/>
    <x v="1"/>
    <x v="1"/>
    <n v="224"/>
  </r>
  <r>
    <n v="8"/>
    <x v="0"/>
    <x v="6"/>
    <x v="42"/>
    <x v="81"/>
    <x v="2"/>
    <n v="76"/>
    <n v="42"/>
    <n v="42"/>
    <x v="1"/>
    <x v="1"/>
    <n v="224"/>
  </r>
  <r>
    <n v="8"/>
    <x v="0"/>
    <x v="6"/>
    <x v="8"/>
    <x v="9"/>
    <x v="4"/>
    <n v="10"/>
    <n v="9"/>
    <n v="9"/>
    <x v="1"/>
    <x v="1"/>
    <n v="224"/>
  </r>
  <r>
    <n v="8"/>
    <x v="0"/>
    <x v="6"/>
    <x v="11"/>
    <x v="48"/>
    <x v="2"/>
    <n v="47"/>
    <n v="12"/>
    <n v="12"/>
    <x v="1"/>
    <x v="1"/>
    <n v="224"/>
  </r>
  <r>
    <n v="8"/>
    <x v="0"/>
    <x v="6"/>
    <x v="5"/>
    <x v="110"/>
    <x v="2"/>
    <n v="105"/>
    <n v="6"/>
    <n v="6"/>
    <x v="1"/>
    <x v="1"/>
    <n v="224"/>
  </r>
  <r>
    <n v="8"/>
    <x v="0"/>
    <x v="6"/>
    <x v="36"/>
    <x v="63"/>
    <x v="4"/>
    <n v="61"/>
    <n v="35"/>
    <n v="35"/>
    <x v="1"/>
    <x v="1"/>
    <n v="224"/>
  </r>
  <r>
    <n v="8"/>
    <x v="0"/>
    <x v="6"/>
    <x v="47"/>
    <x v="94"/>
    <x v="2"/>
    <n v="88"/>
    <n v="45"/>
    <n v="45"/>
    <x v="1"/>
    <x v="1"/>
    <n v="224"/>
  </r>
  <r>
    <n v="8"/>
    <x v="0"/>
    <x v="6"/>
    <x v="12"/>
    <x v="23"/>
    <x v="1"/>
    <n v="23"/>
    <n v="13"/>
    <n v="13"/>
    <x v="1"/>
    <x v="1"/>
    <n v="224"/>
  </r>
  <r>
    <n v="8"/>
    <x v="0"/>
    <x v="6"/>
    <x v="12"/>
    <x v="17"/>
    <x v="2"/>
    <n v="18"/>
    <n v="13"/>
    <n v="13"/>
    <x v="1"/>
    <x v="1"/>
    <n v="224"/>
  </r>
  <r>
    <n v="8"/>
    <x v="0"/>
    <x v="6"/>
    <x v="5"/>
    <x v="60"/>
    <x v="2"/>
    <n v="58"/>
    <n v="6"/>
    <n v="6"/>
    <x v="1"/>
    <x v="1"/>
    <n v="224"/>
  </r>
  <r>
    <n v="8"/>
    <x v="0"/>
    <x v="6"/>
    <x v="22"/>
    <x v="30"/>
    <x v="3"/>
    <n v="29"/>
    <n v="21"/>
    <n v="21"/>
    <x v="1"/>
    <x v="1"/>
    <n v="224"/>
  </r>
  <r>
    <n v="8"/>
    <x v="0"/>
    <x v="7"/>
    <x v="36"/>
    <x v="63"/>
    <x v="4"/>
    <n v="61"/>
    <n v="35"/>
    <n v="35"/>
    <x v="1"/>
    <x v="1"/>
    <n v="224"/>
  </r>
  <r>
    <n v="8"/>
    <x v="0"/>
    <x v="7"/>
    <x v="11"/>
    <x v="14"/>
    <x v="2"/>
    <n v="15"/>
    <n v="12"/>
    <n v="12"/>
    <x v="1"/>
    <x v="1"/>
    <n v="224"/>
  </r>
  <r>
    <n v="8"/>
    <x v="0"/>
    <x v="7"/>
    <x v="12"/>
    <x v="19"/>
    <x v="2"/>
    <n v="20"/>
    <n v="13"/>
    <n v="13"/>
    <x v="1"/>
    <x v="1"/>
    <n v="224"/>
  </r>
  <r>
    <n v="8"/>
    <x v="0"/>
    <x v="7"/>
    <x v="4"/>
    <x v="4"/>
    <x v="1"/>
    <n v="5"/>
    <n v="5"/>
    <n v="5"/>
    <x v="1"/>
    <x v="1"/>
    <n v="224"/>
  </r>
  <r>
    <n v="8"/>
    <x v="0"/>
    <x v="7"/>
    <x v="5"/>
    <x v="46"/>
    <x v="2"/>
    <n v="44"/>
    <n v="6"/>
    <n v="6"/>
    <x v="1"/>
    <x v="1"/>
    <n v="224"/>
  </r>
  <r>
    <n v="8"/>
    <x v="0"/>
    <x v="7"/>
    <x v="20"/>
    <x v="28"/>
    <x v="0"/>
    <n v="27"/>
    <n v="19"/>
    <n v="19"/>
    <x v="1"/>
    <x v="1"/>
    <n v="224"/>
  </r>
  <r>
    <n v="8"/>
    <x v="0"/>
    <x v="7"/>
    <x v="5"/>
    <x v="110"/>
    <x v="2"/>
    <n v="105"/>
    <n v="6"/>
    <n v="6"/>
    <x v="1"/>
    <x v="1"/>
    <n v="224"/>
  </r>
  <r>
    <n v="8"/>
    <x v="0"/>
    <x v="7"/>
    <x v="51"/>
    <x v="104"/>
    <x v="2"/>
    <n v="100"/>
    <n v="51"/>
    <n v="51"/>
    <x v="1"/>
    <x v="1"/>
    <n v="224"/>
  </r>
  <r>
    <n v="8"/>
    <x v="0"/>
    <x v="7"/>
    <x v="5"/>
    <x v="5"/>
    <x v="2"/>
    <n v="6"/>
    <n v="6"/>
    <n v="6"/>
    <x v="1"/>
    <x v="1"/>
    <n v="224"/>
  </r>
  <r>
    <n v="8"/>
    <x v="0"/>
    <x v="7"/>
    <x v="34"/>
    <x v="56"/>
    <x v="1"/>
    <n v="55"/>
    <n v="33"/>
    <n v="33"/>
    <x v="1"/>
    <x v="1"/>
    <n v="224"/>
  </r>
  <r>
    <n v="8"/>
    <x v="0"/>
    <x v="7"/>
    <x v="5"/>
    <x v="60"/>
    <x v="2"/>
    <n v="58"/>
    <n v="6"/>
    <n v="6"/>
    <x v="1"/>
    <x v="1"/>
    <n v="224"/>
  </r>
  <r>
    <n v="8"/>
    <x v="0"/>
    <x v="7"/>
    <x v="12"/>
    <x v="17"/>
    <x v="2"/>
    <n v="18"/>
    <n v="13"/>
    <n v="13"/>
    <x v="1"/>
    <x v="1"/>
    <n v="224"/>
  </r>
  <r>
    <n v="8"/>
    <x v="1"/>
    <x v="0"/>
    <x v="22"/>
    <x v="30"/>
    <x v="3"/>
    <n v="29"/>
    <n v="21"/>
    <n v="21"/>
    <x v="1"/>
    <x v="1"/>
    <n v="224"/>
  </r>
  <r>
    <n v="8"/>
    <x v="1"/>
    <x v="0"/>
    <x v="11"/>
    <x v="14"/>
    <x v="2"/>
    <n v="15"/>
    <n v="12"/>
    <n v="12"/>
    <x v="1"/>
    <x v="1"/>
    <n v="224"/>
  </r>
  <r>
    <n v="8"/>
    <x v="1"/>
    <x v="0"/>
    <x v="12"/>
    <x v="23"/>
    <x v="1"/>
    <n v="23"/>
    <n v="13"/>
    <n v="13"/>
    <x v="1"/>
    <x v="1"/>
    <n v="224"/>
  </r>
  <r>
    <n v="8"/>
    <x v="1"/>
    <x v="0"/>
    <x v="34"/>
    <x v="56"/>
    <x v="1"/>
    <n v="55"/>
    <n v="33"/>
    <n v="33"/>
    <x v="1"/>
    <x v="1"/>
    <n v="224"/>
  </r>
  <r>
    <n v="8"/>
    <x v="1"/>
    <x v="0"/>
    <x v="5"/>
    <x v="61"/>
    <x v="2"/>
    <n v="59"/>
    <n v="6"/>
    <n v="6"/>
    <x v="1"/>
    <x v="1"/>
    <n v="224"/>
  </r>
  <r>
    <n v="8"/>
    <x v="1"/>
    <x v="0"/>
    <x v="52"/>
    <x v="111"/>
    <x v="2"/>
    <n v="106"/>
    <n v="52"/>
    <n v="52"/>
    <x v="1"/>
    <x v="1"/>
    <n v="224"/>
  </r>
  <r>
    <n v="8"/>
    <x v="1"/>
    <x v="0"/>
    <x v="5"/>
    <x v="105"/>
    <x v="2"/>
    <n v="101"/>
    <n v="6"/>
    <n v="6"/>
    <x v="1"/>
    <x v="1"/>
    <n v="224"/>
  </r>
  <r>
    <n v="8"/>
    <x v="1"/>
    <x v="0"/>
    <x v="21"/>
    <x v="29"/>
    <x v="5"/>
    <n v="28"/>
    <n v="20"/>
    <n v="20"/>
    <x v="1"/>
    <x v="1"/>
    <n v="224"/>
  </r>
  <r>
    <n v="8"/>
    <x v="1"/>
    <x v="0"/>
    <x v="5"/>
    <x v="112"/>
    <x v="2"/>
    <n v="107"/>
    <n v="6"/>
    <n v="6"/>
    <x v="1"/>
    <x v="1"/>
    <n v="224"/>
  </r>
  <r>
    <n v="8"/>
    <x v="1"/>
    <x v="1"/>
    <x v="5"/>
    <x v="105"/>
    <x v="2"/>
    <n v="101"/>
    <n v="6"/>
    <n v="6"/>
    <x v="1"/>
    <x v="1"/>
    <n v="224"/>
  </r>
  <r>
    <n v="8"/>
    <x v="1"/>
    <x v="1"/>
    <x v="12"/>
    <x v="23"/>
    <x v="1"/>
    <n v="23"/>
    <n v="13"/>
    <n v="13"/>
    <x v="1"/>
    <x v="1"/>
    <n v="224"/>
  </r>
  <r>
    <n v="8"/>
    <x v="1"/>
    <x v="1"/>
    <x v="11"/>
    <x v="14"/>
    <x v="2"/>
    <n v="15"/>
    <n v="12"/>
    <n v="12"/>
    <x v="1"/>
    <x v="1"/>
    <n v="224"/>
  </r>
  <r>
    <n v="8"/>
    <x v="1"/>
    <x v="1"/>
    <x v="21"/>
    <x v="29"/>
    <x v="5"/>
    <n v="28"/>
    <n v="20"/>
    <n v="20"/>
    <x v="1"/>
    <x v="1"/>
    <n v="224"/>
  </r>
  <r>
    <n v="8"/>
    <x v="1"/>
    <x v="1"/>
    <x v="5"/>
    <x v="112"/>
    <x v="2"/>
    <n v="107"/>
    <n v="6"/>
    <n v="6"/>
    <x v="1"/>
    <x v="1"/>
    <n v="224"/>
  </r>
  <r>
    <n v="8"/>
    <x v="1"/>
    <x v="1"/>
    <x v="5"/>
    <x v="61"/>
    <x v="2"/>
    <n v="59"/>
    <n v="6"/>
    <n v="6"/>
    <x v="1"/>
    <x v="1"/>
    <n v="224"/>
  </r>
  <r>
    <n v="8"/>
    <x v="1"/>
    <x v="2"/>
    <x v="12"/>
    <x v="23"/>
    <x v="2"/>
    <n v="23"/>
    <n v="13"/>
    <n v="13"/>
    <x v="1"/>
    <x v="1"/>
    <n v="224"/>
  </r>
  <r>
    <n v="8"/>
    <x v="1"/>
    <x v="2"/>
    <x v="12"/>
    <x v="19"/>
    <x v="2"/>
    <n v="20"/>
    <n v="13"/>
    <n v="13"/>
    <x v="1"/>
    <x v="1"/>
    <n v="224"/>
  </r>
  <r>
    <n v="8"/>
    <x v="1"/>
    <x v="2"/>
    <x v="5"/>
    <x v="60"/>
    <x v="2"/>
    <n v="58"/>
    <n v="6"/>
    <n v="6"/>
    <x v="1"/>
    <x v="1"/>
    <n v="224"/>
  </r>
  <r>
    <n v="8"/>
    <x v="1"/>
    <x v="2"/>
    <x v="5"/>
    <x v="112"/>
    <x v="2"/>
    <n v="107"/>
    <n v="6"/>
    <n v="6"/>
    <x v="1"/>
    <x v="1"/>
    <n v="224"/>
  </r>
  <r>
    <n v="8"/>
    <x v="1"/>
    <x v="2"/>
    <x v="21"/>
    <x v="29"/>
    <x v="5"/>
    <n v="28"/>
    <n v="20"/>
    <n v="20"/>
    <x v="1"/>
    <x v="1"/>
    <n v="224"/>
  </r>
  <r>
    <n v="8"/>
    <x v="1"/>
    <x v="2"/>
    <x v="5"/>
    <x v="61"/>
    <x v="2"/>
    <n v="59"/>
    <n v="6"/>
    <n v="6"/>
    <x v="1"/>
    <x v="1"/>
    <n v="224"/>
  </r>
  <r>
    <n v="8"/>
    <x v="1"/>
    <x v="2"/>
    <x v="12"/>
    <x v="113"/>
    <x v="4"/>
    <n v="108"/>
    <n v="13"/>
    <n v="13"/>
    <x v="1"/>
    <x v="1"/>
    <n v="224"/>
  </r>
  <r>
    <n v="8"/>
    <x v="1"/>
    <x v="2"/>
    <x v="20"/>
    <x v="38"/>
    <x v="0"/>
    <n v="36"/>
    <n v="19"/>
    <n v="19"/>
    <x v="1"/>
    <x v="1"/>
    <n v="224"/>
  </r>
  <r>
    <n v="8"/>
    <x v="1"/>
    <x v="3"/>
    <x v="35"/>
    <x v="69"/>
    <x v="5"/>
    <n v="67"/>
    <n v="34"/>
    <n v="34"/>
    <x v="1"/>
    <x v="1"/>
    <n v="224"/>
  </r>
  <r>
    <n v="8"/>
    <x v="1"/>
    <x v="3"/>
    <x v="5"/>
    <x v="112"/>
    <x v="2"/>
    <n v="107"/>
    <n v="6"/>
    <n v="6"/>
    <x v="1"/>
    <x v="1"/>
    <n v="224"/>
  </r>
  <r>
    <n v="8"/>
    <x v="1"/>
    <x v="3"/>
    <x v="5"/>
    <x v="105"/>
    <x v="2"/>
    <n v="101"/>
    <n v="6"/>
    <n v="6"/>
    <x v="1"/>
    <x v="1"/>
    <n v="224"/>
  </r>
  <r>
    <n v="8"/>
    <x v="1"/>
    <x v="3"/>
    <x v="5"/>
    <x v="61"/>
    <x v="2"/>
    <n v="59"/>
    <n v="6"/>
    <n v="6"/>
    <x v="1"/>
    <x v="1"/>
    <n v="224"/>
  </r>
  <r>
    <n v="8"/>
    <x v="1"/>
    <x v="3"/>
    <x v="53"/>
    <x v="114"/>
    <x v="3"/>
    <n v="94"/>
    <n v="48"/>
    <n v="48"/>
    <x v="1"/>
    <x v="1"/>
    <n v="224"/>
  </r>
  <r>
    <n v="8"/>
    <x v="1"/>
    <x v="3"/>
    <x v="5"/>
    <x v="111"/>
    <x v="2"/>
    <n v="107"/>
    <n v="6"/>
    <n v="6"/>
    <x v="1"/>
    <x v="1"/>
    <n v="224"/>
  </r>
  <r>
    <n v="8"/>
    <x v="1"/>
    <x v="3"/>
    <x v="5"/>
    <x v="100"/>
    <x v="2"/>
    <n v="96"/>
    <n v="6"/>
    <n v="6"/>
    <x v="1"/>
    <x v="1"/>
    <n v="224"/>
  </r>
  <r>
    <n v="8"/>
    <x v="1"/>
    <x v="3"/>
    <x v="12"/>
    <x v="113"/>
    <x v="4"/>
    <n v="108"/>
    <n v="13"/>
    <n v="13"/>
    <x v="1"/>
    <x v="1"/>
    <n v="224"/>
  </r>
  <r>
    <n v="8"/>
    <x v="1"/>
    <x v="3"/>
    <x v="5"/>
    <x v="105"/>
    <x v="2"/>
    <n v="109"/>
    <n v="6"/>
    <n v="6"/>
    <x v="1"/>
    <x v="1"/>
    <n v="224"/>
  </r>
  <r>
    <n v="8"/>
    <x v="1"/>
    <x v="3"/>
    <x v="54"/>
    <x v="115"/>
    <x v="2"/>
    <n v="110"/>
    <n v="53"/>
    <n v="53"/>
    <x v="1"/>
    <x v="1"/>
    <n v="224"/>
  </r>
  <r>
    <n v="8"/>
    <x v="1"/>
    <x v="3"/>
    <x v="5"/>
    <x v="109"/>
    <x v="2"/>
    <n v="104"/>
    <n v="6"/>
    <n v="6"/>
    <x v="1"/>
    <x v="1"/>
    <n v="224"/>
  </r>
  <r>
    <n v="8"/>
    <x v="1"/>
    <x v="3"/>
    <x v="12"/>
    <x v="19"/>
    <x v="2"/>
    <n v="20"/>
    <n v="13"/>
    <n v="13"/>
    <x v="1"/>
    <x v="1"/>
    <n v="224"/>
  </r>
  <r>
    <n v="8"/>
    <x v="1"/>
    <x v="3"/>
    <x v="11"/>
    <x v="48"/>
    <x v="2"/>
    <n v="47"/>
    <n v="12"/>
    <n v="12"/>
    <x v="1"/>
    <x v="1"/>
    <n v="224"/>
  </r>
  <r>
    <n v="8"/>
    <x v="1"/>
    <x v="3"/>
    <x v="47"/>
    <x v="94"/>
    <x v="2"/>
    <n v="88"/>
    <n v="45"/>
    <n v="45"/>
    <x v="1"/>
    <x v="1"/>
    <n v="224"/>
  </r>
  <r>
    <n v="8"/>
    <x v="1"/>
    <x v="3"/>
    <x v="15"/>
    <x v="21"/>
    <x v="2"/>
    <n v="22"/>
    <n v="16"/>
    <n v="16"/>
    <x v="1"/>
    <x v="1"/>
    <n v="224"/>
  </r>
  <r>
    <n v="8"/>
    <x v="1"/>
    <x v="3"/>
    <x v="20"/>
    <x v="28"/>
    <x v="0"/>
    <n v="27"/>
    <n v="19"/>
    <n v="19"/>
    <x v="1"/>
    <x v="1"/>
    <n v="224"/>
  </r>
  <r>
    <n v="8"/>
    <x v="1"/>
    <x v="3"/>
    <x v="10"/>
    <x v="95"/>
    <x v="1"/>
    <n v="89"/>
    <n v="11"/>
    <n v="11"/>
    <x v="1"/>
    <x v="1"/>
    <n v="224"/>
  </r>
  <r>
    <n v="8"/>
    <x v="1"/>
    <x v="4"/>
    <x v="22"/>
    <x v="30"/>
    <x v="3"/>
    <n v="29"/>
    <n v="21"/>
    <n v="21"/>
    <x v="1"/>
    <x v="1"/>
    <n v="224"/>
  </r>
  <r>
    <n v="8"/>
    <x v="1"/>
    <x v="4"/>
    <x v="5"/>
    <x v="105"/>
    <x v="2"/>
    <n v="109"/>
    <n v="6"/>
    <n v="6"/>
    <x v="1"/>
    <x v="1"/>
    <n v="224"/>
  </r>
  <r>
    <n v="8"/>
    <x v="1"/>
    <x v="4"/>
    <x v="5"/>
    <x v="112"/>
    <x v="2"/>
    <n v="107"/>
    <n v="6"/>
    <n v="6"/>
    <x v="1"/>
    <x v="1"/>
    <n v="224"/>
  </r>
  <r>
    <n v="8"/>
    <x v="1"/>
    <x v="4"/>
    <x v="21"/>
    <x v="29"/>
    <x v="5"/>
    <n v="28"/>
    <n v="20"/>
    <n v="20"/>
    <x v="1"/>
    <x v="1"/>
    <n v="224"/>
  </r>
  <r>
    <n v="8"/>
    <x v="1"/>
    <x v="4"/>
    <x v="5"/>
    <x v="46"/>
    <x v="2"/>
    <n v="44"/>
    <n v="6"/>
    <n v="6"/>
    <x v="1"/>
    <x v="1"/>
    <n v="224"/>
  </r>
  <r>
    <n v="8"/>
    <x v="1"/>
    <x v="4"/>
    <x v="5"/>
    <x v="100"/>
    <x v="2"/>
    <n v="96"/>
    <n v="6"/>
    <n v="6"/>
    <x v="1"/>
    <x v="1"/>
    <n v="224"/>
  </r>
  <r>
    <n v="8"/>
    <x v="1"/>
    <x v="4"/>
    <x v="10"/>
    <x v="13"/>
    <x v="1"/>
    <n v="14"/>
    <n v="11"/>
    <n v="11"/>
    <x v="1"/>
    <x v="1"/>
    <n v="224"/>
  </r>
  <r>
    <n v="8"/>
    <x v="1"/>
    <x v="4"/>
    <x v="12"/>
    <x v="23"/>
    <x v="1"/>
    <n v="23"/>
    <n v="13"/>
    <n v="13"/>
    <x v="1"/>
    <x v="1"/>
    <n v="224"/>
  </r>
  <r>
    <n v="8"/>
    <x v="1"/>
    <x v="4"/>
    <x v="5"/>
    <x v="61"/>
    <x v="2"/>
    <n v="59"/>
    <n v="6"/>
    <n v="6"/>
    <x v="1"/>
    <x v="1"/>
    <n v="224"/>
  </r>
  <r>
    <n v="8"/>
    <x v="1"/>
    <x v="4"/>
    <x v="52"/>
    <x v="111"/>
    <x v="2"/>
    <n v="106"/>
    <n v="52"/>
    <n v="52"/>
    <x v="1"/>
    <x v="1"/>
    <n v="224"/>
  </r>
  <r>
    <n v="8"/>
    <x v="1"/>
    <x v="4"/>
    <x v="17"/>
    <x v="91"/>
    <x v="4"/>
    <n v="85"/>
    <n v="17"/>
    <n v="17"/>
    <x v="1"/>
    <x v="1"/>
    <n v="224"/>
  </r>
  <r>
    <n v="8"/>
    <x v="1"/>
    <x v="4"/>
    <x v="5"/>
    <x v="60"/>
    <x v="2"/>
    <n v="58"/>
    <n v="6"/>
    <n v="6"/>
    <x v="1"/>
    <x v="1"/>
    <n v="224"/>
  </r>
  <r>
    <n v="8"/>
    <x v="1"/>
    <x v="5"/>
    <x v="45"/>
    <x v="84"/>
    <x v="1"/>
    <n v="79"/>
    <n v="44"/>
    <n v="44"/>
    <x v="1"/>
    <x v="1"/>
    <n v="224"/>
  </r>
  <r>
    <n v="8"/>
    <x v="1"/>
    <x v="5"/>
    <x v="12"/>
    <x v="113"/>
    <x v="4"/>
    <n v="108"/>
    <n v="13"/>
    <n v="13"/>
    <x v="1"/>
    <x v="1"/>
    <n v="224"/>
  </r>
  <r>
    <n v="8"/>
    <x v="1"/>
    <x v="5"/>
    <x v="5"/>
    <x v="112"/>
    <x v="2"/>
    <n v="107"/>
    <n v="6"/>
    <n v="6"/>
    <x v="1"/>
    <x v="1"/>
    <n v="224"/>
  </r>
  <r>
    <n v="8"/>
    <x v="1"/>
    <x v="5"/>
    <x v="5"/>
    <x v="61"/>
    <x v="2"/>
    <n v="59"/>
    <n v="6"/>
    <n v="6"/>
    <x v="1"/>
    <x v="1"/>
    <n v="224"/>
  </r>
  <r>
    <n v="8"/>
    <x v="1"/>
    <x v="5"/>
    <x v="17"/>
    <x v="91"/>
    <x v="1"/>
    <n v="85"/>
    <n v="17"/>
    <n v="17"/>
    <x v="1"/>
    <x v="1"/>
    <n v="224"/>
  </r>
  <r>
    <n v="8"/>
    <x v="1"/>
    <x v="5"/>
    <x v="28"/>
    <x v="42"/>
    <x v="2"/>
    <n v="40"/>
    <n v="26"/>
    <n v="26"/>
    <x v="1"/>
    <x v="1"/>
    <n v="224"/>
  </r>
  <r>
    <n v="8"/>
    <x v="1"/>
    <x v="5"/>
    <x v="21"/>
    <x v="29"/>
    <x v="5"/>
    <n v="28"/>
    <n v="20"/>
    <n v="20"/>
    <x v="1"/>
    <x v="1"/>
    <n v="224"/>
  </r>
  <r>
    <n v="8"/>
    <x v="1"/>
    <x v="5"/>
    <x v="1"/>
    <x v="1"/>
    <x v="0"/>
    <n v="2"/>
    <n v="2"/>
    <n v="2"/>
    <x v="1"/>
    <x v="1"/>
    <n v="224"/>
  </r>
  <r>
    <n v="8"/>
    <x v="1"/>
    <x v="5"/>
    <x v="12"/>
    <x v="23"/>
    <x v="1"/>
    <n v="23"/>
    <n v="13"/>
    <n v="13"/>
    <x v="1"/>
    <x v="1"/>
    <n v="224"/>
  </r>
  <r>
    <n v="8"/>
    <x v="1"/>
    <x v="5"/>
    <x v="10"/>
    <x v="13"/>
    <x v="1"/>
    <n v="14"/>
    <n v="11"/>
    <n v="11"/>
    <x v="1"/>
    <x v="1"/>
    <n v="224"/>
  </r>
  <r>
    <n v="8"/>
    <x v="1"/>
    <x v="5"/>
    <x v="12"/>
    <x v="36"/>
    <x v="1"/>
    <n v="34"/>
    <n v="13"/>
    <n v="13"/>
    <x v="1"/>
    <x v="1"/>
    <n v="224"/>
  </r>
  <r>
    <n v="8"/>
    <x v="1"/>
    <x v="6"/>
    <x v="20"/>
    <x v="28"/>
    <x v="0"/>
    <n v="27"/>
    <n v="19"/>
    <n v="19"/>
    <x v="1"/>
    <x v="1"/>
    <n v="224"/>
  </r>
  <r>
    <n v="8"/>
    <x v="1"/>
    <x v="6"/>
    <x v="21"/>
    <x v="29"/>
    <x v="5"/>
    <n v="28"/>
    <n v="20"/>
    <n v="20"/>
    <x v="1"/>
    <x v="1"/>
    <n v="224"/>
  </r>
  <r>
    <n v="8"/>
    <x v="1"/>
    <x v="6"/>
    <x v="5"/>
    <x v="109"/>
    <x v="2"/>
    <n v="104"/>
    <n v="6"/>
    <n v="6"/>
    <x v="1"/>
    <x v="1"/>
    <n v="224"/>
  </r>
  <r>
    <n v="8"/>
    <x v="1"/>
    <x v="6"/>
    <x v="10"/>
    <x v="95"/>
    <x v="1"/>
    <n v="89"/>
    <n v="11"/>
    <n v="11"/>
    <x v="1"/>
    <x v="1"/>
    <n v="224"/>
  </r>
  <r>
    <n v="8"/>
    <x v="1"/>
    <x v="6"/>
    <x v="12"/>
    <x v="113"/>
    <x v="4"/>
    <n v="108"/>
    <n v="13"/>
    <n v="13"/>
    <x v="1"/>
    <x v="1"/>
    <n v="224"/>
  </r>
  <r>
    <n v="8"/>
    <x v="1"/>
    <x v="6"/>
    <x v="11"/>
    <x v="14"/>
    <x v="2"/>
    <n v="15"/>
    <n v="12"/>
    <n v="12"/>
    <x v="1"/>
    <x v="1"/>
    <n v="224"/>
  </r>
  <r>
    <n v="8"/>
    <x v="1"/>
    <x v="6"/>
    <x v="5"/>
    <x v="46"/>
    <x v="2"/>
    <n v="44"/>
    <n v="6"/>
    <n v="6"/>
    <x v="1"/>
    <x v="1"/>
    <n v="224"/>
  </r>
  <r>
    <n v="8"/>
    <x v="1"/>
    <x v="6"/>
    <x v="5"/>
    <x v="112"/>
    <x v="2"/>
    <n v="107"/>
    <n v="6"/>
    <n v="6"/>
    <x v="1"/>
    <x v="1"/>
    <n v="224"/>
  </r>
  <r>
    <n v="8"/>
    <x v="1"/>
    <x v="6"/>
    <x v="5"/>
    <x v="60"/>
    <x v="2"/>
    <n v="58"/>
    <n v="6"/>
    <n v="6"/>
    <x v="1"/>
    <x v="1"/>
    <n v="224"/>
  </r>
  <r>
    <n v="8"/>
    <x v="1"/>
    <x v="6"/>
    <x v="15"/>
    <x v="21"/>
    <x v="2"/>
    <n v="22"/>
    <n v="16"/>
    <n v="16"/>
    <x v="1"/>
    <x v="1"/>
    <n v="224"/>
  </r>
  <r>
    <n v="8"/>
    <x v="1"/>
    <x v="7"/>
    <x v="12"/>
    <x v="36"/>
    <x v="1"/>
    <n v="34"/>
    <n v="13"/>
    <n v="13"/>
    <x v="1"/>
    <x v="1"/>
    <n v="224"/>
  </r>
  <r>
    <n v="8"/>
    <x v="1"/>
    <x v="7"/>
    <x v="20"/>
    <x v="28"/>
    <x v="0"/>
    <n v="27"/>
    <n v="19"/>
    <n v="19"/>
    <x v="1"/>
    <x v="1"/>
    <n v="224"/>
  </r>
  <r>
    <n v="8"/>
    <x v="1"/>
    <x v="7"/>
    <x v="52"/>
    <x v="111"/>
    <x v="2"/>
    <n v="106"/>
    <n v="52"/>
    <n v="52"/>
    <x v="1"/>
    <x v="1"/>
    <n v="224"/>
  </r>
  <r>
    <n v="8"/>
    <x v="1"/>
    <x v="7"/>
    <x v="15"/>
    <x v="21"/>
    <x v="2"/>
    <n v="22"/>
    <n v="16"/>
    <n v="16"/>
    <x v="1"/>
    <x v="1"/>
    <n v="224"/>
  </r>
  <r>
    <n v="8"/>
    <x v="1"/>
    <x v="7"/>
    <x v="12"/>
    <x v="19"/>
    <x v="2"/>
    <n v="20"/>
    <n v="13"/>
    <n v="13"/>
    <x v="1"/>
    <x v="1"/>
    <n v="224"/>
  </r>
  <r>
    <n v="8"/>
    <x v="1"/>
    <x v="7"/>
    <x v="12"/>
    <x v="113"/>
    <x v="4"/>
    <n v="108"/>
    <n v="13"/>
    <n v="13"/>
    <x v="1"/>
    <x v="1"/>
    <n v="224"/>
  </r>
  <r>
    <n v="8"/>
    <x v="1"/>
    <x v="7"/>
    <x v="11"/>
    <x v="14"/>
    <x v="2"/>
    <n v="15"/>
    <n v="12"/>
    <n v="12"/>
    <x v="1"/>
    <x v="1"/>
    <n v="224"/>
  </r>
  <r>
    <n v="8"/>
    <x v="1"/>
    <x v="7"/>
    <x v="5"/>
    <x v="109"/>
    <x v="2"/>
    <n v="104"/>
    <n v="6"/>
    <n v="6"/>
    <x v="1"/>
    <x v="1"/>
    <n v="224"/>
  </r>
  <r>
    <n v="8"/>
    <x v="1"/>
    <x v="7"/>
    <x v="5"/>
    <x v="61"/>
    <x v="2"/>
    <n v="59"/>
    <n v="6"/>
    <n v="6"/>
    <x v="1"/>
    <x v="1"/>
    <n v="224"/>
  </r>
  <r>
    <n v="8"/>
    <x v="1"/>
    <x v="7"/>
    <x v="54"/>
    <x v="115"/>
    <x v="2"/>
    <n v="110"/>
    <n v="53"/>
    <n v="53"/>
    <x v="1"/>
    <x v="1"/>
    <n v="224"/>
  </r>
  <r>
    <n v="8"/>
    <x v="1"/>
    <x v="7"/>
    <x v="5"/>
    <x v="105"/>
    <x v="2"/>
    <n v="101"/>
    <n v="6"/>
    <n v="6"/>
    <x v="1"/>
    <x v="1"/>
    <n v="224"/>
  </r>
  <r>
    <n v="8"/>
    <x v="1"/>
    <x v="7"/>
    <x v="28"/>
    <x v="42"/>
    <x v="2"/>
    <n v="40"/>
    <n v="26"/>
    <n v="26"/>
    <x v="1"/>
    <x v="1"/>
    <n v="224"/>
  </r>
  <r>
    <n v="8"/>
    <x v="1"/>
    <x v="7"/>
    <x v="11"/>
    <x v="48"/>
    <x v="2"/>
    <n v="47"/>
    <n v="12"/>
    <n v="12"/>
    <x v="1"/>
    <x v="1"/>
    <n v="224"/>
  </r>
  <r>
    <n v="8"/>
    <x v="1"/>
    <x v="7"/>
    <x v="47"/>
    <x v="94"/>
    <x v="2"/>
    <n v="88"/>
    <n v="45"/>
    <n v="45"/>
    <x v="1"/>
    <x v="1"/>
    <n v="224"/>
  </r>
  <r>
    <n v="8"/>
    <x v="1"/>
    <x v="7"/>
    <x v="55"/>
    <x v="116"/>
    <x v="2"/>
    <n v="112"/>
    <n v="54"/>
    <n v="54"/>
    <x v="1"/>
    <x v="1"/>
    <n v="224"/>
  </r>
  <r>
    <n v="8"/>
    <x v="1"/>
    <x v="7"/>
    <x v="51"/>
    <x v="104"/>
    <x v="2"/>
    <n v="100"/>
    <n v="51"/>
    <n v="51"/>
    <x v="1"/>
    <x v="1"/>
    <n v="224"/>
  </r>
  <r>
    <n v="8"/>
    <x v="1"/>
    <x v="7"/>
    <x v="6"/>
    <x v="10"/>
    <x v="1"/>
    <n v="11"/>
    <n v="7"/>
    <n v="7"/>
    <x v="1"/>
    <x v="1"/>
    <n v="224"/>
  </r>
  <r>
    <n v="17"/>
    <x v="0"/>
    <x v="0"/>
    <x v="56"/>
    <x v="117"/>
    <x v="1"/>
    <n v="113"/>
    <n v="55"/>
    <n v="55"/>
    <x v="2"/>
    <x v="2"/>
    <n v="243"/>
  </r>
  <r>
    <n v="17"/>
    <x v="0"/>
    <x v="0"/>
    <x v="6"/>
    <x v="118"/>
    <x v="1"/>
    <n v="114"/>
    <n v="7"/>
    <n v="7"/>
    <x v="2"/>
    <x v="2"/>
    <n v="243"/>
  </r>
  <r>
    <n v="17"/>
    <x v="0"/>
    <x v="0"/>
    <x v="13"/>
    <x v="40"/>
    <x v="2"/>
    <n v="38"/>
    <n v="14"/>
    <n v="14"/>
    <x v="2"/>
    <x v="2"/>
    <n v="243"/>
  </r>
  <r>
    <n v="17"/>
    <x v="0"/>
    <x v="0"/>
    <x v="5"/>
    <x v="109"/>
    <x v="2"/>
    <n v="104"/>
    <n v="6"/>
    <n v="6"/>
    <x v="2"/>
    <x v="2"/>
    <n v="243"/>
  </r>
  <r>
    <n v="17"/>
    <x v="0"/>
    <x v="0"/>
    <x v="57"/>
    <x v="119"/>
    <x v="1"/>
    <n v="115"/>
    <n v="56"/>
    <n v="56"/>
    <x v="2"/>
    <x v="2"/>
    <n v="243"/>
  </r>
  <r>
    <n v="17"/>
    <x v="0"/>
    <x v="0"/>
    <x v="11"/>
    <x v="120"/>
    <x v="2"/>
    <n v="116"/>
    <n v="12"/>
    <n v="12"/>
    <x v="2"/>
    <x v="2"/>
    <n v="243"/>
  </r>
  <r>
    <n v="17"/>
    <x v="0"/>
    <x v="0"/>
    <x v="5"/>
    <x v="7"/>
    <x v="2"/>
    <n v="8"/>
    <n v="6"/>
    <n v="6"/>
    <x v="2"/>
    <x v="2"/>
    <n v="243"/>
  </r>
  <r>
    <n v="17"/>
    <x v="0"/>
    <x v="0"/>
    <x v="4"/>
    <x v="43"/>
    <x v="1"/>
    <n v="41"/>
    <n v="5"/>
    <n v="5"/>
    <x v="2"/>
    <x v="2"/>
    <n v="243"/>
  </r>
  <r>
    <n v="17"/>
    <x v="0"/>
    <x v="0"/>
    <x v="1"/>
    <x v="121"/>
    <x v="3"/>
    <n v="117"/>
    <n v="2"/>
    <n v="2"/>
    <x v="2"/>
    <x v="2"/>
    <n v="243"/>
  </r>
  <r>
    <n v="17"/>
    <x v="0"/>
    <x v="0"/>
    <x v="33"/>
    <x v="71"/>
    <x v="0"/>
    <n v="69"/>
    <n v="32"/>
    <n v="32"/>
    <x v="2"/>
    <x v="2"/>
    <n v="243"/>
  </r>
  <r>
    <n v="17"/>
    <x v="0"/>
    <x v="0"/>
    <x v="20"/>
    <x v="28"/>
    <x v="0"/>
    <n v="27"/>
    <n v="19"/>
    <n v="19"/>
    <x v="2"/>
    <x v="2"/>
    <n v="243"/>
  </r>
  <r>
    <n v="17"/>
    <x v="0"/>
    <x v="0"/>
    <x v="30"/>
    <x v="47"/>
    <x v="3"/>
    <n v="45"/>
    <n v="28"/>
    <n v="28"/>
    <x v="2"/>
    <x v="2"/>
    <n v="243"/>
  </r>
  <r>
    <n v="17"/>
    <x v="0"/>
    <x v="0"/>
    <x v="58"/>
    <x v="122"/>
    <x v="4"/>
    <n v="118"/>
    <n v="57"/>
    <n v="57"/>
    <x v="2"/>
    <x v="2"/>
    <n v="243"/>
  </r>
  <r>
    <n v="17"/>
    <x v="0"/>
    <x v="0"/>
    <x v="58"/>
    <x v="123"/>
    <x v="4"/>
    <n v="119"/>
    <n v="57"/>
    <n v="57"/>
    <x v="2"/>
    <x v="2"/>
    <n v="243"/>
  </r>
  <r>
    <n v="17"/>
    <x v="0"/>
    <x v="0"/>
    <x v="25"/>
    <x v="50"/>
    <x v="1"/>
    <n v="49"/>
    <n v="23"/>
    <n v="23"/>
    <x v="2"/>
    <x v="2"/>
    <n v="243"/>
  </r>
  <r>
    <n v="17"/>
    <x v="0"/>
    <x v="0"/>
    <x v="7"/>
    <x v="8"/>
    <x v="3"/>
    <n v="9"/>
    <n v="8"/>
    <n v="8"/>
    <x v="2"/>
    <x v="2"/>
    <n v="243"/>
  </r>
  <r>
    <n v="17"/>
    <x v="0"/>
    <x v="0"/>
    <x v="47"/>
    <x v="94"/>
    <x v="2"/>
    <n v="88"/>
    <n v="45"/>
    <n v="45"/>
    <x v="2"/>
    <x v="2"/>
    <n v="243"/>
  </r>
  <r>
    <n v="17"/>
    <x v="0"/>
    <x v="0"/>
    <x v="11"/>
    <x v="14"/>
    <x v="2"/>
    <n v="15"/>
    <n v="12"/>
    <n v="12"/>
    <x v="2"/>
    <x v="2"/>
    <n v="243"/>
  </r>
  <r>
    <n v="17"/>
    <x v="0"/>
    <x v="0"/>
    <x v="12"/>
    <x v="19"/>
    <x v="2"/>
    <n v="20"/>
    <n v="13"/>
    <n v="13"/>
    <x v="2"/>
    <x v="2"/>
    <n v="243"/>
  </r>
  <r>
    <n v="17"/>
    <x v="0"/>
    <x v="0"/>
    <x v="11"/>
    <x v="88"/>
    <x v="2"/>
    <n v="83"/>
    <n v="12"/>
    <n v="12"/>
    <x v="2"/>
    <x v="2"/>
    <n v="243"/>
  </r>
  <r>
    <n v="17"/>
    <x v="0"/>
    <x v="0"/>
    <x v="5"/>
    <x v="61"/>
    <x v="2"/>
    <n v="59"/>
    <n v="6"/>
    <n v="6"/>
    <x v="2"/>
    <x v="2"/>
    <n v="243"/>
  </r>
  <r>
    <n v="17"/>
    <x v="0"/>
    <x v="0"/>
    <x v="12"/>
    <x v="124"/>
    <x v="2"/>
    <n v="120"/>
    <n v="13"/>
    <n v="13"/>
    <x v="2"/>
    <x v="2"/>
    <n v="243"/>
  </r>
  <r>
    <n v="17"/>
    <x v="0"/>
    <x v="0"/>
    <x v="35"/>
    <x v="69"/>
    <x v="5"/>
    <n v="67"/>
    <n v="34"/>
    <n v="34"/>
    <x v="2"/>
    <x v="2"/>
    <n v="243"/>
  </r>
  <r>
    <n v="17"/>
    <x v="0"/>
    <x v="0"/>
    <x v="5"/>
    <x v="79"/>
    <x v="5"/>
    <n v="75"/>
    <n v="6"/>
    <n v="6"/>
    <x v="2"/>
    <x v="2"/>
    <n v="243"/>
  </r>
  <r>
    <n v="17"/>
    <x v="0"/>
    <x v="0"/>
    <x v="0"/>
    <x v="0"/>
    <x v="0"/>
    <n v="1"/>
    <n v="1"/>
    <n v="1"/>
    <x v="2"/>
    <x v="2"/>
    <n v="243"/>
  </r>
  <r>
    <n v="17"/>
    <x v="0"/>
    <x v="0"/>
    <x v="36"/>
    <x v="63"/>
    <x v="4"/>
    <n v="61"/>
    <n v="35"/>
    <n v="35"/>
    <x v="2"/>
    <x v="2"/>
    <n v="243"/>
  </r>
  <r>
    <n v="17"/>
    <x v="0"/>
    <x v="0"/>
    <x v="48"/>
    <x v="97"/>
    <x v="4"/>
    <n v="92"/>
    <n v="47"/>
    <n v="47"/>
    <x v="2"/>
    <x v="2"/>
    <n v="243"/>
  </r>
  <r>
    <n v="17"/>
    <x v="0"/>
    <x v="0"/>
    <x v="22"/>
    <x v="30"/>
    <x v="3"/>
    <n v="29"/>
    <n v="21"/>
    <n v="21"/>
    <x v="2"/>
    <x v="2"/>
    <n v="243"/>
  </r>
  <r>
    <n v="17"/>
    <x v="0"/>
    <x v="1"/>
    <x v="13"/>
    <x v="40"/>
    <x v="1"/>
    <n v="38"/>
    <n v="14"/>
    <n v="14"/>
    <x v="2"/>
    <x v="2"/>
    <n v="243"/>
  </r>
  <r>
    <n v="17"/>
    <x v="0"/>
    <x v="1"/>
    <x v="36"/>
    <x v="125"/>
    <x v="4"/>
    <n v="121"/>
    <n v="35"/>
    <n v="35"/>
    <x v="2"/>
    <x v="2"/>
    <n v="243"/>
  </r>
  <r>
    <n v="17"/>
    <x v="0"/>
    <x v="1"/>
    <x v="5"/>
    <x v="7"/>
    <x v="2"/>
    <n v="8"/>
    <n v="6"/>
    <n v="6"/>
    <x v="2"/>
    <x v="2"/>
    <n v="243"/>
  </r>
  <r>
    <n v="17"/>
    <x v="0"/>
    <x v="1"/>
    <x v="33"/>
    <x v="71"/>
    <x v="0"/>
    <n v="69"/>
    <n v="32"/>
    <n v="32"/>
    <x v="2"/>
    <x v="2"/>
    <n v="243"/>
  </r>
  <r>
    <n v="17"/>
    <x v="0"/>
    <x v="1"/>
    <x v="5"/>
    <x v="79"/>
    <x v="5"/>
    <n v="75"/>
    <n v="6"/>
    <n v="6"/>
    <x v="2"/>
    <x v="2"/>
    <n v="243"/>
  </r>
  <r>
    <n v="17"/>
    <x v="0"/>
    <x v="1"/>
    <x v="30"/>
    <x v="47"/>
    <x v="3"/>
    <n v="45"/>
    <n v="28"/>
    <n v="28"/>
    <x v="2"/>
    <x v="2"/>
    <n v="243"/>
  </r>
  <r>
    <n v="17"/>
    <x v="0"/>
    <x v="1"/>
    <x v="12"/>
    <x v="19"/>
    <x v="2"/>
    <n v="20"/>
    <n v="13"/>
    <n v="13"/>
    <x v="2"/>
    <x v="2"/>
    <n v="243"/>
  </r>
  <r>
    <n v="17"/>
    <x v="0"/>
    <x v="1"/>
    <x v="6"/>
    <x v="126"/>
    <x v="1"/>
    <n v="122"/>
    <n v="7"/>
    <n v="7"/>
    <x v="2"/>
    <x v="2"/>
    <n v="243"/>
  </r>
  <r>
    <n v="17"/>
    <x v="0"/>
    <x v="1"/>
    <x v="5"/>
    <x v="105"/>
    <x v="2"/>
    <n v="101"/>
    <n v="6"/>
    <n v="6"/>
    <x v="2"/>
    <x v="2"/>
    <n v="243"/>
  </r>
  <r>
    <n v="17"/>
    <x v="0"/>
    <x v="1"/>
    <x v="36"/>
    <x v="63"/>
    <x v="4"/>
    <n v="61"/>
    <n v="35"/>
    <n v="35"/>
    <x v="2"/>
    <x v="2"/>
    <n v="243"/>
  </r>
  <r>
    <n v="17"/>
    <x v="0"/>
    <x v="1"/>
    <x v="4"/>
    <x v="43"/>
    <x v="1"/>
    <n v="41"/>
    <n v="5"/>
    <n v="5"/>
    <x v="2"/>
    <x v="2"/>
    <n v="243"/>
  </r>
  <r>
    <n v="17"/>
    <x v="0"/>
    <x v="1"/>
    <x v="37"/>
    <x v="64"/>
    <x v="4"/>
    <n v="62"/>
    <n v="36"/>
    <n v="36"/>
    <x v="2"/>
    <x v="2"/>
    <n v="243"/>
  </r>
  <r>
    <n v="17"/>
    <x v="0"/>
    <x v="1"/>
    <x v="6"/>
    <x v="118"/>
    <x v="1"/>
    <n v="114"/>
    <n v="7"/>
    <n v="7"/>
    <x v="2"/>
    <x v="2"/>
    <n v="243"/>
  </r>
  <r>
    <n v="17"/>
    <x v="0"/>
    <x v="1"/>
    <x v="5"/>
    <x v="109"/>
    <x v="2"/>
    <n v="104"/>
    <n v="6"/>
    <n v="6"/>
    <x v="2"/>
    <x v="2"/>
    <n v="243"/>
  </r>
  <r>
    <n v="17"/>
    <x v="0"/>
    <x v="1"/>
    <x v="35"/>
    <x v="69"/>
    <x v="5"/>
    <n v="67"/>
    <n v="34"/>
    <n v="34"/>
    <x v="2"/>
    <x v="2"/>
    <n v="243"/>
  </r>
  <r>
    <n v="17"/>
    <x v="0"/>
    <x v="1"/>
    <x v="6"/>
    <x v="127"/>
    <x v="1"/>
    <n v="123"/>
    <n v="7"/>
    <n v="7"/>
    <x v="2"/>
    <x v="2"/>
    <n v="243"/>
  </r>
  <r>
    <n v="17"/>
    <x v="0"/>
    <x v="1"/>
    <x v="58"/>
    <x v="122"/>
    <x v="4"/>
    <n v="119"/>
    <n v="57"/>
    <n v="57"/>
    <x v="2"/>
    <x v="2"/>
    <n v="243"/>
  </r>
  <r>
    <n v="17"/>
    <x v="0"/>
    <x v="1"/>
    <x v="28"/>
    <x v="128"/>
    <x v="2"/>
    <n v="124"/>
    <n v="26"/>
    <n v="26"/>
    <x v="2"/>
    <x v="2"/>
    <n v="243"/>
  </r>
  <r>
    <n v="17"/>
    <x v="0"/>
    <x v="1"/>
    <x v="26"/>
    <x v="37"/>
    <x v="1"/>
    <n v="35"/>
    <n v="24"/>
    <n v="24"/>
    <x v="2"/>
    <x v="2"/>
    <n v="243"/>
  </r>
  <r>
    <n v="17"/>
    <x v="0"/>
    <x v="1"/>
    <x v="17"/>
    <x v="24"/>
    <x v="1"/>
    <n v="24"/>
    <n v="17"/>
    <n v="17"/>
    <x v="2"/>
    <x v="2"/>
    <n v="243"/>
  </r>
  <r>
    <n v="17"/>
    <x v="0"/>
    <x v="2"/>
    <x v="37"/>
    <x v="64"/>
    <x v="4"/>
    <n v="62"/>
    <n v="36"/>
    <n v="36"/>
    <x v="2"/>
    <x v="2"/>
    <n v="243"/>
  </r>
  <r>
    <n v="17"/>
    <x v="0"/>
    <x v="2"/>
    <x v="20"/>
    <x v="28"/>
    <x v="0"/>
    <n v="27"/>
    <n v="19"/>
    <n v="19"/>
    <x v="2"/>
    <x v="2"/>
    <n v="243"/>
  </r>
  <r>
    <n v="17"/>
    <x v="0"/>
    <x v="2"/>
    <x v="26"/>
    <x v="37"/>
    <x v="1"/>
    <n v="35"/>
    <n v="24"/>
    <n v="24"/>
    <x v="2"/>
    <x v="2"/>
    <n v="243"/>
  </r>
  <r>
    <n v="17"/>
    <x v="0"/>
    <x v="2"/>
    <x v="1"/>
    <x v="129"/>
    <x v="0"/>
    <n v="125"/>
    <n v="2"/>
    <n v="2"/>
    <x v="2"/>
    <x v="2"/>
    <n v="243"/>
  </r>
  <r>
    <n v="17"/>
    <x v="0"/>
    <x v="2"/>
    <x v="36"/>
    <x v="93"/>
    <x v="4"/>
    <n v="87"/>
    <n v="35"/>
    <n v="35"/>
    <x v="2"/>
    <x v="2"/>
    <n v="243"/>
  </r>
  <r>
    <n v="17"/>
    <x v="0"/>
    <x v="2"/>
    <x v="30"/>
    <x v="47"/>
    <x v="3"/>
    <n v="45"/>
    <n v="28"/>
    <n v="28"/>
    <x v="2"/>
    <x v="2"/>
    <n v="243"/>
  </r>
  <r>
    <n v="17"/>
    <x v="0"/>
    <x v="2"/>
    <x v="59"/>
    <x v="130"/>
    <x v="2"/>
    <n v="126"/>
    <n v="58"/>
    <n v="58"/>
    <x v="2"/>
    <x v="2"/>
    <n v="243"/>
  </r>
  <r>
    <n v="17"/>
    <x v="0"/>
    <x v="2"/>
    <x v="15"/>
    <x v="131"/>
    <x v="1"/>
    <n v="127"/>
    <n v="16"/>
    <n v="16"/>
    <x v="2"/>
    <x v="2"/>
    <n v="243"/>
  </r>
  <r>
    <n v="17"/>
    <x v="0"/>
    <x v="2"/>
    <x v="4"/>
    <x v="43"/>
    <x v="1"/>
    <n v="41"/>
    <n v="5"/>
    <n v="5"/>
    <x v="2"/>
    <x v="2"/>
    <n v="243"/>
  </r>
  <r>
    <n v="17"/>
    <x v="0"/>
    <x v="2"/>
    <x v="12"/>
    <x v="19"/>
    <x v="2"/>
    <n v="20"/>
    <n v="13"/>
    <n v="13"/>
    <x v="2"/>
    <x v="2"/>
    <n v="243"/>
  </r>
  <r>
    <n v="17"/>
    <x v="0"/>
    <x v="2"/>
    <x v="20"/>
    <x v="38"/>
    <x v="0"/>
    <n v="36"/>
    <n v="19"/>
    <n v="19"/>
    <x v="2"/>
    <x v="2"/>
    <n v="243"/>
  </r>
  <r>
    <n v="17"/>
    <x v="0"/>
    <x v="2"/>
    <x v="7"/>
    <x v="12"/>
    <x v="3"/>
    <n v="13"/>
    <n v="8"/>
    <n v="8"/>
    <x v="2"/>
    <x v="2"/>
    <n v="243"/>
  </r>
  <r>
    <n v="17"/>
    <x v="0"/>
    <x v="2"/>
    <x v="5"/>
    <x v="109"/>
    <x v="2"/>
    <n v="104"/>
    <n v="6"/>
    <n v="6"/>
    <x v="2"/>
    <x v="2"/>
    <n v="243"/>
  </r>
  <r>
    <n v="17"/>
    <x v="0"/>
    <x v="2"/>
    <x v="4"/>
    <x v="44"/>
    <x v="1"/>
    <n v="42"/>
    <n v="5"/>
    <n v="5"/>
    <x v="2"/>
    <x v="2"/>
    <n v="243"/>
  </r>
  <r>
    <n v="17"/>
    <x v="0"/>
    <x v="2"/>
    <x v="36"/>
    <x v="92"/>
    <x v="4"/>
    <n v="86"/>
    <n v="35"/>
    <n v="35"/>
    <x v="2"/>
    <x v="2"/>
    <n v="243"/>
  </r>
  <r>
    <n v="17"/>
    <x v="0"/>
    <x v="2"/>
    <x v="5"/>
    <x v="79"/>
    <x v="5"/>
    <n v="75"/>
    <n v="6"/>
    <n v="6"/>
    <x v="2"/>
    <x v="2"/>
    <n v="243"/>
  </r>
  <r>
    <n v="17"/>
    <x v="0"/>
    <x v="2"/>
    <x v="12"/>
    <x v="80"/>
    <x v="5"/>
    <n v="128"/>
    <n v="13"/>
    <n v="13"/>
    <x v="2"/>
    <x v="2"/>
    <n v="243"/>
  </r>
  <r>
    <n v="17"/>
    <x v="0"/>
    <x v="2"/>
    <x v="42"/>
    <x v="81"/>
    <x v="2"/>
    <n v="76"/>
    <n v="42"/>
    <n v="42"/>
    <x v="2"/>
    <x v="2"/>
    <n v="243"/>
  </r>
  <r>
    <n v="17"/>
    <x v="0"/>
    <x v="2"/>
    <x v="2"/>
    <x v="2"/>
    <x v="0"/>
    <n v="3"/>
    <n v="3"/>
    <n v="3"/>
    <x v="2"/>
    <x v="2"/>
    <n v="243"/>
  </r>
  <r>
    <n v="17"/>
    <x v="0"/>
    <x v="2"/>
    <x v="22"/>
    <x v="30"/>
    <x v="3"/>
    <n v="29"/>
    <n v="21"/>
    <n v="21"/>
    <x v="2"/>
    <x v="2"/>
    <n v="243"/>
  </r>
  <r>
    <n v="17"/>
    <x v="0"/>
    <x v="2"/>
    <x v="17"/>
    <x v="35"/>
    <x v="4"/>
    <n v="33"/>
    <n v="13"/>
    <n v="13"/>
    <x v="2"/>
    <x v="2"/>
    <n v="243"/>
  </r>
  <r>
    <n v="17"/>
    <x v="0"/>
    <x v="2"/>
    <x v="6"/>
    <x v="118"/>
    <x v="1"/>
    <n v="114"/>
    <n v="7"/>
    <n v="7"/>
    <x v="2"/>
    <x v="2"/>
    <n v="243"/>
  </r>
  <r>
    <n v="17"/>
    <x v="0"/>
    <x v="2"/>
    <x v="4"/>
    <x v="132"/>
    <x v="1"/>
    <n v="129"/>
    <n v="5"/>
    <n v="5"/>
    <x v="2"/>
    <x v="2"/>
    <n v="243"/>
  </r>
  <r>
    <n v="17"/>
    <x v="0"/>
    <x v="2"/>
    <x v="36"/>
    <x v="63"/>
    <x v="4"/>
    <n v="61"/>
    <n v="35"/>
    <n v="35"/>
    <x v="2"/>
    <x v="2"/>
    <n v="243"/>
  </r>
  <r>
    <n v="17"/>
    <x v="0"/>
    <x v="2"/>
    <x v="29"/>
    <x v="45"/>
    <x v="0"/>
    <n v="43"/>
    <n v="27"/>
    <n v="27"/>
    <x v="2"/>
    <x v="2"/>
    <n v="243"/>
  </r>
  <r>
    <n v="17"/>
    <x v="0"/>
    <x v="2"/>
    <x v="17"/>
    <x v="24"/>
    <x v="1"/>
    <n v="24"/>
    <n v="17"/>
    <n v="17"/>
    <x v="2"/>
    <x v="2"/>
    <n v="243"/>
  </r>
  <r>
    <n v="17"/>
    <x v="0"/>
    <x v="3"/>
    <x v="29"/>
    <x v="45"/>
    <x v="0"/>
    <n v="43"/>
    <n v="27"/>
    <n v="27"/>
    <x v="2"/>
    <x v="2"/>
    <n v="243"/>
  </r>
  <r>
    <n v="17"/>
    <x v="0"/>
    <x v="3"/>
    <x v="20"/>
    <x v="38"/>
    <x v="0"/>
    <n v="36"/>
    <n v="19"/>
    <n v="19"/>
    <x v="2"/>
    <x v="2"/>
    <n v="243"/>
  </r>
  <r>
    <n v="17"/>
    <x v="0"/>
    <x v="3"/>
    <x v="4"/>
    <x v="132"/>
    <x v="5"/>
    <n v="129"/>
    <n v="5"/>
    <n v="5"/>
    <x v="2"/>
    <x v="2"/>
    <n v="243"/>
  </r>
  <r>
    <n v="17"/>
    <x v="0"/>
    <x v="3"/>
    <x v="60"/>
    <x v="133"/>
    <x v="1"/>
    <n v="130"/>
    <n v="59"/>
    <n v="59"/>
    <x v="2"/>
    <x v="2"/>
    <n v="243"/>
  </r>
  <r>
    <n v="17"/>
    <x v="0"/>
    <x v="3"/>
    <x v="12"/>
    <x v="19"/>
    <x v="2"/>
    <n v="20"/>
    <n v="13"/>
    <n v="13"/>
    <x v="2"/>
    <x v="2"/>
    <n v="243"/>
  </r>
  <r>
    <n v="17"/>
    <x v="0"/>
    <x v="3"/>
    <x v="36"/>
    <x v="63"/>
    <x v="4"/>
    <n v="61"/>
    <n v="35"/>
    <n v="35"/>
    <x v="2"/>
    <x v="2"/>
    <n v="243"/>
  </r>
  <r>
    <n v="17"/>
    <x v="0"/>
    <x v="3"/>
    <x v="61"/>
    <x v="134"/>
    <x v="1"/>
    <n v="131"/>
    <n v="60"/>
    <n v="60"/>
    <x v="2"/>
    <x v="2"/>
    <n v="243"/>
  </r>
  <r>
    <n v="17"/>
    <x v="0"/>
    <x v="3"/>
    <x v="36"/>
    <x v="92"/>
    <x v="4"/>
    <n v="86"/>
    <n v="35"/>
    <n v="35"/>
    <x v="2"/>
    <x v="2"/>
    <n v="243"/>
  </r>
  <r>
    <n v="17"/>
    <x v="0"/>
    <x v="3"/>
    <x v="22"/>
    <x v="30"/>
    <x v="3"/>
    <n v="29"/>
    <n v="21"/>
    <n v="21"/>
    <x v="2"/>
    <x v="2"/>
    <n v="243"/>
  </r>
  <r>
    <n v="17"/>
    <x v="0"/>
    <x v="3"/>
    <x v="12"/>
    <x v="80"/>
    <x v="5"/>
    <n v="128"/>
    <n v="13"/>
    <n v="13"/>
    <x v="2"/>
    <x v="2"/>
    <n v="243"/>
  </r>
  <r>
    <n v="17"/>
    <x v="0"/>
    <x v="3"/>
    <x v="4"/>
    <x v="44"/>
    <x v="1"/>
    <n v="42"/>
    <n v="5"/>
    <n v="5"/>
    <x v="2"/>
    <x v="2"/>
    <n v="243"/>
  </r>
  <r>
    <n v="17"/>
    <x v="0"/>
    <x v="3"/>
    <x v="6"/>
    <x v="127"/>
    <x v="1"/>
    <n v="123"/>
    <n v="7"/>
    <n v="7"/>
    <x v="2"/>
    <x v="2"/>
    <n v="243"/>
  </r>
  <r>
    <n v="17"/>
    <x v="0"/>
    <x v="3"/>
    <x v="1"/>
    <x v="129"/>
    <x v="0"/>
    <n v="125"/>
    <n v="2"/>
    <n v="2"/>
    <x v="2"/>
    <x v="2"/>
    <n v="243"/>
  </r>
  <r>
    <n v="17"/>
    <x v="0"/>
    <x v="3"/>
    <x v="20"/>
    <x v="28"/>
    <x v="0"/>
    <n v="27"/>
    <n v="19"/>
    <n v="19"/>
    <x v="2"/>
    <x v="2"/>
    <n v="243"/>
  </r>
  <r>
    <n v="17"/>
    <x v="0"/>
    <x v="3"/>
    <x v="5"/>
    <x v="109"/>
    <x v="2"/>
    <n v="104"/>
    <n v="6"/>
    <n v="6"/>
    <x v="2"/>
    <x v="2"/>
    <n v="243"/>
  </r>
  <r>
    <n v="17"/>
    <x v="0"/>
    <x v="3"/>
    <x v="30"/>
    <x v="47"/>
    <x v="3"/>
    <n v="45"/>
    <n v="28"/>
    <n v="28"/>
    <x v="2"/>
    <x v="2"/>
    <n v="243"/>
  </r>
  <r>
    <n v="17"/>
    <x v="0"/>
    <x v="3"/>
    <x v="4"/>
    <x v="44"/>
    <x v="1"/>
    <n v="42"/>
    <n v="5"/>
    <n v="5"/>
    <x v="2"/>
    <x v="2"/>
    <n v="243"/>
  </r>
  <r>
    <n v="17"/>
    <x v="0"/>
    <x v="3"/>
    <x v="7"/>
    <x v="12"/>
    <x v="3"/>
    <n v="13"/>
    <n v="8"/>
    <n v="8"/>
    <x v="2"/>
    <x v="2"/>
    <n v="243"/>
  </r>
  <r>
    <n v="17"/>
    <x v="0"/>
    <x v="4"/>
    <x v="10"/>
    <x v="135"/>
    <x v="1"/>
    <n v="132"/>
    <n v="11"/>
    <n v="11"/>
    <x v="2"/>
    <x v="2"/>
    <n v="243"/>
  </r>
  <r>
    <n v="17"/>
    <x v="0"/>
    <x v="4"/>
    <x v="1"/>
    <x v="136"/>
    <x v="3"/>
    <n v="133"/>
    <n v="2"/>
    <n v="2"/>
    <x v="2"/>
    <x v="2"/>
    <n v="243"/>
  </r>
  <r>
    <n v="17"/>
    <x v="0"/>
    <x v="4"/>
    <x v="6"/>
    <x v="118"/>
    <x v="1"/>
    <n v="114"/>
    <n v="7"/>
    <n v="7"/>
    <x v="2"/>
    <x v="2"/>
    <n v="243"/>
  </r>
  <r>
    <n v="17"/>
    <x v="0"/>
    <x v="4"/>
    <x v="12"/>
    <x v="19"/>
    <x v="2"/>
    <n v="20"/>
    <n v="13"/>
    <n v="13"/>
    <x v="2"/>
    <x v="2"/>
    <n v="243"/>
  </r>
  <r>
    <n v="17"/>
    <x v="0"/>
    <x v="4"/>
    <x v="33"/>
    <x v="71"/>
    <x v="0"/>
    <n v="69"/>
    <n v="32"/>
    <n v="32"/>
    <x v="2"/>
    <x v="2"/>
    <n v="243"/>
  </r>
  <r>
    <n v="17"/>
    <x v="0"/>
    <x v="4"/>
    <x v="30"/>
    <x v="47"/>
    <x v="3"/>
    <n v="45"/>
    <n v="28"/>
    <n v="28"/>
    <x v="2"/>
    <x v="2"/>
    <n v="243"/>
  </r>
  <r>
    <n v="17"/>
    <x v="0"/>
    <x v="4"/>
    <x v="36"/>
    <x v="63"/>
    <x v="4"/>
    <n v="61"/>
    <n v="35"/>
    <n v="35"/>
    <x v="2"/>
    <x v="2"/>
    <n v="243"/>
  </r>
  <r>
    <n v="17"/>
    <x v="0"/>
    <x v="4"/>
    <x v="5"/>
    <x v="79"/>
    <x v="5"/>
    <n v="75"/>
    <n v="6"/>
    <n v="6"/>
    <x v="2"/>
    <x v="2"/>
    <n v="243"/>
  </r>
  <r>
    <n v="17"/>
    <x v="0"/>
    <x v="4"/>
    <x v="5"/>
    <x v="105"/>
    <x v="2"/>
    <n v="101"/>
    <n v="6"/>
    <n v="6"/>
    <x v="2"/>
    <x v="2"/>
    <n v="243"/>
  </r>
  <r>
    <n v="17"/>
    <x v="0"/>
    <x v="4"/>
    <x v="58"/>
    <x v="122"/>
    <x v="4"/>
    <n v="118"/>
    <n v="57"/>
    <n v="57"/>
    <x v="2"/>
    <x v="2"/>
    <n v="243"/>
  </r>
  <r>
    <n v="17"/>
    <x v="0"/>
    <x v="4"/>
    <x v="7"/>
    <x v="8"/>
    <x v="3"/>
    <n v="9"/>
    <n v="8"/>
    <n v="8"/>
    <x v="2"/>
    <x v="2"/>
    <n v="243"/>
  </r>
  <r>
    <n v="17"/>
    <x v="0"/>
    <x v="4"/>
    <x v="6"/>
    <x v="15"/>
    <x v="1"/>
    <n v="16"/>
    <n v="7"/>
    <n v="7"/>
    <x v="2"/>
    <x v="2"/>
    <n v="243"/>
  </r>
  <r>
    <n v="17"/>
    <x v="0"/>
    <x v="4"/>
    <x v="62"/>
    <x v="137"/>
    <x v="1"/>
    <n v="134"/>
    <n v="61"/>
    <n v="61"/>
    <x v="2"/>
    <x v="2"/>
    <n v="243"/>
  </r>
  <r>
    <n v="17"/>
    <x v="0"/>
    <x v="4"/>
    <x v="5"/>
    <x v="100"/>
    <x v="2"/>
    <n v="96"/>
    <n v="6"/>
    <n v="6"/>
    <x v="2"/>
    <x v="2"/>
    <n v="243"/>
  </r>
  <r>
    <n v="17"/>
    <x v="0"/>
    <x v="4"/>
    <x v="26"/>
    <x v="37"/>
    <x v="1"/>
    <n v="35"/>
    <n v="24"/>
    <n v="24"/>
    <x v="2"/>
    <x v="2"/>
    <n v="243"/>
  </r>
  <r>
    <n v="17"/>
    <x v="0"/>
    <x v="4"/>
    <x v="13"/>
    <x v="40"/>
    <x v="2"/>
    <n v="38"/>
    <n v="14"/>
    <n v="14"/>
    <x v="2"/>
    <x v="2"/>
    <n v="243"/>
  </r>
  <r>
    <n v="17"/>
    <x v="0"/>
    <x v="4"/>
    <x v="12"/>
    <x v="80"/>
    <x v="5"/>
    <n v="128"/>
    <n v="13"/>
    <n v="13"/>
    <x v="2"/>
    <x v="2"/>
    <n v="243"/>
  </r>
  <r>
    <n v="17"/>
    <x v="0"/>
    <x v="4"/>
    <x v="5"/>
    <x v="109"/>
    <x v="2"/>
    <n v="104"/>
    <n v="6"/>
    <n v="6"/>
    <x v="2"/>
    <x v="2"/>
    <n v="243"/>
  </r>
  <r>
    <n v="17"/>
    <x v="0"/>
    <x v="4"/>
    <x v="5"/>
    <x v="7"/>
    <x v="2"/>
    <n v="8"/>
    <n v="6"/>
    <n v="6"/>
    <x v="2"/>
    <x v="2"/>
    <n v="243"/>
  </r>
  <r>
    <n v="17"/>
    <x v="0"/>
    <x v="4"/>
    <x v="11"/>
    <x v="14"/>
    <x v="2"/>
    <n v="15"/>
    <n v="12"/>
    <n v="12"/>
    <x v="2"/>
    <x v="2"/>
    <n v="243"/>
  </r>
  <r>
    <n v="17"/>
    <x v="0"/>
    <x v="4"/>
    <x v="36"/>
    <x v="93"/>
    <x v="4"/>
    <n v="87"/>
    <n v="35"/>
    <n v="35"/>
    <x v="2"/>
    <x v="2"/>
    <n v="243"/>
  </r>
  <r>
    <n v="17"/>
    <x v="0"/>
    <x v="4"/>
    <x v="10"/>
    <x v="77"/>
    <x v="4"/>
    <n v="73"/>
    <n v="11"/>
    <n v="11"/>
    <x v="2"/>
    <x v="2"/>
    <n v="243"/>
  </r>
  <r>
    <n v="17"/>
    <x v="0"/>
    <x v="4"/>
    <x v="58"/>
    <x v="123"/>
    <x v="4"/>
    <n v="119"/>
    <n v="57"/>
    <n v="57"/>
    <x v="2"/>
    <x v="2"/>
    <n v="243"/>
  </r>
  <r>
    <n v="17"/>
    <x v="0"/>
    <x v="4"/>
    <x v="42"/>
    <x v="81"/>
    <x v="2"/>
    <n v="76"/>
    <n v="42"/>
    <n v="42"/>
    <x v="2"/>
    <x v="2"/>
    <n v="243"/>
  </r>
  <r>
    <n v="17"/>
    <x v="0"/>
    <x v="5"/>
    <x v="37"/>
    <x v="64"/>
    <x v="4"/>
    <n v="62"/>
    <n v="36"/>
    <n v="36"/>
    <x v="2"/>
    <x v="2"/>
    <n v="243"/>
  </r>
  <r>
    <n v="17"/>
    <x v="0"/>
    <x v="5"/>
    <x v="36"/>
    <x v="63"/>
    <x v="4"/>
    <n v="61"/>
    <n v="35"/>
    <n v="35"/>
    <x v="2"/>
    <x v="2"/>
    <n v="243"/>
  </r>
  <r>
    <n v="17"/>
    <x v="0"/>
    <x v="5"/>
    <x v="58"/>
    <x v="122"/>
    <x v="4"/>
    <n v="118"/>
    <n v="57"/>
    <n v="57"/>
    <x v="2"/>
    <x v="2"/>
    <n v="243"/>
  </r>
  <r>
    <n v="17"/>
    <x v="0"/>
    <x v="5"/>
    <x v="35"/>
    <x v="62"/>
    <x v="5"/>
    <n v="60"/>
    <n v="34"/>
    <n v="34"/>
    <x v="2"/>
    <x v="2"/>
    <n v="243"/>
  </r>
  <r>
    <n v="17"/>
    <x v="0"/>
    <x v="5"/>
    <x v="7"/>
    <x v="8"/>
    <x v="3"/>
    <n v="9"/>
    <n v="8"/>
    <n v="8"/>
    <x v="2"/>
    <x v="2"/>
    <n v="243"/>
  </r>
  <r>
    <n v="17"/>
    <x v="0"/>
    <x v="5"/>
    <x v="12"/>
    <x v="19"/>
    <x v="2"/>
    <n v="20"/>
    <n v="13"/>
    <n v="13"/>
    <x v="2"/>
    <x v="2"/>
    <n v="243"/>
  </r>
  <r>
    <n v="17"/>
    <x v="0"/>
    <x v="5"/>
    <x v="11"/>
    <x v="120"/>
    <x v="2"/>
    <n v="116"/>
    <n v="12"/>
    <n v="12"/>
    <x v="2"/>
    <x v="2"/>
    <n v="243"/>
  </r>
  <r>
    <n v="17"/>
    <x v="0"/>
    <x v="5"/>
    <x v="10"/>
    <x v="77"/>
    <x v="4"/>
    <n v="73"/>
    <n v="11"/>
    <n v="11"/>
    <x v="2"/>
    <x v="2"/>
    <n v="243"/>
  </r>
  <r>
    <n v="17"/>
    <x v="0"/>
    <x v="5"/>
    <x v="5"/>
    <x v="109"/>
    <x v="2"/>
    <n v="104"/>
    <n v="6"/>
    <n v="6"/>
    <x v="2"/>
    <x v="2"/>
    <n v="243"/>
  </r>
  <r>
    <n v="17"/>
    <x v="0"/>
    <x v="5"/>
    <x v="13"/>
    <x v="40"/>
    <x v="2"/>
    <n v="38"/>
    <n v="14"/>
    <n v="14"/>
    <x v="2"/>
    <x v="2"/>
    <n v="243"/>
  </r>
  <r>
    <n v="17"/>
    <x v="0"/>
    <x v="5"/>
    <x v="5"/>
    <x v="105"/>
    <x v="2"/>
    <n v="101"/>
    <n v="6"/>
    <n v="6"/>
    <x v="2"/>
    <x v="2"/>
    <n v="243"/>
  </r>
  <r>
    <n v="17"/>
    <x v="0"/>
    <x v="5"/>
    <x v="35"/>
    <x v="69"/>
    <x v="5"/>
    <n v="67"/>
    <n v="34"/>
    <n v="34"/>
    <x v="2"/>
    <x v="2"/>
    <n v="243"/>
  </r>
  <r>
    <n v="17"/>
    <x v="0"/>
    <x v="5"/>
    <x v="33"/>
    <x v="71"/>
    <x v="0"/>
    <n v="69"/>
    <n v="32"/>
    <n v="32"/>
    <x v="2"/>
    <x v="2"/>
    <n v="243"/>
  </r>
  <r>
    <n v="17"/>
    <x v="0"/>
    <x v="5"/>
    <x v="6"/>
    <x v="118"/>
    <x v="1"/>
    <n v="114"/>
    <n v="7"/>
    <n v="7"/>
    <x v="2"/>
    <x v="2"/>
    <n v="243"/>
  </r>
  <r>
    <n v="17"/>
    <x v="0"/>
    <x v="5"/>
    <x v="5"/>
    <x v="138"/>
    <x v="2"/>
    <n v="135"/>
    <n v="6"/>
    <n v="6"/>
    <x v="2"/>
    <x v="2"/>
    <n v="243"/>
  </r>
  <r>
    <n v="17"/>
    <x v="0"/>
    <x v="5"/>
    <x v="20"/>
    <x v="28"/>
    <x v="0"/>
    <n v="27"/>
    <n v="19"/>
    <n v="19"/>
    <x v="2"/>
    <x v="2"/>
    <n v="243"/>
  </r>
  <r>
    <n v="17"/>
    <x v="0"/>
    <x v="5"/>
    <x v="11"/>
    <x v="14"/>
    <x v="2"/>
    <n v="15"/>
    <n v="12"/>
    <n v="12"/>
    <x v="2"/>
    <x v="2"/>
    <n v="243"/>
  </r>
  <r>
    <n v="17"/>
    <x v="0"/>
    <x v="6"/>
    <x v="63"/>
    <x v="139"/>
    <x v="0"/>
    <n v="136"/>
    <n v="62"/>
    <n v="62"/>
    <x v="2"/>
    <x v="2"/>
    <n v="243"/>
  </r>
  <r>
    <n v="17"/>
    <x v="0"/>
    <x v="6"/>
    <x v="58"/>
    <x v="122"/>
    <x v="4"/>
    <n v="118"/>
    <n v="57"/>
    <n v="57"/>
    <x v="2"/>
    <x v="2"/>
    <n v="243"/>
  </r>
  <r>
    <n v="17"/>
    <x v="0"/>
    <x v="6"/>
    <x v="7"/>
    <x v="12"/>
    <x v="3"/>
    <n v="13"/>
    <n v="8"/>
    <n v="8"/>
    <x v="2"/>
    <x v="2"/>
    <n v="243"/>
  </r>
  <r>
    <n v="17"/>
    <x v="0"/>
    <x v="6"/>
    <x v="5"/>
    <x v="109"/>
    <x v="2"/>
    <n v="104"/>
    <n v="6"/>
    <n v="6"/>
    <x v="2"/>
    <x v="2"/>
    <n v="243"/>
  </r>
  <r>
    <n v="17"/>
    <x v="0"/>
    <x v="6"/>
    <x v="36"/>
    <x v="92"/>
    <x v="4"/>
    <n v="86"/>
    <n v="35"/>
    <n v="35"/>
    <x v="2"/>
    <x v="2"/>
    <n v="243"/>
  </r>
  <r>
    <n v="17"/>
    <x v="0"/>
    <x v="6"/>
    <x v="37"/>
    <x v="64"/>
    <x v="4"/>
    <n v="62"/>
    <n v="36"/>
    <n v="36"/>
    <x v="2"/>
    <x v="2"/>
    <n v="243"/>
  </r>
  <r>
    <n v="17"/>
    <x v="0"/>
    <x v="6"/>
    <x v="42"/>
    <x v="81"/>
    <x v="2"/>
    <n v="76"/>
    <n v="42"/>
    <n v="42"/>
    <x v="2"/>
    <x v="2"/>
    <n v="243"/>
  </r>
  <r>
    <n v="17"/>
    <x v="0"/>
    <x v="6"/>
    <x v="36"/>
    <x v="99"/>
    <x v="3"/>
    <n v="95"/>
    <n v="35"/>
    <n v="35"/>
    <x v="2"/>
    <x v="2"/>
    <n v="243"/>
  </r>
  <r>
    <n v="17"/>
    <x v="0"/>
    <x v="6"/>
    <x v="6"/>
    <x v="127"/>
    <x v="1"/>
    <n v="123"/>
    <n v="7"/>
    <n v="7"/>
    <x v="2"/>
    <x v="2"/>
    <n v="243"/>
  </r>
  <r>
    <n v="17"/>
    <x v="0"/>
    <x v="6"/>
    <x v="36"/>
    <x v="63"/>
    <x v="4"/>
    <n v="61"/>
    <n v="35"/>
    <n v="35"/>
    <x v="2"/>
    <x v="2"/>
    <n v="243"/>
  </r>
  <r>
    <n v="17"/>
    <x v="0"/>
    <x v="6"/>
    <x v="12"/>
    <x v="19"/>
    <x v="2"/>
    <n v="20"/>
    <n v="13"/>
    <n v="13"/>
    <x v="2"/>
    <x v="2"/>
    <n v="243"/>
  </r>
  <r>
    <n v="17"/>
    <x v="0"/>
    <x v="6"/>
    <x v="20"/>
    <x v="28"/>
    <x v="0"/>
    <n v="27"/>
    <n v="19"/>
    <n v="19"/>
    <x v="2"/>
    <x v="2"/>
    <n v="243"/>
  </r>
  <r>
    <n v="17"/>
    <x v="0"/>
    <x v="6"/>
    <x v="33"/>
    <x v="71"/>
    <x v="0"/>
    <n v="69"/>
    <n v="32"/>
    <n v="32"/>
    <x v="2"/>
    <x v="2"/>
    <n v="243"/>
  </r>
  <r>
    <n v="17"/>
    <x v="0"/>
    <x v="6"/>
    <x v="11"/>
    <x v="47"/>
    <x v="3"/>
    <n v="45"/>
    <n v="28"/>
    <n v="28"/>
    <x v="2"/>
    <x v="2"/>
    <n v="243"/>
  </r>
  <r>
    <n v="17"/>
    <x v="0"/>
    <x v="6"/>
    <x v="5"/>
    <x v="105"/>
    <x v="2"/>
    <n v="101"/>
    <n v="6"/>
    <n v="6"/>
    <x v="2"/>
    <x v="2"/>
    <n v="243"/>
  </r>
  <r>
    <n v="17"/>
    <x v="0"/>
    <x v="6"/>
    <x v="64"/>
    <x v="140"/>
    <x v="1"/>
    <n v="137"/>
    <n v="63"/>
    <n v="63"/>
    <x v="2"/>
    <x v="2"/>
    <n v="243"/>
  </r>
  <r>
    <n v="17"/>
    <x v="0"/>
    <x v="6"/>
    <x v="6"/>
    <x v="118"/>
    <x v="1"/>
    <n v="114"/>
    <n v="7"/>
    <n v="7"/>
    <x v="2"/>
    <x v="2"/>
    <n v="243"/>
  </r>
  <r>
    <n v="17"/>
    <x v="0"/>
    <x v="7"/>
    <x v="1"/>
    <x v="141"/>
    <x v="3"/>
    <n v="138"/>
    <n v="2"/>
    <n v="2"/>
    <x v="2"/>
    <x v="2"/>
    <n v="243"/>
  </r>
  <r>
    <n v="17"/>
    <x v="0"/>
    <x v="7"/>
    <x v="65"/>
    <x v="142"/>
    <x v="1"/>
    <n v="139"/>
    <n v="64"/>
    <n v="64"/>
    <x v="2"/>
    <x v="2"/>
    <n v="243"/>
  </r>
  <r>
    <n v="17"/>
    <x v="0"/>
    <x v="7"/>
    <x v="17"/>
    <x v="24"/>
    <x v="1"/>
    <n v="24"/>
    <n v="17"/>
    <n v="17"/>
    <x v="2"/>
    <x v="2"/>
    <n v="243"/>
  </r>
  <r>
    <n v="17"/>
    <x v="0"/>
    <x v="7"/>
    <x v="13"/>
    <x v="40"/>
    <x v="2"/>
    <n v="38"/>
    <n v="14"/>
    <n v="14"/>
    <x v="2"/>
    <x v="2"/>
    <n v="243"/>
  </r>
  <r>
    <n v="17"/>
    <x v="0"/>
    <x v="7"/>
    <x v="17"/>
    <x v="25"/>
    <x v="1"/>
    <n v="25"/>
    <n v="17"/>
    <n v="17"/>
    <x v="2"/>
    <x v="2"/>
    <n v="243"/>
  </r>
  <r>
    <n v="17"/>
    <x v="0"/>
    <x v="7"/>
    <x v="36"/>
    <x v="92"/>
    <x v="4"/>
    <n v="86"/>
    <n v="35"/>
    <n v="35"/>
    <x v="2"/>
    <x v="2"/>
    <n v="243"/>
  </r>
  <r>
    <n v="17"/>
    <x v="0"/>
    <x v="7"/>
    <x v="5"/>
    <x v="79"/>
    <x v="5"/>
    <n v="75"/>
    <n v="6"/>
    <n v="6"/>
    <x v="2"/>
    <x v="2"/>
    <n v="243"/>
  </r>
  <r>
    <n v="17"/>
    <x v="0"/>
    <x v="7"/>
    <x v="42"/>
    <x v="81"/>
    <x v="2"/>
    <n v="76"/>
    <n v="42"/>
    <n v="42"/>
    <x v="2"/>
    <x v="2"/>
    <n v="243"/>
  </r>
  <r>
    <n v="17"/>
    <x v="0"/>
    <x v="7"/>
    <x v="25"/>
    <x v="50"/>
    <x v="1"/>
    <n v="49"/>
    <n v="23"/>
    <n v="23"/>
    <x v="2"/>
    <x v="2"/>
    <n v="243"/>
  </r>
  <r>
    <n v="17"/>
    <x v="0"/>
    <x v="7"/>
    <x v="7"/>
    <x v="12"/>
    <x v="3"/>
    <n v="13"/>
    <n v="8"/>
    <n v="8"/>
    <x v="2"/>
    <x v="2"/>
    <n v="243"/>
  </r>
  <r>
    <n v="17"/>
    <x v="0"/>
    <x v="7"/>
    <x v="30"/>
    <x v="47"/>
    <x v="3"/>
    <n v="45"/>
    <n v="28"/>
    <n v="28"/>
    <x v="2"/>
    <x v="2"/>
    <n v="243"/>
  </r>
  <r>
    <n v="17"/>
    <x v="0"/>
    <x v="7"/>
    <x v="60"/>
    <x v="133"/>
    <x v="1"/>
    <n v="130"/>
    <n v="59"/>
    <n v="59"/>
    <x v="2"/>
    <x v="2"/>
    <n v="243"/>
  </r>
  <r>
    <n v="17"/>
    <x v="0"/>
    <x v="7"/>
    <x v="5"/>
    <x v="109"/>
    <x v="2"/>
    <n v="104"/>
    <n v="6"/>
    <n v="6"/>
    <x v="2"/>
    <x v="2"/>
    <n v="243"/>
  </r>
  <r>
    <n v="17"/>
    <x v="0"/>
    <x v="7"/>
    <x v="66"/>
    <x v="143"/>
    <x v="4"/>
    <n v="140"/>
    <n v="65"/>
    <n v="65"/>
    <x v="2"/>
    <x v="2"/>
    <n v="243"/>
  </r>
  <r>
    <n v="17"/>
    <x v="0"/>
    <x v="7"/>
    <x v="34"/>
    <x v="144"/>
    <x v="1"/>
    <n v="141"/>
    <n v="33"/>
    <n v="33"/>
    <x v="2"/>
    <x v="2"/>
    <n v="243"/>
  </r>
  <r>
    <n v="17"/>
    <x v="0"/>
    <x v="7"/>
    <x v="37"/>
    <x v="64"/>
    <x v="4"/>
    <n v="62"/>
    <n v="36"/>
    <n v="36"/>
    <x v="2"/>
    <x v="2"/>
    <n v="243"/>
  </r>
  <r>
    <n v="17"/>
    <x v="0"/>
    <x v="7"/>
    <x v="61"/>
    <x v="134"/>
    <x v="1"/>
    <n v="131"/>
    <n v="60"/>
    <n v="60"/>
    <x v="2"/>
    <x v="2"/>
    <n v="243"/>
  </r>
  <r>
    <n v="17"/>
    <x v="0"/>
    <x v="7"/>
    <x v="36"/>
    <x v="63"/>
    <x v="4"/>
    <n v="61"/>
    <n v="35"/>
    <n v="35"/>
    <x v="2"/>
    <x v="2"/>
    <n v="243"/>
  </r>
  <r>
    <n v="17"/>
    <x v="0"/>
    <x v="7"/>
    <x v="12"/>
    <x v="80"/>
    <x v="5"/>
    <n v="128"/>
    <n v="13"/>
    <n v="13"/>
    <x v="2"/>
    <x v="2"/>
    <n v="243"/>
  </r>
  <r>
    <n v="17"/>
    <x v="0"/>
    <x v="7"/>
    <x v="4"/>
    <x v="43"/>
    <x v="1"/>
    <n v="41"/>
    <n v="5"/>
    <n v="5"/>
    <x v="2"/>
    <x v="2"/>
    <n v="243"/>
  </r>
  <r>
    <n v="17"/>
    <x v="0"/>
    <x v="7"/>
    <x v="29"/>
    <x v="45"/>
    <x v="0"/>
    <n v="43"/>
    <n v="27"/>
    <n v="27"/>
    <x v="2"/>
    <x v="2"/>
    <n v="243"/>
  </r>
  <r>
    <n v="17"/>
    <x v="0"/>
    <x v="7"/>
    <x v="12"/>
    <x v="19"/>
    <x v="2"/>
    <n v="20"/>
    <n v="13"/>
    <n v="13"/>
    <x v="2"/>
    <x v="2"/>
    <n v="243"/>
  </r>
  <r>
    <n v="17"/>
    <x v="0"/>
    <x v="7"/>
    <x v="63"/>
    <x v="139"/>
    <x v="0"/>
    <n v="136"/>
    <n v="62"/>
    <n v="62"/>
    <x v="2"/>
    <x v="2"/>
    <n v="243"/>
  </r>
  <r>
    <n v="17"/>
    <x v="0"/>
    <x v="7"/>
    <x v="20"/>
    <x v="38"/>
    <x v="0"/>
    <n v="36"/>
    <n v="19"/>
    <n v="19"/>
    <x v="2"/>
    <x v="2"/>
    <n v="243"/>
  </r>
  <r>
    <n v="17"/>
    <x v="0"/>
    <x v="7"/>
    <x v="1"/>
    <x v="129"/>
    <x v="0"/>
    <n v="125"/>
    <n v="2"/>
    <n v="2"/>
    <x v="2"/>
    <x v="2"/>
    <n v="243"/>
  </r>
  <r>
    <n v="17"/>
    <x v="0"/>
    <x v="7"/>
    <x v="6"/>
    <x v="118"/>
    <x v="1"/>
    <n v="114"/>
    <n v="7"/>
    <n v="7"/>
    <x v="2"/>
    <x v="2"/>
    <n v="243"/>
  </r>
  <r>
    <n v="17"/>
    <x v="0"/>
    <x v="7"/>
    <x v="40"/>
    <x v="70"/>
    <x v="5"/>
    <n v="68"/>
    <n v="40"/>
    <n v="40"/>
    <x v="2"/>
    <x v="2"/>
    <n v="243"/>
  </r>
  <r>
    <n v="17"/>
    <x v="1"/>
    <x v="0"/>
    <x v="6"/>
    <x v="15"/>
    <x v="1"/>
    <n v="16"/>
    <n v="7"/>
    <n v="7"/>
    <x v="2"/>
    <x v="2"/>
    <n v="243"/>
  </r>
  <r>
    <n v="17"/>
    <x v="1"/>
    <x v="0"/>
    <x v="37"/>
    <x v="64"/>
    <x v="4"/>
    <n v="62"/>
    <n v="36"/>
    <n v="36"/>
    <x v="2"/>
    <x v="2"/>
    <n v="243"/>
  </r>
  <r>
    <n v="17"/>
    <x v="1"/>
    <x v="0"/>
    <x v="61"/>
    <x v="134"/>
    <x v="1"/>
    <n v="131"/>
    <n v="60"/>
    <n v="60"/>
    <x v="2"/>
    <x v="2"/>
    <n v="243"/>
  </r>
  <r>
    <n v="17"/>
    <x v="1"/>
    <x v="0"/>
    <x v="13"/>
    <x v="40"/>
    <x v="2"/>
    <n v="38"/>
    <n v="14"/>
    <n v="14"/>
    <x v="2"/>
    <x v="2"/>
    <n v="243"/>
  </r>
  <r>
    <n v="17"/>
    <x v="1"/>
    <x v="0"/>
    <x v="5"/>
    <x v="109"/>
    <x v="2"/>
    <n v="104"/>
    <n v="6"/>
    <n v="6"/>
    <x v="2"/>
    <x v="2"/>
    <n v="243"/>
  </r>
  <r>
    <n v="17"/>
    <x v="1"/>
    <x v="0"/>
    <x v="42"/>
    <x v="81"/>
    <x v="2"/>
    <n v="76"/>
    <n v="42"/>
    <n v="42"/>
    <x v="2"/>
    <x v="2"/>
    <n v="243"/>
  </r>
  <r>
    <n v="17"/>
    <x v="1"/>
    <x v="0"/>
    <x v="28"/>
    <x v="128"/>
    <x v="2"/>
    <n v="124"/>
    <n v="26"/>
    <n v="26"/>
    <x v="2"/>
    <x v="2"/>
    <n v="243"/>
  </r>
  <r>
    <n v="17"/>
    <x v="1"/>
    <x v="0"/>
    <x v="1"/>
    <x v="145"/>
    <x v="3"/>
    <n v="143"/>
    <n v="2"/>
    <n v="2"/>
    <x v="2"/>
    <x v="2"/>
    <n v="243"/>
  </r>
  <r>
    <n v="17"/>
    <x v="1"/>
    <x v="0"/>
    <x v="1"/>
    <x v="146"/>
    <x v="3"/>
    <n v="144"/>
    <n v="2"/>
    <n v="2"/>
    <x v="2"/>
    <x v="2"/>
    <n v="243"/>
  </r>
  <r>
    <n v="17"/>
    <x v="1"/>
    <x v="0"/>
    <x v="36"/>
    <x v="92"/>
    <x v="4"/>
    <n v="86"/>
    <n v="35"/>
    <n v="35"/>
    <x v="2"/>
    <x v="2"/>
    <n v="243"/>
  </r>
  <r>
    <n v="17"/>
    <x v="1"/>
    <x v="0"/>
    <x v="25"/>
    <x v="50"/>
    <x v="1"/>
    <n v="49"/>
    <n v="23"/>
    <n v="23"/>
    <x v="2"/>
    <x v="2"/>
    <n v="243"/>
  </r>
  <r>
    <n v="17"/>
    <x v="1"/>
    <x v="0"/>
    <x v="5"/>
    <x v="7"/>
    <x v="2"/>
    <n v="8"/>
    <n v="6"/>
    <n v="6"/>
    <x v="2"/>
    <x v="2"/>
    <n v="243"/>
  </r>
  <r>
    <n v="17"/>
    <x v="1"/>
    <x v="0"/>
    <x v="11"/>
    <x v="120"/>
    <x v="2"/>
    <n v="116"/>
    <n v="12"/>
    <n v="12"/>
    <x v="2"/>
    <x v="2"/>
    <n v="243"/>
  </r>
  <r>
    <n v="17"/>
    <x v="1"/>
    <x v="0"/>
    <x v="10"/>
    <x v="13"/>
    <x v="1"/>
    <n v="14"/>
    <n v="11"/>
    <n v="11"/>
    <x v="2"/>
    <x v="2"/>
    <n v="243"/>
  </r>
  <r>
    <n v="17"/>
    <x v="1"/>
    <x v="0"/>
    <x v="33"/>
    <x v="71"/>
    <x v="0"/>
    <n v="69"/>
    <n v="32"/>
    <n v="32"/>
    <x v="2"/>
    <x v="2"/>
    <n v="243"/>
  </r>
  <r>
    <n v="17"/>
    <x v="1"/>
    <x v="0"/>
    <x v="20"/>
    <x v="28"/>
    <x v="0"/>
    <n v="27"/>
    <n v="19"/>
    <n v="19"/>
    <x v="2"/>
    <x v="2"/>
    <n v="243"/>
  </r>
  <r>
    <n v="17"/>
    <x v="1"/>
    <x v="0"/>
    <x v="20"/>
    <x v="38"/>
    <x v="0"/>
    <n v="36"/>
    <n v="19"/>
    <n v="19"/>
    <x v="2"/>
    <x v="2"/>
    <n v="243"/>
  </r>
  <r>
    <n v="17"/>
    <x v="1"/>
    <x v="0"/>
    <x v="26"/>
    <x v="37"/>
    <x v="1"/>
    <n v="35"/>
    <n v="24"/>
    <n v="24"/>
    <x v="2"/>
    <x v="2"/>
    <n v="243"/>
  </r>
  <r>
    <n v="17"/>
    <x v="1"/>
    <x v="0"/>
    <x v="34"/>
    <x v="144"/>
    <x v="1"/>
    <n v="141"/>
    <n v="33"/>
    <n v="33"/>
    <x v="2"/>
    <x v="2"/>
    <n v="243"/>
  </r>
  <r>
    <n v="17"/>
    <x v="1"/>
    <x v="0"/>
    <x v="1"/>
    <x v="121"/>
    <x v="3"/>
    <n v="117"/>
    <n v="2"/>
    <n v="2"/>
    <x v="2"/>
    <x v="2"/>
    <n v="243"/>
  </r>
  <r>
    <n v="17"/>
    <x v="1"/>
    <x v="0"/>
    <x v="12"/>
    <x v="19"/>
    <x v="2"/>
    <n v="20"/>
    <n v="13"/>
    <n v="13"/>
    <x v="2"/>
    <x v="2"/>
    <n v="243"/>
  </r>
  <r>
    <n v="17"/>
    <x v="1"/>
    <x v="0"/>
    <x v="6"/>
    <x v="118"/>
    <x v="1"/>
    <n v="114"/>
    <n v="7"/>
    <n v="7"/>
    <x v="2"/>
    <x v="2"/>
    <n v="243"/>
  </r>
  <r>
    <n v="17"/>
    <x v="1"/>
    <x v="1"/>
    <x v="53"/>
    <x v="147"/>
    <x v="3"/>
    <n v="146"/>
    <n v="48"/>
    <n v="48"/>
    <x v="2"/>
    <x v="2"/>
    <n v="243"/>
  </r>
  <r>
    <n v="17"/>
    <x v="1"/>
    <x v="1"/>
    <x v="53"/>
    <x v="148"/>
    <x v="3"/>
    <n v="147"/>
    <n v="48"/>
    <n v="48"/>
    <x v="2"/>
    <x v="2"/>
    <n v="243"/>
  </r>
  <r>
    <n v="17"/>
    <x v="1"/>
    <x v="1"/>
    <x v="20"/>
    <x v="28"/>
    <x v="0"/>
    <n v="27"/>
    <n v="19"/>
    <n v="19"/>
    <x v="2"/>
    <x v="2"/>
    <n v="243"/>
  </r>
  <r>
    <n v="17"/>
    <x v="1"/>
    <x v="1"/>
    <x v="33"/>
    <x v="71"/>
    <x v="0"/>
    <n v="69"/>
    <n v="32"/>
    <n v="32"/>
    <x v="2"/>
    <x v="2"/>
    <n v="243"/>
  </r>
  <r>
    <n v="17"/>
    <x v="1"/>
    <x v="1"/>
    <x v="2"/>
    <x v="149"/>
    <x v="0"/>
    <n v="148"/>
    <n v="3"/>
    <n v="3"/>
    <x v="2"/>
    <x v="2"/>
    <n v="243"/>
  </r>
  <r>
    <n v="17"/>
    <x v="1"/>
    <x v="1"/>
    <x v="6"/>
    <x v="15"/>
    <x v="1"/>
    <n v="16"/>
    <n v="7"/>
    <n v="7"/>
    <x v="2"/>
    <x v="2"/>
    <n v="243"/>
  </r>
  <r>
    <n v="17"/>
    <x v="1"/>
    <x v="1"/>
    <x v="12"/>
    <x v="19"/>
    <x v="2"/>
    <n v="20"/>
    <n v="13"/>
    <n v="13"/>
    <x v="2"/>
    <x v="2"/>
    <n v="243"/>
  </r>
  <r>
    <n v="17"/>
    <x v="1"/>
    <x v="1"/>
    <x v="7"/>
    <x v="8"/>
    <x v="3"/>
    <n v="9"/>
    <n v="8"/>
    <n v="8"/>
    <x v="2"/>
    <x v="2"/>
    <n v="243"/>
  </r>
  <r>
    <n v="17"/>
    <x v="1"/>
    <x v="1"/>
    <x v="5"/>
    <x v="109"/>
    <x v="2"/>
    <n v="104"/>
    <n v="6"/>
    <n v="6"/>
    <x v="2"/>
    <x v="2"/>
    <n v="243"/>
  </r>
  <r>
    <n v="17"/>
    <x v="1"/>
    <x v="1"/>
    <x v="10"/>
    <x v="77"/>
    <x v="4"/>
    <n v="73"/>
    <n v="11"/>
    <n v="11"/>
    <x v="2"/>
    <x v="2"/>
    <n v="243"/>
  </r>
  <r>
    <n v="17"/>
    <x v="1"/>
    <x v="1"/>
    <x v="18"/>
    <x v="26"/>
    <x v="1"/>
    <n v="26"/>
    <n v="18"/>
    <n v="18"/>
    <x v="2"/>
    <x v="2"/>
    <n v="243"/>
  </r>
  <r>
    <n v="17"/>
    <x v="1"/>
    <x v="1"/>
    <x v="42"/>
    <x v="81"/>
    <x v="2"/>
    <n v="76"/>
    <n v="42"/>
    <n v="42"/>
    <x v="2"/>
    <x v="2"/>
    <n v="243"/>
  </r>
  <r>
    <n v="17"/>
    <x v="1"/>
    <x v="1"/>
    <x v="7"/>
    <x v="150"/>
    <x v="3"/>
    <n v="145"/>
    <n v="8"/>
    <n v="8"/>
    <x v="2"/>
    <x v="2"/>
    <n v="243"/>
  </r>
  <r>
    <n v="17"/>
    <x v="1"/>
    <x v="1"/>
    <x v="1"/>
    <x v="129"/>
    <x v="0"/>
    <n v="125"/>
    <n v="2"/>
    <n v="2"/>
    <x v="2"/>
    <x v="2"/>
    <n v="243"/>
  </r>
  <r>
    <n v="17"/>
    <x v="1"/>
    <x v="1"/>
    <x v="6"/>
    <x v="118"/>
    <x v="1"/>
    <n v="114"/>
    <n v="7"/>
    <n v="7"/>
    <x v="2"/>
    <x v="2"/>
    <n v="243"/>
  </r>
  <r>
    <n v="17"/>
    <x v="1"/>
    <x v="1"/>
    <x v="1"/>
    <x v="141"/>
    <x v="3"/>
    <n v="138"/>
    <n v="2"/>
    <n v="2"/>
    <x v="2"/>
    <x v="2"/>
    <n v="243"/>
  </r>
  <r>
    <n v="17"/>
    <x v="1"/>
    <x v="1"/>
    <x v="28"/>
    <x v="128"/>
    <x v="2"/>
    <n v="124"/>
    <n v="26"/>
    <n v="26"/>
    <x v="2"/>
    <x v="2"/>
    <n v="243"/>
  </r>
  <r>
    <n v="17"/>
    <x v="1"/>
    <x v="1"/>
    <x v="10"/>
    <x v="13"/>
    <x v="1"/>
    <n v="14"/>
    <n v="11"/>
    <n v="11"/>
    <x v="2"/>
    <x v="2"/>
    <n v="243"/>
  </r>
  <r>
    <n v="17"/>
    <x v="1"/>
    <x v="1"/>
    <x v="1"/>
    <x v="145"/>
    <x v="3"/>
    <n v="143"/>
    <n v="2"/>
    <n v="2"/>
    <x v="2"/>
    <x v="2"/>
    <n v="243"/>
  </r>
  <r>
    <n v="17"/>
    <x v="1"/>
    <x v="1"/>
    <x v="20"/>
    <x v="38"/>
    <x v="0"/>
    <n v="36"/>
    <n v="19"/>
    <n v="19"/>
    <x v="2"/>
    <x v="2"/>
    <n v="243"/>
  </r>
  <r>
    <n v="17"/>
    <x v="1"/>
    <x v="1"/>
    <x v="53"/>
    <x v="114"/>
    <x v="3"/>
    <n v="94"/>
    <n v="48"/>
    <n v="48"/>
    <x v="2"/>
    <x v="2"/>
    <n v="243"/>
  </r>
  <r>
    <n v="17"/>
    <x v="1"/>
    <x v="1"/>
    <x v="30"/>
    <x v="47"/>
    <x v="3"/>
    <n v="45"/>
    <n v="28"/>
    <n v="28"/>
    <x v="2"/>
    <x v="2"/>
    <n v="243"/>
  </r>
  <r>
    <n v="17"/>
    <x v="1"/>
    <x v="1"/>
    <x v="61"/>
    <x v="134"/>
    <x v="1"/>
    <n v="131"/>
    <n v="60"/>
    <n v="60"/>
    <x v="2"/>
    <x v="2"/>
    <n v="243"/>
  </r>
  <r>
    <n v="17"/>
    <x v="1"/>
    <x v="1"/>
    <x v="11"/>
    <x v="120"/>
    <x v="2"/>
    <n v="116"/>
    <n v="12"/>
    <n v="12"/>
    <x v="2"/>
    <x v="2"/>
    <n v="243"/>
  </r>
  <r>
    <n v="17"/>
    <x v="1"/>
    <x v="1"/>
    <x v="26"/>
    <x v="151"/>
    <x v="1"/>
    <n v="149"/>
    <n v="24"/>
    <n v="24"/>
    <x v="2"/>
    <x v="2"/>
    <n v="243"/>
  </r>
  <r>
    <n v="17"/>
    <x v="1"/>
    <x v="2"/>
    <x v="6"/>
    <x v="16"/>
    <x v="1"/>
    <n v="7"/>
    <n v="7"/>
    <n v="7"/>
    <x v="2"/>
    <x v="2"/>
    <n v="243"/>
  </r>
  <r>
    <n v="17"/>
    <x v="1"/>
    <x v="2"/>
    <x v="34"/>
    <x v="144"/>
    <x v="1"/>
    <n v="141"/>
    <n v="33"/>
    <n v="33"/>
    <x v="2"/>
    <x v="2"/>
    <n v="243"/>
  </r>
  <r>
    <n v="17"/>
    <x v="1"/>
    <x v="2"/>
    <x v="12"/>
    <x v="19"/>
    <x v="2"/>
    <n v="20"/>
    <n v="13"/>
    <n v="13"/>
    <x v="2"/>
    <x v="2"/>
    <n v="243"/>
  </r>
  <r>
    <n v="17"/>
    <x v="1"/>
    <x v="2"/>
    <x v="10"/>
    <x v="13"/>
    <x v="1"/>
    <n v="14"/>
    <n v="11"/>
    <n v="11"/>
    <x v="2"/>
    <x v="2"/>
    <n v="243"/>
  </r>
  <r>
    <n v="17"/>
    <x v="1"/>
    <x v="2"/>
    <x v="5"/>
    <x v="7"/>
    <x v="2"/>
    <n v="8"/>
    <n v="6"/>
    <n v="6"/>
    <x v="2"/>
    <x v="2"/>
    <n v="243"/>
  </r>
  <r>
    <n v="17"/>
    <x v="1"/>
    <x v="2"/>
    <x v="17"/>
    <x v="91"/>
    <x v="1"/>
    <n v="85"/>
    <n v="17"/>
    <n v="17"/>
    <x v="2"/>
    <x v="2"/>
    <n v="243"/>
  </r>
  <r>
    <n v="17"/>
    <x v="1"/>
    <x v="2"/>
    <x v="37"/>
    <x v="64"/>
    <x v="4"/>
    <n v="62"/>
    <n v="36"/>
    <n v="36"/>
    <x v="2"/>
    <x v="2"/>
    <n v="243"/>
  </r>
  <r>
    <n v="17"/>
    <x v="1"/>
    <x v="2"/>
    <x v="42"/>
    <x v="81"/>
    <x v="2"/>
    <n v="76"/>
    <n v="42"/>
    <n v="42"/>
    <x v="2"/>
    <x v="2"/>
    <n v="243"/>
  </r>
  <r>
    <n v="17"/>
    <x v="1"/>
    <x v="2"/>
    <x v="13"/>
    <x v="40"/>
    <x v="2"/>
    <n v="38"/>
    <n v="14"/>
    <n v="14"/>
    <x v="2"/>
    <x v="2"/>
    <n v="243"/>
  </r>
  <r>
    <n v="17"/>
    <x v="1"/>
    <x v="2"/>
    <x v="8"/>
    <x v="9"/>
    <x v="4"/>
    <n v="10"/>
    <n v="9"/>
    <n v="9"/>
    <x v="2"/>
    <x v="2"/>
    <n v="243"/>
  </r>
  <r>
    <n v="17"/>
    <x v="1"/>
    <x v="2"/>
    <x v="6"/>
    <x v="118"/>
    <x v="1"/>
    <n v="114"/>
    <n v="7"/>
    <n v="7"/>
    <x v="2"/>
    <x v="2"/>
    <n v="243"/>
  </r>
  <r>
    <n v="17"/>
    <x v="1"/>
    <x v="2"/>
    <x v="61"/>
    <x v="134"/>
    <x v="1"/>
    <n v="131"/>
    <n v="60"/>
    <n v="60"/>
    <x v="2"/>
    <x v="2"/>
    <n v="243"/>
  </r>
  <r>
    <n v="17"/>
    <x v="1"/>
    <x v="2"/>
    <x v="20"/>
    <x v="38"/>
    <x v="0"/>
    <n v="36"/>
    <n v="19"/>
    <n v="19"/>
    <x v="2"/>
    <x v="2"/>
    <n v="243"/>
  </r>
  <r>
    <n v="17"/>
    <x v="1"/>
    <x v="2"/>
    <x v="36"/>
    <x v="93"/>
    <x v="4"/>
    <n v="87"/>
    <n v="35"/>
    <n v="35"/>
    <x v="2"/>
    <x v="2"/>
    <n v="243"/>
  </r>
  <r>
    <n v="17"/>
    <x v="1"/>
    <x v="2"/>
    <x v="20"/>
    <x v="28"/>
    <x v="0"/>
    <n v="27"/>
    <n v="19"/>
    <n v="19"/>
    <x v="2"/>
    <x v="2"/>
    <n v="243"/>
  </r>
  <r>
    <n v="17"/>
    <x v="1"/>
    <x v="2"/>
    <x v="2"/>
    <x v="149"/>
    <x v="0"/>
    <n v="148"/>
    <n v="3"/>
    <n v="3"/>
    <x v="2"/>
    <x v="2"/>
    <n v="243"/>
  </r>
  <r>
    <n v="17"/>
    <x v="1"/>
    <x v="2"/>
    <x v="6"/>
    <x v="15"/>
    <x v="2"/>
    <n v="15"/>
    <n v="12"/>
    <n v="12"/>
    <x v="2"/>
    <x v="2"/>
    <n v="243"/>
  </r>
  <r>
    <n v="17"/>
    <x v="1"/>
    <x v="2"/>
    <x v="1"/>
    <x v="129"/>
    <x v="0"/>
    <n v="125"/>
    <n v="2"/>
    <n v="2"/>
    <x v="2"/>
    <x v="2"/>
    <n v="243"/>
  </r>
  <r>
    <n v="17"/>
    <x v="1"/>
    <x v="2"/>
    <x v="5"/>
    <x v="109"/>
    <x v="2"/>
    <n v="104"/>
    <n v="6"/>
    <n v="6"/>
    <x v="2"/>
    <x v="2"/>
    <n v="243"/>
  </r>
  <r>
    <n v="17"/>
    <x v="1"/>
    <x v="2"/>
    <x v="4"/>
    <x v="44"/>
    <x v="1"/>
    <n v="42"/>
    <n v="5"/>
    <n v="5"/>
    <x v="2"/>
    <x v="2"/>
    <n v="243"/>
  </r>
  <r>
    <n v="17"/>
    <x v="1"/>
    <x v="2"/>
    <x v="33"/>
    <x v="71"/>
    <x v="0"/>
    <n v="69"/>
    <n v="32"/>
    <n v="32"/>
    <x v="2"/>
    <x v="2"/>
    <n v="243"/>
  </r>
  <r>
    <n v="17"/>
    <x v="1"/>
    <x v="2"/>
    <x v="42"/>
    <x v="81"/>
    <x v="2"/>
    <n v="76"/>
    <n v="42"/>
    <n v="42"/>
    <x v="2"/>
    <x v="2"/>
    <n v="243"/>
  </r>
  <r>
    <n v="17"/>
    <x v="1"/>
    <x v="2"/>
    <x v="5"/>
    <x v="109"/>
    <x v="2"/>
    <n v="104"/>
    <n v="6"/>
    <n v="6"/>
    <x v="2"/>
    <x v="2"/>
    <n v="243"/>
  </r>
  <r>
    <n v="17"/>
    <x v="1"/>
    <x v="2"/>
    <x v="42"/>
    <x v="73"/>
    <x v="2"/>
    <n v="71"/>
    <n v="41"/>
    <n v="41"/>
    <x v="2"/>
    <x v="2"/>
    <n v="243"/>
  </r>
  <r>
    <n v="17"/>
    <x v="1"/>
    <x v="2"/>
    <x v="53"/>
    <x v="114"/>
    <x v="3"/>
    <n v="94"/>
    <n v="48"/>
    <n v="48"/>
    <x v="2"/>
    <x v="2"/>
    <n v="243"/>
  </r>
  <r>
    <n v="17"/>
    <x v="1"/>
    <x v="2"/>
    <x v="53"/>
    <x v="147"/>
    <x v="3"/>
    <n v="146"/>
    <n v="48"/>
    <n v="48"/>
    <x v="2"/>
    <x v="2"/>
    <n v="243"/>
  </r>
  <r>
    <n v="17"/>
    <x v="1"/>
    <x v="2"/>
    <x v="22"/>
    <x v="30"/>
    <x v="3"/>
    <n v="29"/>
    <n v="21"/>
    <n v="21"/>
    <x v="2"/>
    <x v="2"/>
    <n v="243"/>
  </r>
  <r>
    <n v="17"/>
    <x v="1"/>
    <x v="2"/>
    <x v="43"/>
    <x v="74"/>
    <x v="2"/>
    <n v="72"/>
    <n v="43"/>
    <n v="43"/>
    <x v="2"/>
    <x v="2"/>
    <n v="243"/>
  </r>
  <r>
    <n v="17"/>
    <x v="1"/>
    <x v="2"/>
    <x v="28"/>
    <x v="128"/>
    <x v="2"/>
    <n v="124"/>
    <n v="26"/>
    <n v="26"/>
    <x v="2"/>
    <x v="2"/>
    <n v="243"/>
  </r>
  <r>
    <n v="17"/>
    <x v="1"/>
    <x v="2"/>
    <x v="67"/>
    <x v="152"/>
    <x v="1"/>
    <n v="142"/>
    <n v="66"/>
    <n v="66"/>
    <x v="2"/>
    <x v="2"/>
    <n v="243"/>
  </r>
  <r>
    <n v="17"/>
    <x v="1"/>
    <x v="3"/>
    <x v="37"/>
    <x v="64"/>
    <x v="4"/>
    <n v="62"/>
    <n v="36"/>
    <n v="36"/>
    <x v="2"/>
    <x v="2"/>
    <n v="243"/>
  </r>
  <r>
    <n v="17"/>
    <x v="1"/>
    <x v="3"/>
    <x v="68"/>
    <x v="153"/>
    <x v="0"/>
    <n v="150"/>
    <n v="67"/>
    <n v="67"/>
    <x v="2"/>
    <x v="2"/>
    <n v="243"/>
  </r>
  <r>
    <n v="17"/>
    <x v="1"/>
    <x v="3"/>
    <x v="69"/>
    <x v="154"/>
    <x v="0"/>
    <n v="151"/>
    <n v="68"/>
    <n v="68"/>
    <x v="2"/>
    <x v="2"/>
    <n v="243"/>
  </r>
  <r>
    <n v="17"/>
    <x v="1"/>
    <x v="3"/>
    <x v="20"/>
    <x v="28"/>
    <x v="0"/>
    <n v="27"/>
    <n v="19"/>
    <n v="19"/>
    <x v="2"/>
    <x v="2"/>
    <n v="243"/>
  </r>
  <r>
    <n v="17"/>
    <x v="1"/>
    <x v="3"/>
    <x v="53"/>
    <x v="147"/>
    <x v="3"/>
    <n v="146"/>
    <n v="48"/>
    <n v="48"/>
    <x v="2"/>
    <x v="2"/>
    <n v="243"/>
  </r>
  <r>
    <n v="17"/>
    <x v="1"/>
    <x v="3"/>
    <x v="37"/>
    <x v="155"/>
    <x v="4"/>
    <n v="152"/>
    <n v="36"/>
    <n v="36"/>
    <x v="2"/>
    <x v="2"/>
    <n v="243"/>
  </r>
  <r>
    <n v="17"/>
    <x v="1"/>
    <x v="3"/>
    <x v="29"/>
    <x v="45"/>
    <x v="0"/>
    <n v="43"/>
    <n v="27"/>
    <n v="27"/>
    <x v="2"/>
    <x v="2"/>
    <n v="243"/>
  </r>
  <r>
    <n v="17"/>
    <x v="1"/>
    <x v="3"/>
    <x v="2"/>
    <x v="149"/>
    <x v="0"/>
    <n v="148"/>
    <n v="3"/>
    <n v="3"/>
    <x v="2"/>
    <x v="2"/>
    <n v="243"/>
  </r>
  <r>
    <n v="17"/>
    <x v="1"/>
    <x v="3"/>
    <x v="11"/>
    <x v="120"/>
    <x v="2"/>
    <n v="116"/>
    <n v="12"/>
    <n v="12"/>
    <x v="2"/>
    <x v="2"/>
    <n v="243"/>
  </r>
  <r>
    <n v="17"/>
    <x v="1"/>
    <x v="3"/>
    <x v="12"/>
    <x v="19"/>
    <x v="2"/>
    <n v="20"/>
    <n v="13"/>
    <n v="13"/>
    <x v="2"/>
    <x v="2"/>
    <n v="243"/>
  </r>
  <r>
    <n v="17"/>
    <x v="1"/>
    <x v="3"/>
    <x v="4"/>
    <x v="43"/>
    <x v="1"/>
    <n v="41"/>
    <n v="5"/>
    <n v="5"/>
    <x v="2"/>
    <x v="2"/>
    <n v="243"/>
  </r>
  <r>
    <n v="17"/>
    <x v="1"/>
    <x v="3"/>
    <x v="4"/>
    <x v="132"/>
    <x v="5"/>
    <n v="129"/>
    <n v="5"/>
    <n v="5"/>
    <x v="2"/>
    <x v="2"/>
    <n v="243"/>
  </r>
  <r>
    <n v="17"/>
    <x v="1"/>
    <x v="3"/>
    <x v="1"/>
    <x v="129"/>
    <x v="0"/>
    <n v="125"/>
    <n v="2"/>
    <n v="2"/>
    <x v="2"/>
    <x v="2"/>
    <n v="243"/>
  </r>
  <r>
    <n v="17"/>
    <x v="1"/>
    <x v="3"/>
    <x v="5"/>
    <x v="109"/>
    <x v="2"/>
    <n v="104"/>
    <n v="6"/>
    <n v="6"/>
    <x v="2"/>
    <x v="2"/>
    <n v="243"/>
  </r>
  <r>
    <n v="17"/>
    <x v="1"/>
    <x v="3"/>
    <x v="70"/>
    <x v="156"/>
    <x v="5"/>
    <n v="153"/>
    <n v="69"/>
    <n v="69"/>
    <x v="2"/>
    <x v="2"/>
    <n v="243"/>
  </r>
  <r>
    <n v="17"/>
    <x v="1"/>
    <x v="3"/>
    <x v="36"/>
    <x v="92"/>
    <x v="4"/>
    <n v="86"/>
    <n v="35"/>
    <n v="35"/>
    <x v="2"/>
    <x v="2"/>
    <n v="243"/>
  </r>
  <r>
    <n v="17"/>
    <x v="1"/>
    <x v="3"/>
    <x v="10"/>
    <x v="77"/>
    <x v="4"/>
    <n v="73"/>
    <n v="11"/>
    <n v="11"/>
    <x v="2"/>
    <x v="2"/>
    <n v="243"/>
  </r>
  <r>
    <n v="17"/>
    <x v="1"/>
    <x v="3"/>
    <x v="53"/>
    <x v="114"/>
    <x v="3"/>
    <n v="94"/>
    <n v="48"/>
    <n v="48"/>
    <x v="2"/>
    <x v="2"/>
    <n v="243"/>
  </r>
  <r>
    <n v="17"/>
    <x v="1"/>
    <x v="3"/>
    <x v="71"/>
    <x v="157"/>
    <x v="4"/>
    <n v="154"/>
    <n v="70"/>
    <n v="70"/>
    <x v="2"/>
    <x v="2"/>
    <n v="243"/>
  </r>
  <r>
    <n v="17"/>
    <x v="1"/>
    <x v="3"/>
    <x v="6"/>
    <x v="118"/>
    <x v="1"/>
    <n v="114"/>
    <n v="7"/>
    <n v="7"/>
    <x v="2"/>
    <x v="2"/>
    <n v="243"/>
  </r>
  <r>
    <n v="17"/>
    <x v="1"/>
    <x v="3"/>
    <x v="20"/>
    <x v="38"/>
    <x v="0"/>
    <n v="36"/>
    <n v="19"/>
    <n v="19"/>
    <x v="2"/>
    <x v="2"/>
    <n v="243"/>
  </r>
  <r>
    <n v="17"/>
    <x v="1"/>
    <x v="3"/>
    <x v="61"/>
    <x v="134"/>
    <x v="1"/>
    <n v="131"/>
    <n v="60"/>
    <n v="60"/>
    <x v="2"/>
    <x v="2"/>
    <n v="243"/>
  </r>
  <r>
    <n v="17"/>
    <x v="1"/>
    <x v="3"/>
    <x v="10"/>
    <x v="135"/>
    <x v="1"/>
    <n v="132"/>
    <n v="11"/>
    <n v="11"/>
    <x v="2"/>
    <x v="2"/>
    <n v="243"/>
  </r>
  <r>
    <n v="17"/>
    <x v="1"/>
    <x v="3"/>
    <x v="5"/>
    <x v="7"/>
    <x v="2"/>
    <n v="8"/>
    <n v="6"/>
    <n v="6"/>
    <x v="2"/>
    <x v="2"/>
    <n v="243"/>
  </r>
  <r>
    <n v="17"/>
    <x v="1"/>
    <x v="4"/>
    <x v="0"/>
    <x v="0"/>
    <x v="0"/>
    <n v="1"/>
    <n v="1"/>
    <n v="1"/>
    <x v="2"/>
    <x v="2"/>
    <n v="243"/>
  </r>
  <r>
    <n v="17"/>
    <x v="1"/>
    <x v="4"/>
    <x v="2"/>
    <x v="149"/>
    <x v="0"/>
    <n v="148"/>
    <n v="3"/>
    <n v="3"/>
    <x v="2"/>
    <x v="2"/>
    <n v="243"/>
  </r>
  <r>
    <n v="17"/>
    <x v="1"/>
    <x v="4"/>
    <x v="20"/>
    <x v="28"/>
    <x v="0"/>
    <n v="27"/>
    <n v="19"/>
    <n v="19"/>
    <x v="2"/>
    <x v="2"/>
    <n v="243"/>
  </r>
  <r>
    <n v="17"/>
    <x v="1"/>
    <x v="4"/>
    <x v="1"/>
    <x v="136"/>
    <x v="3"/>
    <n v="133"/>
    <n v="2"/>
    <n v="2"/>
    <x v="2"/>
    <x v="2"/>
    <n v="243"/>
  </r>
  <r>
    <n v="17"/>
    <x v="1"/>
    <x v="4"/>
    <x v="30"/>
    <x v="47"/>
    <x v="3"/>
    <n v="45"/>
    <n v="28"/>
    <n v="28"/>
    <x v="2"/>
    <x v="2"/>
    <n v="243"/>
  </r>
  <r>
    <n v="17"/>
    <x v="1"/>
    <x v="4"/>
    <x v="4"/>
    <x v="132"/>
    <x v="5"/>
    <n v="129"/>
    <n v="5"/>
    <n v="5"/>
    <x v="2"/>
    <x v="2"/>
    <n v="243"/>
  </r>
  <r>
    <n v="17"/>
    <x v="1"/>
    <x v="4"/>
    <x v="5"/>
    <x v="79"/>
    <x v="5"/>
    <n v="75"/>
    <n v="6"/>
    <n v="6"/>
    <x v="2"/>
    <x v="2"/>
    <n v="243"/>
  </r>
  <r>
    <n v="17"/>
    <x v="1"/>
    <x v="4"/>
    <x v="43"/>
    <x v="74"/>
    <x v="2"/>
    <n v="72"/>
    <n v="43"/>
    <n v="43"/>
    <x v="2"/>
    <x v="2"/>
    <n v="243"/>
  </r>
  <r>
    <n v="17"/>
    <x v="1"/>
    <x v="4"/>
    <x v="12"/>
    <x v="19"/>
    <x v="2"/>
    <n v="20"/>
    <n v="13"/>
    <n v="13"/>
    <x v="2"/>
    <x v="2"/>
    <n v="243"/>
  </r>
  <r>
    <n v="17"/>
    <x v="1"/>
    <x v="4"/>
    <x v="37"/>
    <x v="64"/>
    <x v="4"/>
    <n v="62"/>
    <n v="36"/>
    <n v="36"/>
    <x v="2"/>
    <x v="2"/>
    <n v="243"/>
  </r>
  <r>
    <n v="17"/>
    <x v="1"/>
    <x v="4"/>
    <x v="22"/>
    <x v="30"/>
    <x v="3"/>
    <n v="29"/>
    <n v="21"/>
    <n v="21"/>
    <x v="2"/>
    <x v="2"/>
    <n v="243"/>
  </r>
  <r>
    <n v="17"/>
    <x v="1"/>
    <x v="4"/>
    <x v="5"/>
    <x v="109"/>
    <x v="2"/>
    <n v="104"/>
    <n v="6"/>
    <n v="6"/>
    <x v="2"/>
    <x v="2"/>
    <n v="243"/>
  </r>
  <r>
    <n v="17"/>
    <x v="1"/>
    <x v="4"/>
    <x v="7"/>
    <x v="150"/>
    <x v="3"/>
    <n v="145"/>
    <n v="8"/>
    <n v="8"/>
    <x v="2"/>
    <x v="2"/>
    <n v="243"/>
  </r>
  <r>
    <n v="17"/>
    <x v="1"/>
    <x v="4"/>
    <x v="53"/>
    <x v="114"/>
    <x v="3"/>
    <n v="94"/>
    <n v="48"/>
    <n v="48"/>
    <x v="2"/>
    <x v="2"/>
    <n v="243"/>
  </r>
  <r>
    <n v="17"/>
    <x v="1"/>
    <x v="4"/>
    <x v="36"/>
    <x v="92"/>
    <x v="4"/>
    <n v="86"/>
    <n v="35"/>
    <n v="35"/>
    <x v="2"/>
    <x v="2"/>
    <n v="243"/>
  </r>
  <r>
    <n v="17"/>
    <x v="1"/>
    <x v="4"/>
    <x v="1"/>
    <x v="141"/>
    <x v="3"/>
    <n v="138"/>
    <n v="2"/>
    <n v="2"/>
    <x v="2"/>
    <x v="2"/>
    <n v="243"/>
  </r>
  <r>
    <n v="17"/>
    <x v="1"/>
    <x v="4"/>
    <x v="5"/>
    <x v="7"/>
    <x v="2"/>
    <n v="8"/>
    <n v="6"/>
    <n v="6"/>
    <x v="2"/>
    <x v="2"/>
    <n v="243"/>
  </r>
  <r>
    <n v="17"/>
    <x v="1"/>
    <x v="4"/>
    <x v="26"/>
    <x v="37"/>
    <x v="1"/>
    <n v="35"/>
    <n v="24"/>
    <n v="24"/>
    <x v="2"/>
    <x v="2"/>
    <n v="243"/>
  </r>
  <r>
    <n v="17"/>
    <x v="1"/>
    <x v="4"/>
    <x v="10"/>
    <x v="13"/>
    <x v="1"/>
    <n v="14"/>
    <n v="11"/>
    <n v="11"/>
    <x v="2"/>
    <x v="2"/>
    <n v="243"/>
  </r>
  <r>
    <n v="17"/>
    <x v="1"/>
    <x v="4"/>
    <x v="61"/>
    <x v="134"/>
    <x v="1"/>
    <n v="131"/>
    <n v="60"/>
    <n v="60"/>
    <x v="2"/>
    <x v="2"/>
    <n v="243"/>
  </r>
  <r>
    <n v="17"/>
    <x v="1"/>
    <x v="4"/>
    <x v="20"/>
    <x v="38"/>
    <x v="0"/>
    <n v="36"/>
    <n v="19"/>
    <n v="19"/>
    <x v="2"/>
    <x v="2"/>
    <n v="243"/>
  </r>
  <r>
    <n v="17"/>
    <x v="1"/>
    <x v="4"/>
    <x v="17"/>
    <x v="91"/>
    <x v="1"/>
    <n v="85"/>
    <n v="17"/>
    <n v="17"/>
    <x v="2"/>
    <x v="2"/>
    <n v="243"/>
  </r>
  <r>
    <n v="17"/>
    <x v="1"/>
    <x v="5"/>
    <x v="6"/>
    <x v="15"/>
    <x v="1"/>
    <n v="16"/>
    <n v="7"/>
    <n v="7"/>
    <x v="2"/>
    <x v="2"/>
    <n v="243"/>
  </r>
  <r>
    <n v="17"/>
    <x v="1"/>
    <x v="5"/>
    <x v="40"/>
    <x v="70"/>
    <x v="5"/>
    <n v="68"/>
    <n v="40"/>
    <n v="40"/>
    <x v="2"/>
    <x v="2"/>
    <n v="243"/>
  </r>
  <r>
    <n v="17"/>
    <x v="1"/>
    <x v="5"/>
    <x v="30"/>
    <x v="47"/>
    <x v="3"/>
    <n v="45"/>
    <n v="28"/>
    <n v="28"/>
    <x v="2"/>
    <x v="2"/>
    <n v="243"/>
  </r>
  <r>
    <n v="17"/>
    <x v="1"/>
    <x v="5"/>
    <x v="37"/>
    <x v="64"/>
    <x v="4"/>
    <n v="62"/>
    <n v="36"/>
    <n v="36"/>
    <x v="2"/>
    <x v="2"/>
    <n v="243"/>
  </r>
  <r>
    <n v="17"/>
    <x v="1"/>
    <x v="5"/>
    <x v="10"/>
    <x v="13"/>
    <x v="1"/>
    <n v="14"/>
    <n v="11"/>
    <n v="11"/>
    <x v="2"/>
    <x v="2"/>
    <n v="243"/>
  </r>
  <r>
    <n v="17"/>
    <x v="1"/>
    <x v="5"/>
    <x v="12"/>
    <x v="19"/>
    <x v="2"/>
    <n v="20"/>
    <n v="13"/>
    <n v="13"/>
    <x v="2"/>
    <x v="2"/>
    <n v="243"/>
  </r>
  <r>
    <n v="17"/>
    <x v="1"/>
    <x v="5"/>
    <x v="36"/>
    <x v="92"/>
    <x v="4"/>
    <n v="86"/>
    <n v="35"/>
    <n v="35"/>
    <x v="2"/>
    <x v="2"/>
    <n v="243"/>
  </r>
  <r>
    <n v="17"/>
    <x v="1"/>
    <x v="5"/>
    <x v="6"/>
    <x v="118"/>
    <x v="1"/>
    <n v="114"/>
    <n v="7"/>
    <n v="7"/>
    <x v="2"/>
    <x v="2"/>
    <n v="243"/>
  </r>
  <r>
    <n v="17"/>
    <x v="1"/>
    <x v="5"/>
    <x v="1"/>
    <x v="141"/>
    <x v="3"/>
    <n v="138"/>
    <n v="2"/>
    <n v="2"/>
    <x v="2"/>
    <x v="2"/>
    <n v="243"/>
  </r>
  <r>
    <n v="17"/>
    <x v="1"/>
    <x v="5"/>
    <x v="63"/>
    <x v="139"/>
    <x v="0"/>
    <n v="136"/>
    <n v="62"/>
    <n v="62"/>
    <x v="2"/>
    <x v="2"/>
    <n v="243"/>
  </r>
  <r>
    <n v="17"/>
    <x v="1"/>
    <x v="5"/>
    <x v="5"/>
    <x v="109"/>
    <x v="2"/>
    <n v="104"/>
    <n v="6"/>
    <n v="6"/>
    <x v="2"/>
    <x v="2"/>
    <n v="243"/>
  </r>
  <r>
    <n v="17"/>
    <x v="1"/>
    <x v="5"/>
    <x v="21"/>
    <x v="29"/>
    <x v="5"/>
    <n v="28"/>
    <n v="20"/>
    <n v="20"/>
    <x v="2"/>
    <x v="2"/>
    <n v="243"/>
  </r>
  <r>
    <n v="17"/>
    <x v="1"/>
    <x v="5"/>
    <x v="20"/>
    <x v="38"/>
    <x v="0"/>
    <n v="36"/>
    <n v="19"/>
    <n v="19"/>
    <x v="2"/>
    <x v="2"/>
    <n v="243"/>
  </r>
  <r>
    <n v="17"/>
    <x v="1"/>
    <x v="5"/>
    <x v="20"/>
    <x v="28"/>
    <x v="0"/>
    <n v="27"/>
    <n v="19"/>
    <n v="19"/>
    <x v="2"/>
    <x v="2"/>
    <n v="243"/>
  </r>
  <r>
    <n v="17"/>
    <x v="1"/>
    <x v="5"/>
    <x v="1"/>
    <x v="129"/>
    <x v="0"/>
    <n v="125"/>
    <n v="2"/>
    <n v="2"/>
    <x v="2"/>
    <x v="2"/>
    <n v="243"/>
  </r>
  <r>
    <n v="17"/>
    <x v="1"/>
    <x v="5"/>
    <x v="61"/>
    <x v="134"/>
    <x v="1"/>
    <n v="131"/>
    <n v="60"/>
    <n v="60"/>
    <x v="2"/>
    <x v="2"/>
    <n v="243"/>
  </r>
  <r>
    <n v="17"/>
    <x v="1"/>
    <x v="5"/>
    <x v="5"/>
    <x v="79"/>
    <x v="5"/>
    <n v="75"/>
    <n v="6"/>
    <n v="6"/>
    <x v="2"/>
    <x v="2"/>
    <n v="243"/>
  </r>
  <r>
    <n v="17"/>
    <x v="1"/>
    <x v="5"/>
    <x v="12"/>
    <x v="17"/>
    <x v="2"/>
    <n v="18"/>
    <n v="13"/>
    <n v="13"/>
    <x v="2"/>
    <x v="2"/>
    <n v="243"/>
  </r>
  <r>
    <n v="17"/>
    <x v="1"/>
    <x v="5"/>
    <x v="42"/>
    <x v="73"/>
    <x v="2"/>
    <n v="71"/>
    <n v="42"/>
    <n v="42"/>
    <x v="2"/>
    <x v="2"/>
    <n v="243"/>
  </r>
  <r>
    <n v="17"/>
    <x v="1"/>
    <x v="6"/>
    <x v="21"/>
    <x v="29"/>
    <x v="5"/>
    <n v="28"/>
    <n v="20"/>
    <n v="20"/>
    <x v="2"/>
    <x v="2"/>
    <n v="243"/>
  </r>
  <r>
    <n v="17"/>
    <x v="1"/>
    <x v="6"/>
    <x v="5"/>
    <x v="109"/>
    <x v="2"/>
    <n v="104"/>
    <n v="6"/>
    <n v="6"/>
    <x v="2"/>
    <x v="2"/>
    <n v="243"/>
  </r>
  <r>
    <n v="17"/>
    <x v="1"/>
    <x v="6"/>
    <x v="1"/>
    <x v="129"/>
    <x v="0"/>
    <n v="125"/>
    <n v="2"/>
    <n v="2"/>
    <x v="2"/>
    <x v="2"/>
    <n v="243"/>
  </r>
  <r>
    <n v="17"/>
    <x v="1"/>
    <x v="6"/>
    <x v="4"/>
    <x v="43"/>
    <x v="1"/>
    <n v="41"/>
    <n v="5"/>
    <n v="5"/>
    <x v="2"/>
    <x v="2"/>
    <n v="243"/>
  </r>
  <r>
    <n v="17"/>
    <x v="1"/>
    <x v="6"/>
    <x v="12"/>
    <x v="80"/>
    <x v="5"/>
    <n v="128"/>
    <n v="13"/>
    <n v="13"/>
    <x v="2"/>
    <x v="2"/>
    <n v="243"/>
  </r>
  <r>
    <n v="17"/>
    <x v="1"/>
    <x v="6"/>
    <x v="7"/>
    <x v="12"/>
    <x v="3"/>
    <n v="13"/>
    <n v="8"/>
    <n v="8"/>
    <x v="2"/>
    <x v="2"/>
    <n v="243"/>
  </r>
  <r>
    <n v="17"/>
    <x v="1"/>
    <x v="6"/>
    <x v="11"/>
    <x v="120"/>
    <x v="2"/>
    <n v="116"/>
    <n v="12"/>
    <n v="12"/>
    <x v="2"/>
    <x v="2"/>
    <n v="243"/>
  </r>
  <r>
    <n v="17"/>
    <x v="1"/>
    <x v="6"/>
    <x v="12"/>
    <x v="19"/>
    <x v="2"/>
    <n v="20"/>
    <n v="13"/>
    <n v="13"/>
    <x v="2"/>
    <x v="2"/>
    <n v="243"/>
  </r>
  <r>
    <n v="17"/>
    <x v="1"/>
    <x v="6"/>
    <x v="6"/>
    <x v="118"/>
    <x v="1"/>
    <n v="114"/>
    <n v="7"/>
    <n v="7"/>
    <x v="2"/>
    <x v="2"/>
    <n v="243"/>
  </r>
  <r>
    <n v="17"/>
    <x v="1"/>
    <x v="6"/>
    <x v="29"/>
    <x v="45"/>
    <x v="0"/>
    <n v="43"/>
    <n v="27"/>
    <n v="27"/>
    <x v="2"/>
    <x v="2"/>
    <n v="243"/>
  </r>
  <r>
    <n v="17"/>
    <x v="1"/>
    <x v="6"/>
    <x v="20"/>
    <x v="28"/>
    <x v="0"/>
    <n v="27"/>
    <n v="19"/>
    <n v="19"/>
    <x v="2"/>
    <x v="2"/>
    <n v="243"/>
  </r>
  <r>
    <n v="17"/>
    <x v="1"/>
    <x v="6"/>
    <x v="37"/>
    <x v="64"/>
    <x v="4"/>
    <n v="62"/>
    <n v="36"/>
    <n v="36"/>
    <x v="2"/>
    <x v="2"/>
    <n v="243"/>
  </r>
  <r>
    <n v="17"/>
    <x v="1"/>
    <x v="6"/>
    <x v="10"/>
    <x v="13"/>
    <x v="1"/>
    <n v="14"/>
    <n v="11"/>
    <n v="11"/>
    <x v="2"/>
    <x v="2"/>
    <n v="243"/>
  </r>
  <r>
    <n v="17"/>
    <x v="1"/>
    <x v="6"/>
    <x v="30"/>
    <x v="47"/>
    <x v="3"/>
    <n v="45"/>
    <n v="28"/>
    <n v="28"/>
    <x v="2"/>
    <x v="2"/>
    <n v="243"/>
  </r>
  <r>
    <n v="17"/>
    <x v="1"/>
    <x v="6"/>
    <x v="63"/>
    <x v="139"/>
    <x v="0"/>
    <n v="136"/>
    <n v="62"/>
    <n v="62"/>
    <x v="2"/>
    <x v="2"/>
    <n v="243"/>
  </r>
  <r>
    <n v="17"/>
    <x v="1"/>
    <x v="6"/>
    <x v="36"/>
    <x v="92"/>
    <x v="4"/>
    <n v="86"/>
    <n v="35"/>
    <n v="35"/>
    <x v="2"/>
    <x v="2"/>
    <n v="243"/>
  </r>
  <r>
    <n v="17"/>
    <x v="1"/>
    <x v="6"/>
    <x v="13"/>
    <x v="40"/>
    <x v="2"/>
    <n v="38"/>
    <n v="14"/>
    <n v="14"/>
    <x v="2"/>
    <x v="2"/>
    <n v="243"/>
  </r>
  <r>
    <n v="17"/>
    <x v="1"/>
    <x v="6"/>
    <x v="42"/>
    <x v="73"/>
    <x v="2"/>
    <n v="71"/>
    <n v="42"/>
    <n v="42"/>
    <x v="2"/>
    <x v="2"/>
    <n v="243"/>
  </r>
  <r>
    <n v="17"/>
    <x v="1"/>
    <x v="6"/>
    <x v="67"/>
    <x v="152"/>
    <x v="1"/>
    <n v="155"/>
    <n v="71"/>
    <n v="71"/>
    <x v="2"/>
    <x v="2"/>
    <n v="243"/>
  </r>
  <r>
    <n v="17"/>
    <x v="1"/>
    <x v="7"/>
    <x v="7"/>
    <x v="12"/>
    <x v="3"/>
    <n v="13"/>
    <n v="8"/>
    <n v="8"/>
    <x v="2"/>
    <x v="2"/>
    <n v="243"/>
  </r>
  <r>
    <n v="17"/>
    <x v="1"/>
    <x v="7"/>
    <x v="12"/>
    <x v="19"/>
    <x v="2"/>
    <n v="20"/>
    <n v="13"/>
    <n v="13"/>
    <x v="2"/>
    <x v="2"/>
    <n v="243"/>
  </r>
  <r>
    <n v="17"/>
    <x v="1"/>
    <x v="7"/>
    <x v="70"/>
    <x v="156"/>
    <x v="5"/>
    <n v="153"/>
    <n v="69"/>
    <n v="69"/>
    <x v="2"/>
    <x v="2"/>
    <n v="243"/>
  </r>
  <r>
    <n v="17"/>
    <x v="1"/>
    <x v="7"/>
    <x v="13"/>
    <x v="40"/>
    <x v="2"/>
    <n v="38"/>
    <n v="14"/>
    <n v="14"/>
    <x v="2"/>
    <x v="2"/>
    <n v="243"/>
  </r>
  <r>
    <n v="17"/>
    <x v="1"/>
    <x v="7"/>
    <x v="5"/>
    <x v="79"/>
    <x v="5"/>
    <n v="75"/>
    <n v="6"/>
    <n v="6"/>
    <x v="2"/>
    <x v="2"/>
    <n v="243"/>
  </r>
  <r>
    <n v="17"/>
    <x v="1"/>
    <x v="7"/>
    <x v="40"/>
    <x v="70"/>
    <x v="5"/>
    <n v="68"/>
    <n v="40"/>
    <n v="40"/>
    <x v="2"/>
    <x v="2"/>
    <n v="243"/>
  </r>
  <r>
    <n v="17"/>
    <x v="1"/>
    <x v="7"/>
    <x v="42"/>
    <x v="73"/>
    <x v="2"/>
    <n v="71"/>
    <n v="42"/>
    <n v="42"/>
    <x v="2"/>
    <x v="2"/>
    <n v="243"/>
  </r>
  <r>
    <n v="17"/>
    <x v="1"/>
    <x v="7"/>
    <x v="29"/>
    <x v="45"/>
    <x v="0"/>
    <n v="43"/>
    <n v="27"/>
    <n v="27"/>
    <x v="2"/>
    <x v="2"/>
    <n v="243"/>
  </r>
  <r>
    <n v="17"/>
    <x v="1"/>
    <x v="7"/>
    <x v="10"/>
    <x v="13"/>
    <x v="1"/>
    <n v="14"/>
    <n v="11"/>
    <n v="11"/>
    <x v="2"/>
    <x v="2"/>
    <n v="243"/>
  </r>
  <r>
    <n v="17"/>
    <x v="1"/>
    <x v="7"/>
    <x v="20"/>
    <x v="38"/>
    <x v="0"/>
    <n v="36"/>
    <n v="19"/>
    <n v="19"/>
    <x v="2"/>
    <x v="2"/>
    <n v="243"/>
  </r>
  <r>
    <n v="17"/>
    <x v="1"/>
    <x v="7"/>
    <x v="5"/>
    <x v="109"/>
    <x v="2"/>
    <n v="104"/>
    <n v="6"/>
    <n v="6"/>
    <x v="2"/>
    <x v="2"/>
    <n v="243"/>
  </r>
  <r>
    <n v="17"/>
    <x v="1"/>
    <x v="7"/>
    <x v="1"/>
    <x v="129"/>
    <x v="0"/>
    <n v="125"/>
    <n v="2"/>
    <n v="2"/>
    <x v="2"/>
    <x v="2"/>
    <n v="243"/>
  </r>
  <r>
    <n v="17"/>
    <x v="1"/>
    <x v="7"/>
    <x v="53"/>
    <x v="114"/>
    <x v="3"/>
    <n v="94"/>
    <n v="48"/>
    <n v="48"/>
    <x v="2"/>
    <x v="2"/>
    <n v="243"/>
  </r>
  <r>
    <n v="17"/>
    <x v="1"/>
    <x v="7"/>
    <x v="37"/>
    <x v="155"/>
    <x v="4"/>
    <n v="152"/>
    <n v="36"/>
    <n v="36"/>
    <x v="2"/>
    <x v="2"/>
    <n v="243"/>
  </r>
  <r>
    <n v="17"/>
    <x v="1"/>
    <x v="7"/>
    <x v="10"/>
    <x v="77"/>
    <x v="4"/>
    <n v="73"/>
    <n v="11"/>
    <n v="11"/>
    <x v="2"/>
    <x v="2"/>
    <n v="243"/>
  </r>
  <r>
    <n v="17"/>
    <x v="1"/>
    <x v="7"/>
    <x v="30"/>
    <x v="47"/>
    <x v="3"/>
    <n v="45"/>
    <n v="28"/>
    <n v="28"/>
    <x v="2"/>
    <x v="2"/>
    <n v="243"/>
  </r>
  <r>
    <n v="17"/>
    <x v="1"/>
    <x v="7"/>
    <x v="42"/>
    <x v="81"/>
    <x v="2"/>
    <n v="76"/>
    <n v="42"/>
    <n v="42"/>
    <x v="2"/>
    <x v="2"/>
    <n v="243"/>
  </r>
  <r>
    <n v="17"/>
    <x v="1"/>
    <x v="7"/>
    <x v="12"/>
    <x v="17"/>
    <x v="2"/>
    <n v="18"/>
    <n v="13"/>
    <n v="13"/>
    <x v="2"/>
    <x v="2"/>
    <n v="243"/>
  </r>
  <r>
    <n v="17"/>
    <x v="1"/>
    <x v="7"/>
    <x v="23"/>
    <x v="31"/>
    <x v="5"/>
    <n v="90"/>
    <n v="46"/>
    <n v="46"/>
    <x v="2"/>
    <x v="2"/>
    <n v="243"/>
  </r>
  <r>
    <n v="17"/>
    <x v="1"/>
    <x v="7"/>
    <x v="35"/>
    <x v="62"/>
    <x v="5"/>
    <n v="60"/>
    <n v="34"/>
    <n v="34"/>
    <x v="2"/>
    <x v="2"/>
    <n v="243"/>
  </r>
  <r>
    <n v="17"/>
    <x v="2"/>
    <x v="0"/>
    <x v="17"/>
    <x v="24"/>
    <x v="1"/>
    <n v="24"/>
    <n v="17"/>
    <n v="17"/>
    <x v="2"/>
    <x v="2"/>
    <n v="243"/>
  </r>
  <r>
    <n v="17"/>
    <x v="2"/>
    <x v="0"/>
    <x v="6"/>
    <x v="10"/>
    <x v="1"/>
    <n v="11"/>
    <n v="7"/>
    <n v="7"/>
    <x v="2"/>
    <x v="2"/>
    <n v="243"/>
  </r>
  <r>
    <n v="17"/>
    <x v="2"/>
    <x v="0"/>
    <x v="8"/>
    <x v="9"/>
    <x v="4"/>
    <n v="10"/>
    <n v="9"/>
    <n v="9"/>
    <x v="2"/>
    <x v="2"/>
    <n v="243"/>
  </r>
  <r>
    <n v="17"/>
    <x v="2"/>
    <x v="0"/>
    <x v="59"/>
    <x v="130"/>
    <x v="2"/>
    <n v="126"/>
    <n v="58"/>
    <n v="58"/>
    <x v="2"/>
    <x v="2"/>
    <n v="243"/>
  </r>
  <r>
    <n v="17"/>
    <x v="2"/>
    <x v="0"/>
    <x v="26"/>
    <x v="37"/>
    <x v="1"/>
    <n v="35"/>
    <n v="24"/>
    <n v="24"/>
    <x v="2"/>
    <x v="2"/>
    <n v="243"/>
  </r>
  <r>
    <n v="17"/>
    <x v="2"/>
    <x v="0"/>
    <x v="42"/>
    <x v="81"/>
    <x v="2"/>
    <n v="76"/>
    <n v="42"/>
    <n v="42"/>
    <x v="2"/>
    <x v="2"/>
    <n v="243"/>
  </r>
  <r>
    <n v="17"/>
    <x v="2"/>
    <x v="0"/>
    <x v="37"/>
    <x v="64"/>
    <x v="4"/>
    <n v="62"/>
    <n v="36"/>
    <n v="36"/>
    <x v="2"/>
    <x v="2"/>
    <n v="243"/>
  </r>
  <r>
    <n v="17"/>
    <x v="2"/>
    <x v="0"/>
    <x v="36"/>
    <x v="93"/>
    <x v="4"/>
    <n v="87"/>
    <n v="35"/>
    <n v="35"/>
    <x v="2"/>
    <x v="2"/>
    <n v="243"/>
  </r>
  <r>
    <n v="17"/>
    <x v="2"/>
    <x v="0"/>
    <x v="19"/>
    <x v="27"/>
    <x v="5"/>
    <n v="46"/>
    <n v="29"/>
    <n v="29"/>
    <x v="2"/>
    <x v="2"/>
    <n v="243"/>
  </r>
  <r>
    <n v="17"/>
    <x v="2"/>
    <x v="0"/>
    <x v="30"/>
    <x v="47"/>
    <x v="3"/>
    <n v="45"/>
    <n v="28"/>
    <n v="28"/>
    <x v="2"/>
    <x v="2"/>
    <n v="243"/>
  </r>
  <r>
    <n v="17"/>
    <x v="2"/>
    <x v="0"/>
    <x v="33"/>
    <x v="71"/>
    <x v="0"/>
    <n v="69"/>
    <n v="32"/>
    <n v="32"/>
    <x v="2"/>
    <x v="2"/>
    <n v="243"/>
  </r>
  <r>
    <n v="17"/>
    <x v="2"/>
    <x v="0"/>
    <x v="25"/>
    <x v="34"/>
    <x v="1"/>
    <n v="32"/>
    <n v="23"/>
    <n v="23"/>
    <x v="2"/>
    <x v="2"/>
    <n v="243"/>
  </r>
  <r>
    <n v="17"/>
    <x v="2"/>
    <x v="0"/>
    <x v="36"/>
    <x v="92"/>
    <x v="4"/>
    <n v="86"/>
    <n v="35"/>
    <n v="35"/>
    <x v="2"/>
    <x v="2"/>
    <n v="243"/>
  </r>
  <r>
    <n v="17"/>
    <x v="2"/>
    <x v="0"/>
    <x v="20"/>
    <x v="28"/>
    <x v="0"/>
    <n v="27"/>
    <n v="19"/>
    <n v="19"/>
    <x v="2"/>
    <x v="2"/>
    <n v="243"/>
  </r>
  <r>
    <n v="17"/>
    <x v="2"/>
    <x v="0"/>
    <x v="20"/>
    <x v="38"/>
    <x v="0"/>
    <n v="36"/>
    <n v="19"/>
    <n v="19"/>
    <x v="2"/>
    <x v="2"/>
    <n v="243"/>
  </r>
  <r>
    <n v="17"/>
    <x v="2"/>
    <x v="0"/>
    <x v="72"/>
    <x v="158"/>
    <x v="0"/>
    <n v="156"/>
    <n v="72"/>
    <n v="72"/>
    <x v="2"/>
    <x v="2"/>
    <n v="243"/>
  </r>
  <r>
    <n v="17"/>
    <x v="2"/>
    <x v="0"/>
    <x v="1"/>
    <x v="141"/>
    <x v="1"/>
    <n v="137"/>
    <n v="63"/>
    <n v="63"/>
    <x v="2"/>
    <x v="2"/>
    <n v="243"/>
  </r>
  <r>
    <n v="17"/>
    <x v="2"/>
    <x v="0"/>
    <x v="17"/>
    <x v="98"/>
    <x v="1"/>
    <n v="93"/>
    <n v="17"/>
    <n v="17"/>
    <x v="2"/>
    <x v="2"/>
    <n v="243"/>
  </r>
  <r>
    <n v="17"/>
    <x v="2"/>
    <x v="0"/>
    <x v="6"/>
    <x v="6"/>
    <x v="1"/>
    <n v="7"/>
    <n v="7"/>
    <n v="7"/>
    <x v="2"/>
    <x v="2"/>
    <n v="243"/>
  </r>
  <r>
    <n v="17"/>
    <x v="2"/>
    <x v="0"/>
    <x v="10"/>
    <x v="95"/>
    <x v="1"/>
    <n v="89"/>
    <n v="11"/>
    <n v="11"/>
    <x v="2"/>
    <x v="2"/>
    <n v="243"/>
  </r>
  <r>
    <n v="17"/>
    <x v="2"/>
    <x v="0"/>
    <x v="36"/>
    <x v="159"/>
    <x v="4"/>
    <n v="157"/>
    <n v="35"/>
    <n v="35"/>
    <x v="2"/>
    <x v="2"/>
    <n v="243"/>
  </r>
  <r>
    <n v="17"/>
    <x v="2"/>
    <x v="0"/>
    <x v="10"/>
    <x v="13"/>
    <x v="1"/>
    <n v="14"/>
    <n v="11"/>
    <n v="11"/>
    <x v="2"/>
    <x v="2"/>
    <n v="243"/>
  </r>
  <r>
    <n v="17"/>
    <x v="2"/>
    <x v="0"/>
    <x v="7"/>
    <x v="12"/>
    <x v="3"/>
    <n v="13"/>
    <n v="8"/>
    <n v="8"/>
    <x v="2"/>
    <x v="2"/>
    <n v="243"/>
  </r>
  <r>
    <n v="17"/>
    <x v="2"/>
    <x v="0"/>
    <x v="7"/>
    <x v="8"/>
    <x v="3"/>
    <n v="9"/>
    <n v="8"/>
    <n v="8"/>
    <x v="2"/>
    <x v="2"/>
    <n v="243"/>
  </r>
  <r>
    <n v="17"/>
    <x v="2"/>
    <x v="0"/>
    <x v="17"/>
    <x v="24"/>
    <x v="1"/>
    <n v="24"/>
    <n v="17"/>
    <n v="17"/>
    <x v="2"/>
    <x v="2"/>
    <n v="243"/>
  </r>
  <r>
    <n v="17"/>
    <x v="2"/>
    <x v="0"/>
    <x v="25"/>
    <x v="34"/>
    <x v="1"/>
    <n v="32"/>
    <n v="23"/>
    <n v="23"/>
    <x v="2"/>
    <x v="2"/>
    <n v="243"/>
  </r>
  <r>
    <n v="17"/>
    <x v="2"/>
    <x v="0"/>
    <x v="1"/>
    <x v="1"/>
    <x v="0"/>
    <n v="2"/>
    <n v="2"/>
    <n v="2"/>
    <x v="2"/>
    <x v="2"/>
    <n v="243"/>
  </r>
  <r>
    <n v="17"/>
    <x v="2"/>
    <x v="0"/>
    <x v="5"/>
    <x v="61"/>
    <x v="2"/>
    <n v="59"/>
    <n v="6"/>
    <n v="6"/>
    <x v="2"/>
    <x v="2"/>
    <n v="243"/>
  </r>
  <r>
    <n v="17"/>
    <x v="2"/>
    <x v="0"/>
    <x v="18"/>
    <x v="26"/>
    <x v="1"/>
    <n v="26"/>
    <n v="18"/>
    <n v="18"/>
    <x v="2"/>
    <x v="2"/>
    <n v="243"/>
  </r>
  <r>
    <n v="17"/>
    <x v="2"/>
    <x v="0"/>
    <x v="36"/>
    <x v="99"/>
    <x v="3"/>
    <n v="95"/>
    <n v="35"/>
    <n v="35"/>
    <x v="2"/>
    <x v="2"/>
    <n v="243"/>
  </r>
  <r>
    <n v="17"/>
    <x v="2"/>
    <x v="1"/>
    <x v="18"/>
    <x v="26"/>
    <x v="1"/>
    <n v="26"/>
    <n v="18"/>
    <n v="18"/>
    <x v="2"/>
    <x v="2"/>
    <n v="243"/>
  </r>
  <r>
    <n v="17"/>
    <x v="2"/>
    <x v="1"/>
    <x v="33"/>
    <x v="54"/>
    <x v="0"/>
    <n v="53"/>
    <n v="32"/>
    <n v="32"/>
    <x v="2"/>
    <x v="2"/>
    <n v="243"/>
  </r>
  <r>
    <n v="17"/>
    <x v="2"/>
    <x v="1"/>
    <x v="37"/>
    <x v="64"/>
    <x v="4"/>
    <n v="62"/>
    <n v="36"/>
    <n v="36"/>
    <x v="2"/>
    <x v="2"/>
    <n v="243"/>
  </r>
  <r>
    <n v="17"/>
    <x v="2"/>
    <x v="1"/>
    <x v="11"/>
    <x v="14"/>
    <x v="2"/>
    <n v="15"/>
    <n v="12"/>
    <n v="12"/>
    <x v="2"/>
    <x v="2"/>
    <n v="243"/>
  </r>
  <r>
    <n v="17"/>
    <x v="2"/>
    <x v="1"/>
    <x v="25"/>
    <x v="34"/>
    <x v="1"/>
    <n v="32"/>
    <n v="23"/>
    <n v="23"/>
    <x v="2"/>
    <x v="2"/>
    <n v="243"/>
  </r>
  <r>
    <n v="17"/>
    <x v="2"/>
    <x v="1"/>
    <x v="26"/>
    <x v="37"/>
    <x v="1"/>
    <n v="35"/>
    <n v="24"/>
    <n v="24"/>
    <x v="2"/>
    <x v="2"/>
    <n v="243"/>
  </r>
  <r>
    <n v="17"/>
    <x v="2"/>
    <x v="1"/>
    <x v="36"/>
    <x v="159"/>
    <x v="4"/>
    <n v="157"/>
    <n v="35"/>
    <n v="35"/>
    <x v="2"/>
    <x v="2"/>
    <n v="243"/>
  </r>
  <r>
    <n v="17"/>
    <x v="2"/>
    <x v="1"/>
    <x v="38"/>
    <x v="66"/>
    <x v="1"/>
    <n v="158"/>
    <n v="73"/>
    <n v="73"/>
    <x v="2"/>
    <x v="2"/>
    <n v="243"/>
  </r>
  <r>
    <n v="17"/>
    <x v="2"/>
    <x v="1"/>
    <x v="6"/>
    <x v="6"/>
    <x v="1"/>
    <n v="7"/>
    <n v="7"/>
    <n v="7"/>
    <x v="2"/>
    <x v="2"/>
    <n v="243"/>
  </r>
  <r>
    <n v="17"/>
    <x v="2"/>
    <x v="1"/>
    <x v="23"/>
    <x v="31"/>
    <x v="5"/>
    <n v="90"/>
    <n v="46"/>
    <n v="46"/>
    <x v="2"/>
    <x v="2"/>
    <n v="243"/>
  </r>
  <r>
    <n v="17"/>
    <x v="2"/>
    <x v="1"/>
    <x v="5"/>
    <x v="7"/>
    <x v="2"/>
    <n v="8"/>
    <n v="6"/>
    <n v="6"/>
    <x v="2"/>
    <x v="2"/>
    <n v="243"/>
  </r>
  <r>
    <n v="17"/>
    <x v="2"/>
    <x v="1"/>
    <x v="25"/>
    <x v="50"/>
    <x v="1"/>
    <n v="49"/>
    <n v="23"/>
    <n v="23"/>
    <x v="2"/>
    <x v="2"/>
    <n v="243"/>
  </r>
  <r>
    <n v="17"/>
    <x v="2"/>
    <x v="1"/>
    <x v="7"/>
    <x v="12"/>
    <x v="3"/>
    <n v="13"/>
    <n v="8"/>
    <n v="8"/>
    <x v="2"/>
    <x v="2"/>
    <n v="243"/>
  </r>
  <r>
    <n v="17"/>
    <x v="2"/>
    <x v="1"/>
    <x v="33"/>
    <x v="71"/>
    <x v="0"/>
    <n v="69"/>
    <n v="32"/>
    <n v="32"/>
    <x v="2"/>
    <x v="2"/>
    <n v="243"/>
  </r>
  <r>
    <n v="17"/>
    <x v="2"/>
    <x v="1"/>
    <x v="36"/>
    <x v="92"/>
    <x v="4"/>
    <n v="86"/>
    <n v="35"/>
    <n v="35"/>
    <x v="2"/>
    <x v="2"/>
    <n v="243"/>
  </r>
  <r>
    <n v="17"/>
    <x v="2"/>
    <x v="1"/>
    <x v="72"/>
    <x v="158"/>
    <x v="0"/>
    <n v="156"/>
    <n v="72"/>
    <n v="72"/>
    <x v="2"/>
    <x v="2"/>
    <n v="243"/>
  </r>
  <r>
    <n v="17"/>
    <x v="2"/>
    <x v="1"/>
    <x v="45"/>
    <x v="84"/>
    <x v="1"/>
    <n v="79"/>
    <n v="44"/>
    <n v="44"/>
    <x v="2"/>
    <x v="2"/>
    <n v="243"/>
  </r>
  <r>
    <n v="17"/>
    <x v="2"/>
    <x v="1"/>
    <x v="10"/>
    <x v="13"/>
    <x v="1"/>
    <n v="14"/>
    <n v="11"/>
    <n v="11"/>
    <x v="2"/>
    <x v="2"/>
    <n v="243"/>
  </r>
  <r>
    <n v="17"/>
    <x v="2"/>
    <x v="1"/>
    <x v="34"/>
    <x v="144"/>
    <x v="1"/>
    <n v="141"/>
    <n v="33"/>
    <n v="33"/>
    <x v="2"/>
    <x v="2"/>
    <n v="243"/>
  </r>
  <r>
    <n v="17"/>
    <x v="2"/>
    <x v="1"/>
    <x v="7"/>
    <x v="8"/>
    <x v="3"/>
    <n v="9"/>
    <n v="8"/>
    <n v="8"/>
    <x v="2"/>
    <x v="2"/>
    <n v="243"/>
  </r>
  <r>
    <n v="17"/>
    <x v="2"/>
    <x v="1"/>
    <x v="19"/>
    <x v="27"/>
    <x v="5"/>
    <n v="46"/>
    <n v="29"/>
    <n v="29"/>
    <x v="2"/>
    <x v="2"/>
    <n v="243"/>
  </r>
  <r>
    <n v="17"/>
    <x v="2"/>
    <x v="1"/>
    <x v="5"/>
    <x v="61"/>
    <x v="2"/>
    <n v="59"/>
    <n v="6"/>
    <n v="6"/>
    <x v="2"/>
    <x v="2"/>
    <n v="243"/>
  </r>
  <r>
    <n v="17"/>
    <x v="2"/>
    <x v="1"/>
    <x v="5"/>
    <x v="7"/>
    <x v="2"/>
    <n v="8"/>
    <n v="6"/>
    <n v="6"/>
    <x v="2"/>
    <x v="2"/>
    <n v="243"/>
  </r>
  <r>
    <n v="17"/>
    <x v="2"/>
    <x v="1"/>
    <x v="15"/>
    <x v="21"/>
    <x v="2"/>
    <n v="22"/>
    <n v="16"/>
    <n v="16"/>
    <x v="2"/>
    <x v="2"/>
    <n v="243"/>
  </r>
  <r>
    <n v="17"/>
    <x v="2"/>
    <x v="1"/>
    <x v="55"/>
    <x v="160"/>
    <x v="2"/>
    <n v="159"/>
    <n v="74"/>
    <n v="74"/>
    <x v="2"/>
    <x v="2"/>
    <n v="243"/>
  </r>
  <r>
    <n v="17"/>
    <x v="2"/>
    <x v="1"/>
    <x v="59"/>
    <x v="130"/>
    <x v="2"/>
    <n v="126"/>
    <n v="58"/>
    <n v="58"/>
    <x v="2"/>
    <x v="2"/>
    <n v="243"/>
  </r>
  <r>
    <n v="17"/>
    <x v="2"/>
    <x v="1"/>
    <x v="25"/>
    <x v="34"/>
    <x v="1"/>
    <n v="32"/>
    <n v="23"/>
    <n v="23"/>
    <x v="2"/>
    <x v="2"/>
    <n v="243"/>
  </r>
  <r>
    <n v="17"/>
    <x v="2"/>
    <x v="1"/>
    <x v="17"/>
    <x v="24"/>
    <x v="1"/>
    <n v="24"/>
    <n v="17"/>
    <n v="17"/>
    <x v="2"/>
    <x v="2"/>
    <n v="243"/>
  </r>
  <r>
    <n v="17"/>
    <x v="2"/>
    <x v="1"/>
    <x v="10"/>
    <x v="95"/>
    <x v="1"/>
    <n v="89"/>
    <n v="11"/>
    <n v="11"/>
    <x v="2"/>
    <x v="2"/>
    <n v="243"/>
  </r>
  <r>
    <n v="17"/>
    <x v="2"/>
    <x v="1"/>
    <x v="1"/>
    <x v="1"/>
    <x v="0"/>
    <n v="2"/>
    <n v="2"/>
    <n v="2"/>
    <x v="2"/>
    <x v="2"/>
    <n v="243"/>
  </r>
  <r>
    <n v="17"/>
    <x v="2"/>
    <x v="1"/>
    <x v="12"/>
    <x v="80"/>
    <x v="5"/>
    <n v="128"/>
    <n v="13"/>
    <n v="13"/>
    <x v="2"/>
    <x v="2"/>
    <n v="243"/>
  </r>
  <r>
    <n v="17"/>
    <x v="2"/>
    <x v="2"/>
    <x v="53"/>
    <x v="148"/>
    <x v="3"/>
    <n v="147"/>
    <n v="48"/>
    <n v="48"/>
    <x v="2"/>
    <x v="2"/>
    <n v="243"/>
  </r>
  <r>
    <n v="17"/>
    <x v="2"/>
    <x v="2"/>
    <x v="5"/>
    <x v="59"/>
    <x v="2"/>
    <n v="57"/>
    <n v="6"/>
    <n v="6"/>
    <x v="2"/>
    <x v="2"/>
    <n v="243"/>
  </r>
  <r>
    <n v="17"/>
    <x v="2"/>
    <x v="2"/>
    <x v="7"/>
    <x v="12"/>
    <x v="3"/>
    <n v="13"/>
    <n v="8"/>
    <n v="8"/>
    <x v="2"/>
    <x v="2"/>
    <n v="243"/>
  </r>
  <r>
    <n v="17"/>
    <x v="2"/>
    <x v="2"/>
    <x v="45"/>
    <x v="84"/>
    <x v="1"/>
    <n v="79"/>
    <n v="44"/>
    <n v="44"/>
    <x v="2"/>
    <x v="2"/>
    <n v="243"/>
  </r>
  <r>
    <n v="17"/>
    <x v="2"/>
    <x v="2"/>
    <x v="5"/>
    <x v="7"/>
    <x v="2"/>
    <n v="8"/>
    <n v="6"/>
    <n v="6"/>
    <x v="2"/>
    <x v="2"/>
    <n v="243"/>
  </r>
  <r>
    <n v="17"/>
    <x v="2"/>
    <x v="2"/>
    <x v="19"/>
    <x v="27"/>
    <x v="5"/>
    <n v="46"/>
    <n v="29"/>
    <n v="29"/>
    <x v="2"/>
    <x v="2"/>
    <n v="243"/>
  </r>
  <r>
    <n v="17"/>
    <x v="2"/>
    <x v="2"/>
    <x v="33"/>
    <x v="54"/>
    <x v="0"/>
    <n v="53"/>
    <n v="32"/>
    <n v="32"/>
    <x v="2"/>
    <x v="2"/>
    <n v="243"/>
  </r>
  <r>
    <n v="17"/>
    <x v="2"/>
    <x v="2"/>
    <x v="58"/>
    <x v="122"/>
    <x v="4"/>
    <n v="118"/>
    <n v="57"/>
    <n v="57"/>
    <x v="2"/>
    <x v="2"/>
    <n v="243"/>
  </r>
  <r>
    <n v="17"/>
    <x v="2"/>
    <x v="2"/>
    <x v="25"/>
    <x v="34"/>
    <x v="1"/>
    <n v="34"/>
    <n v="23"/>
    <n v="23"/>
    <x v="2"/>
    <x v="2"/>
    <n v="243"/>
  </r>
  <r>
    <n v="17"/>
    <x v="2"/>
    <x v="2"/>
    <x v="1"/>
    <x v="136"/>
    <x v="3"/>
    <n v="133"/>
    <n v="2"/>
    <n v="2"/>
    <x v="2"/>
    <x v="2"/>
    <n v="243"/>
  </r>
  <r>
    <n v="17"/>
    <x v="2"/>
    <x v="2"/>
    <x v="12"/>
    <x v="17"/>
    <x v="2"/>
    <n v="18"/>
    <n v="13"/>
    <n v="13"/>
    <x v="2"/>
    <x v="2"/>
    <n v="243"/>
  </r>
  <r>
    <n v="17"/>
    <x v="2"/>
    <x v="2"/>
    <x v="11"/>
    <x v="14"/>
    <x v="2"/>
    <n v="15"/>
    <n v="12"/>
    <n v="12"/>
    <x v="2"/>
    <x v="2"/>
    <n v="243"/>
  </r>
  <r>
    <n v="17"/>
    <x v="2"/>
    <x v="2"/>
    <x v="25"/>
    <x v="50"/>
    <x v="1"/>
    <n v="49"/>
    <n v="23"/>
    <n v="23"/>
    <x v="2"/>
    <x v="2"/>
    <n v="243"/>
  </r>
  <r>
    <n v="17"/>
    <x v="2"/>
    <x v="2"/>
    <x v="26"/>
    <x v="37"/>
    <x v="1"/>
    <n v="35"/>
    <n v="24"/>
    <n v="24"/>
    <x v="2"/>
    <x v="2"/>
    <n v="243"/>
  </r>
  <r>
    <n v="17"/>
    <x v="2"/>
    <x v="2"/>
    <x v="10"/>
    <x v="95"/>
    <x v="1"/>
    <n v="89"/>
    <n v="11"/>
    <n v="11"/>
    <x v="2"/>
    <x v="2"/>
    <n v="243"/>
  </r>
  <r>
    <n v="17"/>
    <x v="2"/>
    <x v="2"/>
    <x v="12"/>
    <x v="80"/>
    <x v="5"/>
    <n v="128"/>
    <n v="13"/>
    <n v="13"/>
    <x v="2"/>
    <x v="2"/>
    <n v="243"/>
  </r>
  <r>
    <n v="17"/>
    <x v="2"/>
    <x v="2"/>
    <x v="25"/>
    <x v="161"/>
    <x v="1"/>
    <n v="160"/>
    <n v="23"/>
    <n v="23"/>
    <x v="2"/>
    <x v="2"/>
    <n v="243"/>
  </r>
  <r>
    <n v="17"/>
    <x v="2"/>
    <x v="2"/>
    <x v="36"/>
    <x v="159"/>
    <x v="4"/>
    <n v="157"/>
    <n v="35"/>
    <n v="35"/>
    <x v="2"/>
    <x v="2"/>
    <n v="243"/>
  </r>
  <r>
    <n v="17"/>
    <x v="2"/>
    <x v="2"/>
    <x v="59"/>
    <x v="162"/>
    <x v="0"/>
    <n v="161"/>
    <n v="58"/>
    <n v="58"/>
    <x v="2"/>
    <x v="2"/>
    <n v="243"/>
  </r>
  <r>
    <n v="17"/>
    <x v="2"/>
    <x v="2"/>
    <x v="42"/>
    <x v="73"/>
    <x v="2"/>
    <n v="71"/>
    <n v="42"/>
    <n v="42"/>
    <x v="2"/>
    <x v="2"/>
    <n v="243"/>
  </r>
  <r>
    <n v="17"/>
    <x v="2"/>
    <x v="2"/>
    <x v="36"/>
    <x v="92"/>
    <x v="4"/>
    <n v="86"/>
    <n v="35"/>
    <n v="35"/>
    <x v="2"/>
    <x v="2"/>
    <n v="243"/>
  </r>
  <r>
    <n v="17"/>
    <x v="2"/>
    <x v="2"/>
    <x v="5"/>
    <x v="61"/>
    <x v="2"/>
    <n v="59"/>
    <n v="6"/>
    <n v="6"/>
    <x v="2"/>
    <x v="2"/>
    <n v="243"/>
  </r>
  <r>
    <n v="17"/>
    <x v="2"/>
    <x v="2"/>
    <x v="18"/>
    <x v="26"/>
    <x v="1"/>
    <n v="26"/>
    <n v="18"/>
    <n v="18"/>
    <x v="2"/>
    <x v="2"/>
    <n v="243"/>
  </r>
  <r>
    <n v="17"/>
    <x v="2"/>
    <x v="2"/>
    <x v="20"/>
    <x v="28"/>
    <x v="0"/>
    <n v="27"/>
    <n v="19"/>
    <n v="19"/>
    <x v="2"/>
    <x v="2"/>
    <n v="243"/>
  </r>
  <r>
    <n v="17"/>
    <x v="2"/>
    <x v="2"/>
    <x v="17"/>
    <x v="24"/>
    <x v="1"/>
    <n v="24"/>
    <n v="17"/>
    <n v="17"/>
    <x v="2"/>
    <x v="2"/>
    <n v="243"/>
  </r>
  <r>
    <n v="17"/>
    <x v="2"/>
    <x v="2"/>
    <x v="37"/>
    <x v="64"/>
    <x v="4"/>
    <n v="62"/>
    <n v="36"/>
    <n v="36"/>
    <x v="2"/>
    <x v="2"/>
    <n v="243"/>
  </r>
  <r>
    <n v="17"/>
    <x v="2"/>
    <x v="2"/>
    <x v="19"/>
    <x v="27"/>
    <x v="5"/>
    <n v="46"/>
    <n v="29"/>
    <n v="29"/>
    <x v="2"/>
    <x v="2"/>
    <n v="243"/>
  </r>
  <r>
    <n v="17"/>
    <x v="2"/>
    <x v="2"/>
    <x v="38"/>
    <x v="66"/>
    <x v="1"/>
    <n v="158"/>
    <n v="73"/>
    <n v="73"/>
    <x v="2"/>
    <x v="2"/>
    <n v="243"/>
  </r>
  <r>
    <n v="17"/>
    <x v="2"/>
    <x v="2"/>
    <x v="15"/>
    <x v="21"/>
    <x v="2"/>
    <n v="22"/>
    <n v="16"/>
    <n v="16"/>
    <x v="2"/>
    <x v="2"/>
    <n v="243"/>
  </r>
  <r>
    <n v="17"/>
    <x v="2"/>
    <x v="2"/>
    <x v="12"/>
    <x v="23"/>
    <x v="1"/>
    <n v="23"/>
    <n v="13"/>
    <n v="13"/>
    <x v="2"/>
    <x v="2"/>
    <n v="243"/>
  </r>
  <r>
    <n v="17"/>
    <x v="2"/>
    <x v="2"/>
    <x v="8"/>
    <x v="9"/>
    <x v="4"/>
    <n v="10"/>
    <n v="9"/>
    <n v="9"/>
    <x v="2"/>
    <x v="2"/>
    <n v="243"/>
  </r>
  <r>
    <n v="17"/>
    <x v="2"/>
    <x v="2"/>
    <x v="52"/>
    <x v="111"/>
    <x v="2"/>
    <n v="106"/>
    <n v="52"/>
    <n v="52"/>
    <x v="2"/>
    <x v="2"/>
    <n v="243"/>
  </r>
  <r>
    <n v="17"/>
    <x v="2"/>
    <x v="2"/>
    <x v="28"/>
    <x v="20"/>
    <x v="2"/>
    <n v="162"/>
    <n v="26"/>
    <n v="26"/>
    <x v="2"/>
    <x v="2"/>
    <n v="243"/>
  </r>
  <r>
    <n v="17"/>
    <x v="2"/>
    <x v="2"/>
    <x v="42"/>
    <x v="73"/>
    <x v="2"/>
    <n v="71"/>
    <n v="42"/>
    <n v="42"/>
    <x v="2"/>
    <x v="2"/>
    <n v="243"/>
  </r>
  <r>
    <n v="17"/>
    <x v="2"/>
    <x v="2"/>
    <x v="1"/>
    <x v="141"/>
    <x v="3"/>
    <n v="138"/>
    <n v="2"/>
    <n v="2"/>
    <x v="2"/>
    <x v="2"/>
    <n v="243"/>
  </r>
  <r>
    <n v="17"/>
    <x v="2"/>
    <x v="3"/>
    <x v="4"/>
    <x v="132"/>
    <x v="5"/>
    <n v="129"/>
    <n v="5"/>
    <n v="5"/>
    <x v="2"/>
    <x v="2"/>
    <n v="243"/>
  </r>
  <r>
    <n v="17"/>
    <x v="2"/>
    <x v="3"/>
    <x v="26"/>
    <x v="37"/>
    <x v="1"/>
    <n v="35"/>
    <n v="24"/>
    <n v="24"/>
    <x v="2"/>
    <x v="2"/>
    <n v="243"/>
  </r>
  <r>
    <n v="17"/>
    <x v="2"/>
    <x v="3"/>
    <x v="25"/>
    <x v="161"/>
    <x v="1"/>
    <n v="160"/>
    <n v="23"/>
    <n v="23"/>
    <x v="2"/>
    <x v="2"/>
    <n v="243"/>
  </r>
  <r>
    <n v="17"/>
    <x v="2"/>
    <x v="3"/>
    <x v="10"/>
    <x v="95"/>
    <x v="1"/>
    <n v="89"/>
    <n v="11"/>
    <n v="11"/>
    <x v="2"/>
    <x v="2"/>
    <n v="243"/>
  </r>
  <r>
    <n v="17"/>
    <x v="2"/>
    <x v="3"/>
    <x v="25"/>
    <x v="50"/>
    <x v="1"/>
    <n v="49"/>
    <n v="23"/>
    <n v="23"/>
    <x v="2"/>
    <x v="2"/>
    <n v="243"/>
  </r>
  <r>
    <n v="17"/>
    <x v="2"/>
    <x v="3"/>
    <x v="38"/>
    <x v="66"/>
    <x v="1"/>
    <n v="64"/>
    <n v="73"/>
    <n v="73"/>
    <x v="2"/>
    <x v="2"/>
    <n v="243"/>
  </r>
  <r>
    <n v="17"/>
    <x v="2"/>
    <x v="3"/>
    <x v="4"/>
    <x v="43"/>
    <x v="1"/>
    <n v="41"/>
    <n v="5"/>
    <n v="5"/>
    <x v="2"/>
    <x v="2"/>
    <n v="243"/>
  </r>
  <r>
    <n v="17"/>
    <x v="2"/>
    <x v="3"/>
    <x v="12"/>
    <x v="17"/>
    <x v="2"/>
    <n v="18"/>
    <n v="13"/>
    <n v="13"/>
    <x v="2"/>
    <x v="2"/>
    <n v="243"/>
  </r>
  <r>
    <n v="17"/>
    <x v="2"/>
    <x v="3"/>
    <x v="42"/>
    <x v="81"/>
    <x v="2"/>
    <n v="76"/>
    <n v="42"/>
    <n v="42"/>
    <x v="2"/>
    <x v="2"/>
    <n v="243"/>
  </r>
  <r>
    <n v="17"/>
    <x v="2"/>
    <x v="3"/>
    <x v="36"/>
    <x v="159"/>
    <x v="4"/>
    <n v="157"/>
    <n v="35"/>
    <n v="35"/>
    <x v="2"/>
    <x v="2"/>
    <n v="243"/>
  </r>
  <r>
    <n v="17"/>
    <x v="2"/>
    <x v="3"/>
    <x v="11"/>
    <x v="14"/>
    <x v="2"/>
    <n v="15"/>
    <n v="12"/>
    <n v="12"/>
    <x v="2"/>
    <x v="2"/>
    <n v="243"/>
  </r>
  <r>
    <n v="17"/>
    <x v="2"/>
    <x v="3"/>
    <x v="1"/>
    <x v="141"/>
    <x v="3"/>
    <n v="138"/>
    <n v="2"/>
    <n v="2"/>
    <x v="2"/>
    <x v="2"/>
    <n v="243"/>
  </r>
  <r>
    <n v="17"/>
    <x v="2"/>
    <x v="3"/>
    <x v="17"/>
    <x v="91"/>
    <x v="1"/>
    <n v="85"/>
    <n v="17"/>
    <n v="17"/>
    <x v="2"/>
    <x v="2"/>
    <n v="243"/>
  </r>
  <r>
    <n v="17"/>
    <x v="2"/>
    <x v="3"/>
    <x v="1"/>
    <x v="1"/>
    <x v="0"/>
    <n v="2"/>
    <n v="2"/>
    <n v="2"/>
    <x v="2"/>
    <x v="2"/>
    <n v="243"/>
  </r>
  <r>
    <n v="17"/>
    <x v="2"/>
    <x v="3"/>
    <x v="59"/>
    <x v="130"/>
    <x v="2"/>
    <n v="126"/>
    <n v="58"/>
    <n v="58"/>
    <x v="2"/>
    <x v="2"/>
    <n v="243"/>
  </r>
  <r>
    <n v="17"/>
    <x v="2"/>
    <x v="3"/>
    <x v="42"/>
    <x v="73"/>
    <x v="2"/>
    <n v="71"/>
    <n v="42"/>
    <n v="42"/>
    <x v="2"/>
    <x v="2"/>
    <n v="243"/>
  </r>
  <r>
    <n v="17"/>
    <x v="2"/>
    <x v="3"/>
    <x v="12"/>
    <x v="80"/>
    <x v="5"/>
    <n v="128"/>
    <n v="13"/>
    <n v="13"/>
    <x v="2"/>
    <x v="2"/>
    <n v="243"/>
  </r>
  <r>
    <n v="17"/>
    <x v="2"/>
    <x v="3"/>
    <x v="17"/>
    <x v="24"/>
    <x v="1"/>
    <n v="24"/>
    <n v="17"/>
    <n v="17"/>
    <x v="2"/>
    <x v="2"/>
    <n v="243"/>
  </r>
  <r>
    <n v="17"/>
    <x v="2"/>
    <x v="3"/>
    <x v="57"/>
    <x v="119"/>
    <x v="1"/>
    <n v="115"/>
    <n v="56"/>
    <n v="56"/>
    <x v="2"/>
    <x v="2"/>
    <n v="243"/>
  </r>
  <r>
    <n v="17"/>
    <x v="2"/>
    <x v="3"/>
    <x v="19"/>
    <x v="27"/>
    <x v="5"/>
    <n v="46"/>
    <n v="29"/>
    <n v="29"/>
    <x v="2"/>
    <x v="2"/>
    <n v="243"/>
  </r>
  <r>
    <n v="17"/>
    <x v="2"/>
    <x v="3"/>
    <x v="5"/>
    <x v="59"/>
    <x v="2"/>
    <n v="57"/>
    <n v="6"/>
    <n v="6"/>
    <x v="2"/>
    <x v="2"/>
    <n v="243"/>
  </r>
  <r>
    <n v="17"/>
    <x v="2"/>
    <x v="3"/>
    <x v="7"/>
    <x v="12"/>
    <x v="3"/>
    <n v="13"/>
    <n v="8"/>
    <n v="8"/>
    <x v="2"/>
    <x v="2"/>
    <n v="243"/>
  </r>
  <r>
    <n v="17"/>
    <x v="2"/>
    <x v="3"/>
    <x v="33"/>
    <x v="54"/>
    <x v="0"/>
    <n v="53"/>
    <n v="32"/>
    <n v="32"/>
    <x v="2"/>
    <x v="2"/>
    <n v="243"/>
  </r>
  <r>
    <n v="17"/>
    <x v="2"/>
    <x v="3"/>
    <x v="37"/>
    <x v="64"/>
    <x v="4"/>
    <n v="62"/>
    <n v="36"/>
    <n v="36"/>
    <x v="2"/>
    <x v="2"/>
    <n v="243"/>
  </r>
  <r>
    <n v="17"/>
    <x v="2"/>
    <x v="3"/>
    <x v="5"/>
    <x v="7"/>
    <x v="2"/>
    <n v="8"/>
    <n v="6"/>
    <n v="6"/>
    <x v="2"/>
    <x v="2"/>
    <n v="243"/>
  </r>
  <r>
    <n v="17"/>
    <x v="2"/>
    <x v="3"/>
    <x v="36"/>
    <x v="92"/>
    <x v="4"/>
    <n v="86"/>
    <n v="35"/>
    <n v="35"/>
    <x v="2"/>
    <x v="2"/>
    <n v="243"/>
  </r>
  <r>
    <n v="17"/>
    <x v="2"/>
    <x v="3"/>
    <x v="5"/>
    <x v="61"/>
    <x v="2"/>
    <n v="59"/>
    <n v="6"/>
    <n v="6"/>
    <x v="2"/>
    <x v="2"/>
    <n v="243"/>
  </r>
  <r>
    <n v="17"/>
    <x v="2"/>
    <x v="3"/>
    <x v="26"/>
    <x v="151"/>
    <x v="1"/>
    <n v="149"/>
    <n v="24"/>
    <n v="24"/>
    <x v="2"/>
    <x v="2"/>
    <n v="243"/>
  </r>
  <r>
    <n v="17"/>
    <x v="2"/>
    <x v="3"/>
    <x v="35"/>
    <x v="69"/>
    <x v="5"/>
    <n v="67"/>
    <n v="34"/>
    <n v="34"/>
    <x v="2"/>
    <x v="2"/>
    <n v="243"/>
  </r>
  <r>
    <n v="17"/>
    <x v="2"/>
    <x v="3"/>
    <x v="58"/>
    <x v="122"/>
    <x v="4"/>
    <n v="118"/>
    <n v="57"/>
    <n v="57"/>
    <x v="2"/>
    <x v="2"/>
    <n v="243"/>
  </r>
  <r>
    <n v="17"/>
    <x v="2"/>
    <x v="3"/>
    <x v="10"/>
    <x v="163"/>
    <x v="1"/>
    <n v="163"/>
    <n v="11"/>
    <n v="11"/>
    <x v="2"/>
    <x v="2"/>
    <n v="243"/>
  </r>
  <r>
    <n v="17"/>
    <x v="2"/>
    <x v="4"/>
    <x v="10"/>
    <x v="163"/>
    <x v="1"/>
    <n v="163"/>
    <n v="11"/>
    <n v="11"/>
    <x v="2"/>
    <x v="2"/>
    <n v="243"/>
  </r>
  <r>
    <n v="17"/>
    <x v="2"/>
    <x v="4"/>
    <x v="25"/>
    <x v="50"/>
    <x v="1"/>
    <n v="49"/>
    <n v="23"/>
    <n v="23"/>
    <x v="2"/>
    <x v="2"/>
    <n v="243"/>
  </r>
  <r>
    <n v="17"/>
    <x v="2"/>
    <x v="4"/>
    <x v="64"/>
    <x v="140"/>
    <x v="1"/>
    <n v="137"/>
    <n v="63"/>
    <n v="63"/>
    <x v="2"/>
    <x v="2"/>
    <n v="243"/>
  </r>
  <r>
    <n v="17"/>
    <x v="2"/>
    <x v="4"/>
    <x v="25"/>
    <x v="161"/>
    <x v="1"/>
    <n v="160"/>
    <n v="23"/>
    <n v="23"/>
    <x v="2"/>
    <x v="2"/>
    <n v="243"/>
  </r>
  <r>
    <n v="17"/>
    <x v="2"/>
    <x v="4"/>
    <x v="26"/>
    <x v="37"/>
    <x v="1"/>
    <n v="35"/>
    <n v="24"/>
    <n v="24"/>
    <x v="2"/>
    <x v="2"/>
    <n v="243"/>
  </r>
  <r>
    <n v="17"/>
    <x v="2"/>
    <x v="4"/>
    <x v="7"/>
    <x v="8"/>
    <x v="3"/>
    <n v="9"/>
    <n v="8"/>
    <n v="8"/>
    <x v="2"/>
    <x v="2"/>
    <n v="243"/>
  </r>
  <r>
    <n v="17"/>
    <x v="2"/>
    <x v="4"/>
    <x v="20"/>
    <x v="28"/>
    <x v="0"/>
    <n v="27"/>
    <n v="19"/>
    <n v="19"/>
    <x v="2"/>
    <x v="2"/>
    <n v="243"/>
  </r>
  <r>
    <n v="17"/>
    <x v="2"/>
    <x v="4"/>
    <x v="36"/>
    <x v="92"/>
    <x v="4"/>
    <n v="86"/>
    <n v="35"/>
    <n v="35"/>
    <x v="2"/>
    <x v="2"/>
    <n v="243"/>
  </r>
  <r>
    <n v="17"/>
    <x v="2"/>
    <x v="4"/>
    <x v="59"/>
    <x v="162"/>
    <x v="0"/>
    <n v="161"/>
    <n v="58"/>
    <n v="58"/>
    <x v="2"/>
    <x v="2"/>
    <n v="243"/>
  </r>
  <r>
    <n v="17"/>
    <x v="2"/>
    <x v="4"/>
    <x v="19"/>
    <x v="27"/>
    <x v="5"/>
    <n v="46"/>
    <n v="29"/>
    <n v="29"/>
    <x v="2"/>
    <x v="2"/>
    <n v="243"/>
  </r>
  <r>
    <n v="17"/>
    <x v="2"/>
    <x v="4"/>
    <x v="1"/>
    <x v="1"/>
    <x v="0"/>
    <n v="2"/>
    <n v="2"/>
    <n v="2"/>
    <x v="2"/>
    <x v="2"/>
    <n v="243"/>
  </r>
  <r>
    <n v="17"/>
    <x v="2"/>
    <x v="4"/>
    <x v="30"/>
    <x v="47"/>
    <x v="3"/>
    <n v="45"/>
    <n v="28"/>
    <n v="28"/>
    <x v="2"/>
    <x v="2"/>
    <n v="243"/>
  </r>
  <r>
    <n v="17"/>
    <x v="2"/>
    <x v="4"/>
    <x v="17"/>
    <x v="24"/>
    <x v="1"/>
    <n v="24"/>
    <n v="17"/>
    <n v="17"/>
    <x v="2"/>
    <x v="2"/>
    <n v="243"/>
  </r>
  <r>
    <n v="17"/>
    <x v="2"/>
    <x v="4"/>
    <x v="37"/>
    <x v="64"/>
    <x v="4"/>
    <n v="62"/>
    <n v="36"/>
    <n v="36"/>
    <x v="2"/>
    <x v="2"/>
    <n v="243"/>
  </r>
  <r>
    <n v="17"/>
    <x v="2"/>
    <x v="4"/>
    <x v="23"/>
    <x v="31"/>
    <x v="5"/>
    <n v="90"/>
    <n v="46"/>
    <n v="46"/>
    <x v="2"/>
    <x v="2"/>
    <n v="243"/>
  </r>
  <r>
    <n v="17"/>
    <x v="2"/>
    <x v="4"/>
    <x v="70"/>
    <x v="156"/>
    <x v="5"/>
    <n v="153"/>
    <n v="69"/>
    <n v="69"/>
    <x v="2"/>
    <x v="2"/>
    <n v="243"/>
  </r>
  <r>
    <n v="17"/>
    <x v="2"/>
    <x v="4"/>
    <x v="18"/>
    <x v="26"/>
    <x v="1"/>
    <n v="26"/>
    <n v="18"/>
    <n v="18"/>
    <x v="2"/>
    <x v="2"/>
    <n v="243"/>
  </r>
  <r>
    <n v="17"/>
    <x v="2"/>
    <x v="4"/>
    <x v="38"/>
    <x v="66"/>
    <x v="4"/>
    <n v="64"/>
    <n v="38"/>
    <n v="38"/>
    <x v="2"/>
    <x v="2"/>
    <n v="243"/>
  </r>
  <r>
    <n v="17"/>
    <x v="2"/>
    <x v="4"/>
    <x v="36"/>
    <x v="99"/>
    <x v="3"/>
    <n v="95"/>
    <n v="35"/>
    <n v="35"/>
    <x v="2"/>
    <x v="2"/>
    <n v="243"/>
  </r>
  <r>
    <n v="17"/>
    <x v="2"/>
    <x v="4"/>
    <x v="33"/>
    <x v="71"/>
    <x v="0"/>
    <n v="69"/>
    <n v="32"/>
    <n v="32"/>
    <x v="2"/>
    <x v="2"/>
    <n v="243"/>
  </r>
  <r>
    <n v="17"/>
    <x v="2"/>
    <x v="4"/>
    <x v="12"/>
    <x v="80"/>
    <x v="5"/>
    <n v="128"/>
    <n v="13"/>
    <n v="13"/>
    <x v="2"/>
    <x v="2"/>
    <n v="243"/>
  </r>
  <r>
    <n v="17"/>
    <x v="2"/>
    <x v="4"/>
    <x v="1"/>
    <x v="136"/>
    <x v="3"/>
    <n v="133"/>
    <n v="2"/>
    <n v="2"/>
    <x v="2"/>
    <x v="2"/>
    <n v="243"/>
  </r>
  <r>
    <n v="17"/>
    <x v="2"/>
    <x v="4"/>
    <x v="5"/>
    <x v="7"/>
    <x v="2"/>
    <n v="8"/>
    <n v="6"/>
    <n v="6"/>
    <x v="2"/>
    <x v="2"/>
    <n v="243"/>
  </r>
  <r>
    <n v="17"/>
    <x v="2"/>
    <x v="4"/>
    <x v="28"/>
    <x v="128"/>
    <x v="2"/>
    <n v="124"/>
    <n v="26"/>
    <n v="26"/>
    <x v="2"/>
    <x v="2"/>
    <n v="243"/>
  </r>
  <r>
    <n v="17"/>
    <x v="2"/>
    <x v="4"/>
    <x v="7"/>
    <x v="12"/>
    <x v="3"/>
    <n v="13"/>
    <n v="8"/>
    <n v="8"/>
    <x v="2"/>
    <x v="2"/>
    <n v="243"/>
  </r>
  <r>
    <n v="17"/>
    <x v="2"/>
    <x v="4"/>
    <x v="72"/>
    <x v="158"/>
    <x v="0"/>
    <n v="156"/>
    <n v="72"/>
    <n v="72"/>
    <x v="2"/>
    <x v="2"/>
    <n v="243"/>
  </r>
  <r>
    <n v="17"/>
    <x v="2"/>
    <x v="5"/>
    <x v="10"/>
    <x v="163"/>
    <x v="1"/>
    <n v="163"/>
    <n v="11"/>
    <n v="11"/>
    <x v="2"/>
    <x v="2"/>
    <n v="243"/>
  </r>
  <r>
    <n v="17"/>
    <x v="2"/>
    <x v="5"/>
    <x v="23"/>
    <x v="31"/>
    <x v="5"/>
    <n v="90"/>
    <n v="46"/>
    <n v="46"/>
    <x v="2"/>
    <x v="2"/>
    <n v="243"/>
  </r>
  <r>
    <n v="17"/>
    <x v="2"/>
    <x v="5"/>
    <x v="26"/>
    <x v="37"/>
    <x v="1"/>
    <n v="35"/>
    <n v="24"/>
    <n v="24"/>
    <x v="2"/>
    <x v="2"/>
    <n v="243"/>
  </r>
  <r>
    <n v="17"/>
    <x v="2"/>
    <x v="5"/>
    <x v="17"/>
    <x v="24"/>
    <x v="1"/>
    <n v="24"/>
    <n v="17"/>
    <n v="17"/>
    <x v="2"/>
    <x v="2"/>
    <n v="243"/>
  </r>
  <r>
    <n v="17"/>
    <x v="2"/>
    <x v="5"/>
    <x v="70"/>
    <x v="156"/>
    <x v="5"/>
    <n v="153"/>
    <n v="69"/>
    <n v="69"/>
    <x v="2"/>
    <x v="2"/>
    <n v="243"/>
  </r>
  <r>
    <n v="17"/>
    <x v="2"/>
    <x v="5"/>
    <x v="5"/>
    <x v="61"/>
    <x v="2"/>
    <n v="59"/>
    <n v="6"/>
    <n v="6"/>
    <x v="2"/>
    <x v="2"/>
    <n v="243"/>
  </r>
  <r>
    <n v="17"/>
    <x v="2"/>
    <x v="5"/>
    <x v="1"/>
    <x v="1"/>
    <x v="0"/>
    <n v="2"/>
    <n v="2"/>
    <n v="2"/>
    <x v="2"/>
    <x v="2"/>
    <n v="243"/>
  </r>
  <r>
    <n v="17"/>
    <x v="2"/>
    <x v="5"/>
    <x v="7"/>
    <x v="12"/>
    <x v="3"/>
    <n v="13"/>
    <n v="8"/>
    <n v="8"/>
    <x v="2"/>
    <x v="2"/>
    <n v="243"/>
  </r>
  <r>
    <n v="17"/>
    <x v="2"/>
    <x v="5"/>
    <x v="34"/>
    <x v="144"/>
    <x v="1"/>
    <n v="141"/>
    <n v="33"/>
    <n v="33"/>
    <x v="2"/>
    <x v="2"/>
    <n v="243"/>
  </r>
  <r>
    <n v="17"/>
    <x v="2"/>
    <x v="5"/>
    <x v="25"/>
    <x v="34"/>
    <x v="1"/>
    <n v="32"/>
    <n v="23"/>
    <n v="23"/>
    <x v="2"/>
    <x v="2"/>
    <n v="243"/>
  </r>
  <r>
    <n v="17"/>
    <x v="2"/>
    <x v="5"/>
    <x v="5"/>
    <x v="59"/>
    <x v="2"/>
    <n v="57"/>
    <n v="6"/>
    <n v="6"/>
    <x v="2"/>
    <x v="2"/>
    <n v="243"/>
  </r>
  <r>
    <n v="17"/>
    <x v="2"/>
    <x v="5"/>
    <x v="19"/>
    <x v="27"/>
    <x v="5"/>
    <n v="46"/>
    <n v="29"/>
    <n v="29"/>
    <x v="2"/>
    <x v="2"/>
    <n v="243"/>
  </r>
  <r>
    <n v="17"/>
    <x v="2"/>
    <x v="5"/>
    <x v="37"/>
    <x v="64"/>
    <x v="4"/>
    <n v="62"/>
    <n v="36"/>
    <n v="36"/>
    <x v="2"/>
    <x v="2"/>
    <n v="243"/>
  </r>
  <r>
    <n v="17"/>
    <x v="2"/>
    <x v="5"/>
    <x v="28"/>
    <x v="128"/>
    <x v="2"/>
    <n v="124"/>
    <n v="26"/>
    <n v="26"/>
    <x v="2"/>
    <x v="2"/>
    <n v="243"/>
  </r>
  <r>
    <n v="17"/>
    <x v="2"/>
    <x v="5"/>
    <x v="7"/>
    <x v="8"/>
    <x v="3"/>
    <n v="9"/>
    <n v="8"/>
    <n v="8"/>
    <x v="2"/>
    <x v="2"/>
    <n v="243"/>
  </r>
  <r>
    <n v="17"/>
    <x v="2"/>
    <x v="5"/>
    <x v="36"/>
    <x v="159"/>
    <x v="4"/>
    <n v="157"/>
    <n v="35"/>
    <n v="35"/>
    <x v="2"/>
    <x v="2"/>
    <n v="243"/>
  </r>
  <r>
    <n v="17"/>
    <x v="2"/>
    <x v="5"/>
    <x v="59"/>
    <x v="162"/>
    <x v="0"/>
    <n v="161"/>
    <n v="58"/>
    <n v="58"/>
    <x v="2"/>
    <x v="2"/>
    <n v="243"/>
  </r>
  <r>
    <n v="17"/>
    <x v="2"/>
    <x v="5"/>
    <x v="33"/>
    <x v="71"/>
    <x v="0"/>
    <n v="69"/>
    <n v="32"/>
    <n v="32"/>
    <x v="2"/>
    <x v="2"/>
    <n v="243"/>
  </r>
  <r>
    <n v="17"/>
    <x v="2"/>
    <x v="5"/>
    <x v="6"/>
    <x v="15"/>
    <x v="1"/>
    <n v="16"/>
    <n v="7"/>
    <n v="7"/>
    <x v="2"/>
    <x v="2"/>
    <n v="243"/>
  </r>
  <r>
    <n v="17"/>
    <x v="2"/>
    <x v="5"/>
    <x v="10"/>
    <x v="13"/>
    <x v="1"/>
    <n v="14"/>
    <n v="11"/>
    <n v="11"/>
    <x v="2"/>
    <x v="2"/>
    <n v="243"/>
  </r>
  <r>
    <n v="17"/>
    <x v="2"/>
    <x v="5"/>
    <x v="25"/>
    <x v="161"/>
    <x v="1"/>
    <n v="160"/>
    <n v="23"/>
    <n v="23"/>
    <x v="2"/>
    <x v="2"/>
    <n v="243"/>
  </r>
  <r>
    <n v="17"/>
    <x v="2"/>
    <x v="5"/>
    <x v="36"/>
    <x v="92"/>
    <x v="4"/>
    <n v="86"/>
    <n v="35"/>
    <n v="35"/>
    <x v="2"/>
    <x v="2"/>
    <n v="243"/>
  </r>
  <r>
    <n v="17"/>
    <x v="2"/>
    <x v="5"/>
    <x v="5"/>
    <x v="7"/>
    <x v="2"/>
    <n v="8"/>
    <n v="6"/>
    <n v="6"/>
    <x v="2"/>
    <x v="2"/>
    <n v="243"/>
  </r>
  <r>
    <n v="17"/>
    <x v="2"/>
    <x v="5"/>
    <x v="12"/>
    <x v="17"/>
    <x v="2"/>
    <n v="18"/>
    <n v="13"/>
    <n v="13"/>
    <x v="2"/>
    <x v="2"/>
    <n v="243"/>
  </r>
  <r>
    <n v="17"/>
    <x v="2"/>
    <x v="5"/>
    <x v="1"/>
    <x v="129"/>
    <x v="0"/>
    <n v="125"/>
    <n v="2"/>
    <n v="2"/>
    <x v="2"/>
    <x v="2"/>
    <n v="243"/>
  </r>
  <r>
    <n v="17"/>
    <x v="2"/>
    <x v="5"/>
    <x v="7"/>
    <x v="164"/>
    <x v="0"/>
    <n v="111"/>
    <n v="8"/>
    <n v="8"/>
    <x v="2"/>
    <x v="2"/>
    <n v="243"/>
  </r>
  <r>
    <n v="17"/>
    <x v="2"/>
    <x v="5"/>
    <x v="12"/>
    <x v="23"/>
    <x v="1"/>
    <n v="23"/>
    <n v="13"/>
    <n v="13"/>
    <x v="2"/>
    <x v="2"/>
    <n v="243"/>
  </r>
  <r>
    <n v="17"/>
    <x v="2"/>
    <x v="6"/>
    <x v="28"/>
    <x v="128"/>
    <x v="2"/>
    <n v="124"/>
    <n v="26"/>
    <n v="26"/>
    <x v="2"/>
    <x v="2"/>
    <n v="243"/>
  </r>
  <r>
    <n v="17"/>
    <x v="2"/>
    <x v="6"/>
    <x v="25"/>
    <x v="50"/>
    <x v="1"/>
    <n v="49"/>
    <n v="23"/>
    <n v="23"/>
    <x v="2"/>
    <x v="2"/>
    <n v="243"/>
  </r>
  <r>
    <n v="17"/>
    <x v="2"/>
    <x v="6"/>
    <x v="7"/>
    <x v="12"/>
    <x v="3"/>
    <n v="13"/>
    <n v="8"/>
    <n v="8"/>
    <x v="2"/>
    <x v="2"/>
    <n v="243"/>
  </r>
  <r>
    <n v="17"/>
    <x v="2"/>
    <x v="6"/>
    <x v="58"/>
    <x v="122"/>
    <x v="4"/>
    <n v="118"/>
    <n v="57"/>
    <n v="57"/>
    <x v="2"/>
    <x v="2"/>
    <n v="243"/>
  </r>
  <r>
    <n v="17"/>
    <x v="2"/>
    <x v="6"/>
    <x v="5"/>
    <x v="61"/>
    <x v="2"/>
    <n v="59"/>
    <n v="6"/>
    <n v="6"/>
    <x v="2"/>
    <x v="2"/>
    <n v="243"/>
  </r>
  <r>
    <n v="17"/>
    <x v="2"/>
    <x v="6"/>
    <x v="5"/>
    <x v="59"/>
    <x v="2"/>
    <n v="57"/>
    <n v="6"/>
    <n v="6"/>
    <x v="2"/>
    <x v="2"/>
    <n v="243"/>
  </r>
  <r>
    <n v="17"/>
    <x v="2"/>
    <x v="6"/>
    <x v="1"/>
    <x v="1"/>
    <x v="0"/>
    <n v="2"/>
    <n v="2"/>
    <n v="2"/>
    <x v="2"/>
    <x v="2"/>
    <n v="243"/>
  </r>
  <r>
    <n v="17"/>
    <x v="2"/>
    <x v="6"/>
    <x v="36"/>
    <x v="159"/>
    <x v="4"/>
    <n v="157"/>
    <n v="35"/>
    <n v="35"/>
    <x v="2"/>
    <x v="2"/>
    <n v="243"/>
  </r>
  <r>
    <n v="17"/>
    <x v="2"/>
    <x v="6"/>
    <x v="11"/>
    <x v="14"/>
    <x v="2"/>
    <n v="15"/>
    <n v="12"/>
    <n v="12"/>
    <x v="2"/>
    <x v="2"/>
    <n v="243"/>
  </r>
  <r>
    <n v="17"/>
    <x v="2"/>
    <x v="6"/>
    <x v="37"/>
    <x v="64"/>
    <x v="4"/>
    <n v="62"/>
    <n v="36"/>
    <n v="36"/>
    <x v="2"/>
    <x v="2"/>
    <n v="243"/>
  </r>
  <r>
    <n v="17"/>
    <x v="2"/>
    <x v="6"/>
    <x v="19"/>
    <x v="27"/>
    <x v="5"/>
    <n v="46"/>
    <n v="29"/>
    <n v="29"/>
    <x v="2"/>
    <x v="2"/>
    <n v="243"/>
  </r>
  <r>
    <n v="17"/>
    <x v="2"/>
    <x v="6"/>
    <x v="17"/>
    <x v="24"/>
    <x v="1"/>
    <n v="24"/>
    <n v="17"/>
    <n v="17"/>
    <x v="2"/>
    <x v="2"/>
    <n v="243"/>
  </r>
  <r>
    <n v="17"/>
    <x v="2"/>
    <x v="6"/>
    <x v="1"/>
    <x v="90"/>
    <x v="5"/>
    <n v="84"/>
    <n v="2"/>
    <n v="2"/>
    <x v="2"/>
    <x v="2"/>
    <n v="243"/>
  </r>
  <r>
    <n v="17"/>
    <x v="2"/>
    <x v="6"/>
    <x v="12"/>
    <x v="80"/>
    <x v="5"/>
    <n v="128"/>
    <n v="13"/>
    <n v="13"/>
    <x v="2"/>
    <x v="2"/>
    <n v="243"/>
  </r>
  <r>
    <n v="17"/>
    <x v="2"/>
    <x v="6"/>
    <x v="12"/>
    <x v="17"/>
    <x v="2"/>
    <n v="18"/>
    <n v="13"/>
    <n v="13"/>
    <x v="2"/>
    <x v="2"/>
    <n v="243"/>
  </r>
  <r>
    <n v="17"/>
    <x v="2"/>
    <x v="6"/>
    <x v="33"/>
    <x v="71"/>
    <x v="0"/>
    <n v="69"/>
    <n v="32"/>
    <n v="32"/>
    <x v="2"/>
    <x v="2"/>
    <n v="243"/>
  </r>
  <r>
    <n v="17"/>
    <x v="2"/>
    <x v="6"/>
    <x v="40"/>
    <x v="70"/>
    <x v="5"/>
    <n v="68"/>
    <n v="40"/>
    <n v="40"/>
    <x v="2"/>
    <x v="2"/>
    <n v="243"/>
  </r>
  <r>
    <n v="17"/>
    <x v="2"/>
    <x v="6"/>
    <x v="1"/>
    <x v="136"/>
    <x v="3"/>
    <n v="133"/>
    <n v="2"/>
    <n v="2"/>
    <x v="2"/>
    <x v="2"/>
    <n v="243"/>
  </r>
  <r>
    <n v="17"/>
    <x v="2"/>
    <x v="6"/>
    <x v="22"/>
    <x v="30"/>
    <x v="3"/>
    <n v="29"/>
    <n v="21"/>
    <n v="21"/>
    <x v="2"/>
    <x v="2"/>
    <n v="243"/>
  </r>
  <r>
    <n v="17"/>
    <x v="2"/>
    <x v="6"/>
    <x v="10"/>
    <x v="163"/>
    <x v="1"/>
    <n v="163"/>
    <n v="11"/>
    <n v="11"/>
    <x v="2"/>
    <x v="2"/>
    <n v="243"/>
  </r>
  <r>
    <n v="17"/>
    <x v="2"/>
    <x v="6"/>
    <x v="17"/>
    <x v="91"/>
    <x v="1"/>
    <n v="85"/>
    <n v="17"/>
    <n v="17"/>
    <x v="2"/>
    <x v="2"/>
    <n v="243"/>
  </r>
  <r>
    <n v="17"/>
    <x v="2"/>
    <x v="6"/>
    <x v="6"/>
    <x v="10"/>
    <x v="1"/>
    <n v="11"/>
    <n v="7"/>
    <n v="7"/>
    <x v="2"/>
    <x v="2"/>
    <n v="243"/>
  </r>
  <r>
    <n v="17"/>
    <x v="2"/>
    <x v="6"/>
    <x v="36"/>
    <x v="92"/>
    <x v="4"/>
    <n v="86"/>
    <n v="35"/>
    <n v="35"/>
    <x v="2"/>
    <x v="2"/>
    <n v="243"/>
  </r>
  <r>
    <n v="17"/>
    <x v="2"/>
    <x v="6"/>
    <x v="25"/>
    <x v="161"/>
    <x v="1"/>
    <n v="160"/>
    <n v="23"/>
    <n v="23"/>
    <x v="2"/>
    <x v="2"/>
    <n v="243"/>
  </r>
  <r>
    <n v="17"/>
    <x v="2"/>
    <x v="6"/>
    <x v="70"/>
    <x v="156"/>
    <x v="5"/>
    <n v="153"/>
    <n v="69"/>
    <n v="69"/>
    <x v="2"/>
    <x v="2"/>
    <n v="243"/>
  </r>
  <r>
    <n v="17"/>
    <x v="2"/>
    <x v="6"/>
    <x v="45"/>
    <x v="84"/>
    <x v="1"/>
    <n v="79"/>
    <n v="44"/>
    <n v="44"/>
    <x v="2"/>
    <x v="2"/>
    <n v="243"/>
  </r>
  <r>
    <n v="17"/>
    <x v="2"/>
    <x v="6"/>
    <x v="6"/>
    <x v="6"/>
    <x v="1"/>
    <n v="7"/>
    <n v="7"/>
    <n v="7"/>
    <x v="2"/>
    <x v="2"/>
    <n v="243"/>
  </r>
  <r>
    <n v="17"/>
    <x v="2"/>
    <x v="6"/>
    <x v="42"/>
    <x v="81"/>
    <x v="2"/>
    <n v="76"/>
    <n v="42"/>
    <n v="42"/>
    <x v="2"/>
    <x v="2"/>
    <n v="243"/>
  </r>
  <r>
    <n v="17"/>
    <x v="2"/>
    <x v="6"/>
    <x v="72"/>
    <x v="158"/>
    <x v="0"/>
    <n v="156"/>
    <n v="72"/>
    <n v="72"/>
    <x v="2"/>
    <x v="2"/>
    <n v="243"/>
  </r>
  <r>
    <n v="17"/>
    <x v="2"/>
    <x v="6"/>
    <x v="5"/>
    <x v="7"/>
    <x v="2"/>
    <n v="8"/>
    <n v="6"/>
    <n v="6"/>
    <x v="2"/>
    <x v="2"/>
    <n v="243"/>
  </r>
  <r>
    <n v="17"/>
    <x v="2"/>
    <x v="7"/>
    <x v="57"/>
    <x v="119"/>
    <x v="1"/>
    <n v="115"/>
    <n v="56"/>
    <n v="56"/>
    <x v="2"/>
    <x v="2"/>
    <n v="243"/>
  </r>
  <r>
    <n v="17"/>
    <x v="2"/>
    <x v="7"/>
    <x v="12"/>
    <x v="17"/>
    <x v="2"/>
    <n v="18"/>
    <n v="13"/>
    <n v="13"/>
    <x v="2"/>
    <x v="2"/>
    <n v="243"/>
  </r>
  <r>
    <n v="17"/>
    <x v="2"/>
    <x v="7"/>
    <x v="45"/>
    <x v="84"/>
    <x v="1"/>
    <n v="79"/>
    <n v="44"/>
    <n v="44"/>
    <x v="2"/>
    <x v="2"/>
    <n v="243"/>
  </r>
  <r>
    <n v="17"/>
    <x v="2"/>
    <x v="7"/>
    <x v="36"/>
    <x v="159"/>
    <x v="4"/>
    <n v="157"/>
    <n v="35"/>
    <n v="35"/>
    <x v="2"/>
    <x v="2"/>
    <n v="243"/>
  </r>
  <r>
    <n v="17"/>
    <x v="2"/>
    <x v="7"/>
    <x v="40"/>
    <x v="70"/>
    <x v="5"/>
    <n v="68"/>
    <n v="40"/>
    <n v="40"/>
    <x v="2"/>
    <x v="2"/>
    <n v="243"/>
  </r>
  <r>
    <n v="17"/>
    <x v="2"/>
    <x v="7"/>
    <x v="25"/>
    <x v="161"/>
    <x v="1"/>
    <n v="160"/>
    <n v="23"/>
    <n v="23"/>
    <x v="2"/>
    <x v="2"/>
    <n v="243"/>
  </r>
  <r>
    <n v="17"/>
    <x v="2"/>
    <x v="7"/>
    <x v="28"/>
    <x v="128"/>
    <x v="2"/>
    <n v="124"/>
    <n v="26"/>
    <n v="26"/>
    <x v="2"/>
    <x v="2"/>
    <n v="243"/>
  </r>
  <r>
    <n v="17"/>
    <x v="2"/>
    <x v="7"/>
    <x v="58"/>
    <x v="122"/>
    <x v="4"/>
    <n v="118"/>
    <n v="57"/>
    <n v="57"/>
    <x v="2"/>
    <x v="2"/>
    <n v="243"/>
  </r>
  <r>
    <n v="17"/>
    <x v="2"/>
    <x v="7"/>
    <x v="20"/>
    <x v="28"/>
    <x v="0"/>
    <n v="27"/>
    <n v="19"/>
    <n v="19"/>
    <x v="2"/>
    <x v="2"/>
    <n v="243"/>
  </r>
  <r>
    <n v="17"/>
    <x v="2"/>
    <x v="7"/>
    <x v="7"/>
    <x v="12"/>
    <x v="3"/>
    <n v="13"/>
    <n v="8"/>
    <n v="8"/>
    <x v="2"/>
    <x v="2"/>
    <n v="243"/>
  </r>
  <r>
    <n v="17"/>
    <x v="2"/>
    <x v="7"/>
    <x v="25"/>
    <x v="50"/>
    <x v="1"/>
    <n v="49"/>
    <n v="23"/>
    <n v="23"/>
    <x v="2"/>
    <x v="2"/>
    <n v="243"/>
  </r>
  <r>
    <n v="17"/>
    <x v="2"/>
    <x v="7"/>
    <x v="24"/>
    <x v="33"/>
    <x v="3"/>
    <n v="31"/>
    <n v="22"/>
    <n v="22"/>
    <x v="2"/>
    <x v="2"/>
    <n v="243"/>
  </r>
  <r>
    <n v="17"/>
    <x v="2"/>
    <x v="7"/>
    <x v="37"/>
    <x v="64"/>
    <x v="4"/>
    <n v="62"/>
    <n v="36"/>
    <n v="36"/>
    <x v="2"/>
    <x v="2"/>
    <n v="243"/>
  </r>
  <r>
    <n v="17"/>
    <x v="2"/>
    <x v="7"/>
    <x v="6"/>
    <x v="6"/>
    <x v="1"/>
    <n v="7"/>
    <n v="7"/>
    <n v="7"/>
    <x v="2"/>
    <x v="2"/>
    <n v="243"/>
  </r>
  <r>
    <n v="17"/>
    <x v="2"/>
    <x v="7"/>
    <x v="33"/>
    <x v="71"/>
    <x v="0"/>
    <n v="69"/>
    <n v="32"/>
    <n v="32"/>
    <x v="2"/>
    <x v="2"/>
    <n v="243"/>
  </r>
  <r>
    <n v="17"/>
    <x v="2"/>
    <x v="7"/>
    <x v="5"/>
    <x v="7"/>
    <x v="2"/>
    <n v="8"/>
    <n v="6"/>
    <n v="6"/>
    <x v="2"/>
    <x v="2"/>
    <n v="243"/>
  </r>
  <r>
    <n v="17"/>
    <x v="2"/>
    <x v="7"/>
    <x v="36"/>
    <x v="92"/>
    <x v="4"/>
    <n v="86"/>
    <n v="35"/>
    <n v="35"/>
    <x v="2"/>
    <x v="2"/>
    <n v="243"/>
  </r>
  <r>
    <n v="17"/>
    <x v="2"/>
    <x v="7"/>
    <x v="1"/>
    <x v="129"/>
    <x v="0"/>
    <n v="125"/>
    <n v="2"/>
    <n v="2"/>
    <x v="2"/>
    <x v="2"/>
    <n v="243"/>
  </r>
  <r>
    <n v="17"/>
    <x v="2"/>
    <x v="7"/>
    <x v="72"/>
    <x v="158"/>
    <x v="0"/>
    <n v="156"/>
    <n v="72"/>
    <n v="72"/>
    <x v="2"/>
    <x v="2"/>
    <n v="243"/>
  </r>
  <r>
    <n v="17"/>
    <x v="2"/>
    <x v="7"/>
    <x v="11"/>
    <x v="14"/>
    <x v="2"/>
    <n v="15"/>
    <n v="12"/>
    <n v="12"/>
    <x v="2"/>
    <x v="2"/>
    <n v="243"/>
  </r>
  <r>
    <n v="17"/>
    <x v="2"/>
    <x v="7"/>
    <x v="1"/>
    <x v="136"/>
    <x v="3"/>
    <n v="133"/>
    <n v="2"/>
    <n v="2"/>
    <x v="2"/>
    <x v="2"/>
    <n v="243"/>
  </r>
  <r>
    <n v="17"/>
    <x v="2"/>
    <x v="7"/>
    <x v="22"/>
    <x v="30"/>
    <x v="3"/>
    <n v="29"/>
    <n v="21"/>
    <n v="21"/>
    <x v="2"/>
    <x v="2"/>
    <n v="243"/>
  </r>
  <r>
    <n v="17"/>
    <x v="2"/>
    <x v="7"/>
    <x v="36"/>
    <x v="99"/>
    <x v="3"/>
    <n v="95"/>
    <n v="35"/>
    <n v="35"/>
    <x v="2"/>
    <x v="2"/>
    <n v="243"/>
  </r>
  <r>
    <n v="17"/>
    <x v="2"/>
    <x v="7"/>
    <x v="19"/>
    <x v="27"/>
    <x v="5"/>
    <n v="46"/>
    <n v="29"/>
    <n v="29"/>
    <x v="2"/>
    <x v="2"/>
    <n v="243"/>
  </r>
  <r>
    <n v="17"/>
    <x v="2"/>
    <x v="7"/>
    <x v="10"/>
    <x v="163"/>
    <x v="1"/>
    <n v="163"/>
    <n v="11"/>
    <n v="11"/>
    <x v="2"/>
    <x v="2"/>
    <n v="243"/>
  </r>
  <r>
    <n v="17"/>
    <x v="2"/>
    <x v="7"/>
    <x v="42"/>
    <x v="81"/>
    <x v="2"/>
    <n v="76"/>
    <n v="42"/>
    <n v="42"/>
    <x v="2"/>
    <x v="2"/>
    <n v="243"/>
  </r>
  <r>
    <n v="17"/>
    <x v="2"/>
    <x v="7"/>
    <x v="7"/>
    <x v="150"/>
    <x v="3"/>
    <n v="145"/>
    <n v="8"/>
    <n v="8"/>
    <x v="2"/>
    <x v="2"/>
    <n v="243"/>
  </r>
  <r>
    <n v="17"/>
    <x v="2"/>
    <x v="7"/>
    <x v="36"/>
    <x v="159"/>
    <x v="4"/>
    <n v="157"/>
    <n v="35"/>
    <n v="35"/>
    <x v="2"/>
    <x v="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5B9FB-F347-4DD0-AB1E-53D2AD22486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46" firstHeaderRow="1" firstDataRow="2" firstDataCol="1"/>
  <pivotFields count="12">
    <pivotField showAll="0"/>
    <pivotField showAll="0"/>
    <pivotField showAll="0"/>
    <pivotField axis="axisRow" showAll="0">
      <items count="74">
        <item x="42"/>
        <item x="56"/>
        <item x="30"/>
        <item x="43"/>
        <item x="55"/>
        <item x="21"/>
        <item x="18"/>
        <item x="41"/>
        <item x="37"/>
        <item x="9"/>
        <item x="59"/>
        <item x="0"/>
        <item x="11"/>
        <item x="29"/>
        <item x="44"/>
        <item x="19"/>
        <item x="45"/>
        <item x="47"/>
        <item x="51"/>
        <item x="23"/>
        <item x="68"/>
        <item x="52"/>
        <item x="69"/>
        <item x="63"/>
        <item x="22"/>
        <item x="70"/>
        <item x="3"/>
        <item x="10"/>
        <item x="12"/>
        <item x="2"/>
        <item x="28"/>
        <item x="25"/>
        <item x="14"/>
        <item x="48"/>
        <item x="72"/>
        <item x="15"/>
        <item x="67"/>
        <item x="40"/>
        <item x="6"/>
        <item x="50"/>
        <item x="62"/>
        <item x="66"/>
        <item x="34"/>
        <item x="33"/>
        <item x="61"/>
        <item x="54"/>
        <item x="7"/>
        <item x="46"/>
        <item x="49"/>
        <item x="53"/>
        <item x="35"/>
        <item x="60"/>
        <item x="17"/>
        <item x="27"/>
        <item x="4"/>
        <item x="26"/>
        <item x="5"/>
        <item x="65"/>
        <item x="1"/>
        <item x="16"/>
        <item x="57"/>
        <item x="58"/>
        <item x="64"/>
        <item x="36"/>
        <item x="31"/>
        <item x="38"/>
        <item x="71"/>
        <item x="24"/>
        <item x="39"/>
        <item x="32"/>
        <item x="20"/>
        <item x="8"/>
        <item x="13"/>
        <item t="default"/>
      </items>
    </pivotField>
    <pivotField axis="axisRow" showAll="0">
      <items count="166">
        <item x="47"/>
        <item x="48"/>
        <item x="1"/>
        <item x="23"/>
        <item x="75"/>
        <item x="83"/>
        <item x="72"/>
        <item x="119"/>
        <item x="18"/>
        <item x="57"/>
        <item x="86"/>
        <item x="74"/>
        <item x="76"/>
        <item x="126"/>
        <item x="25"/>
        <item x="11"/>
        <item x="0"/>
        <item x="88"/>
        <item x="98"/>
        <item x="9"/>
        <item x="111"/>
        <item x="112"/>
        <item x="35"/>
        <item x="135"/>
        <item x="139"/>
        <item x="140"/>
        <item x="160"/>
        <item x="50"/>
        <item x="49"/>
        <item x="63"/>
        <item x="128"/>
        <item x="12"/>
        <item x="102"/>
        <item x="120"/>
        <item x="46"/>
        <item x="108"/>
        <item x="153"/>
        <item x="144"/>
        <item x="36"/>
        <item x="150"/>
        <item x="85"/>
        <item x="154"/>
        <item x="19"/>
        <item x="124"/>
        <item x="130"/>
        <item x="162"/>
        <item x="30"/>
        <item x="5"/>
        <item x="156"/>
        <item x="45"/>
        <item x="157"/>
        <item x="152"/>
        <item x="31"/>
        <item x="14"/>
        <item x="133"/>
        <item x="127"/>
        <item x="16"/>
        <item x="118"/>
        <item x="15"/>
        <item x="6"/>
        <item x="10"/>
        <item x="66"/>
        <item x="24"/>
        <item x="91"/>
        <item x="129"/>
        <item x="8"/>
        <item x="155"/>
        <item x="77"/>
        <item x="158"/>
        <item x="99"/>
        <item x="26"/>
        <item x="32"/>
        <item x="82"/>
        <item x="61"/>
        <item x="104"/>
        <item x="145"/>
        <item x="146"/>
        <item x="105"/>
        <item x="148"/>
        <item x="55"/>
        <item x="2"/>
        <item x="149"/>
        <item x="34"/>
        <item x="161"/>
        <item x="115"/>
        <item x="95"/>
        <item x="163"/>
        <item x="13"/>
        <item x="107"/>
        <item x="96"/>
        <item x="60"/>
        <item x="20"/>
        <item x="121"/>
        <item x="7"/>
        <item x="113"/>
        <item x="97"/>
        <item x="103"/>
        <item x="137"/>
        <item x="143"/>
        <item x="79"/>
        <item x="54"/>
        <item x="71"/>
        <item x="116"/>
        <item x="141"/>
        <item x="59"/>
        <item x="89"/>
        <item x="101"/>
        <item x="3"/>
        <item x="147"/>
        <item x="29"/>
        <item x="100"/>
        <item x="69"/>
        <item x="62"/>
        <item x="109"/>
        <item x="39"/>
        <item x="68"/>
        <item x="52"/>
        <item x="4"/>
        <item x="132"/>
        <item x="44"/>
        <item x="43"/>
        <item x="37"/>
        <item x="151"/>
        <item x="142"/>
        <item x="56"/>
        <item x="93"/>
        <item x="92"/>
        <item x="22"/>
        <item x="17"/>
        <item x="87"/>
        <item x="80"/>
        <item x="40"/>
        <item x="42"/>
        <item x="122"/>
        <item x="123"/>
        <item x="81"/>
        <item x="73"/>
        <item x="138"/>
        <item x="117"/>
        <item x="64"/>
        <item x="33"/>
        <item x="159"/>
        <item x="134"/>
        <item x="136"/>
        <item x="90"/>
        <item x="78"/>
        <item x="110"/>
        <item x="21"/>
        <item x="84"/>
        <item x="67"/>
        <item x="51"/>
        <item x="164"/>
        <item x="38"/>
        <item x="28"/>
        <item x="70"/>
        <item x="131"/>
        <item x="106"/>
        <item x="53"/>
        <item x="27"/>
        <item x="58"/>
        <item x="125"/>
        <item x="94"/>
        <item x="114"/>
        <item x="41"/>
        <item x="65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</pivotFields>
  <rowFields count="2">
    <field x="3"/>
    <field x="4"/>
  </rowFields>
  <rowItems count="242">
    <i>
      <x/>
    </i>
    <i r="1">
      <x v="135"/>
    </i>
    <i r="1">
      <x v="136"/>
    </i>
    <i>
      <x v="1"/>
    </i>
    <i r="1">
      <x v="138"/>
    </i>
    <i>
      <x v="2"/>
    </i>
    <i r="1">
      <x/>
    </i>
    <i>
      <x v="3"/>
    </i>
    <i r="1">
      <x v="10"/>
    </i>
    <i r="1">
      <x v="11"/>
    </i>
    <i r="1">
      <x v="12"/>
    </i>
    <i>
      <x v="4"/>
    </i>
    <i r="1">
      <x v="26"/>
    </i>
    <i r="1">
      <x v="102"/>
    </i>
    <i>
      <x v="5"/>
    </i>
    <i r="1">
      <x v="109"/>
    </i>
    <i>
      <x v="6"/>
    </i>
    <i r="1">
      <x v="70"/>
    </i>
    <i>
      <x v="7"/>
    </i>
    <i r="1">
      <x v="4"/>
    </i>
    <i r="1">
      <x v="5"/>
    </i>
    <i r="1">
      <x v="6"/>
    </i>
    <i r="1">
      <x v="32"/>
    </i>
    <i>
      <x v="8"/>
    </i>
    <i r="1">
      <x v="66"/>
    </i>
    <i r="1">
      <x v="139"/>
    </i>
    <i>
      <x v="9"/>
    </i>
    <i r="1">
      <x v="15"/>
    </i>
    <i>
      <x v="10"/>
    </i>
    <i r="1">
      <x v="44"/>
    </i>
    <i r="1">
      <x v="45"/>
    </i>
    <i>
      <x v="11"/>
    </i>
    <i r="1">
      <x v="16"/>
    </i>
    <i>
      <x v="12"/>
    </i>
    <i r="1">
      <x/>
    </i>
    <i r="1">
      <x v="1"/>
    </i>
    <i r="1">
      <x v="17"/>
    </i>
    <i r="1">
      <x v="33"/>
    </i>
    <i r="1">
      <x v="53"/>
    </i>
    <i r="1">
      <x v="163"/>
    </i>
    <i>
      <x v="13"/>
    </i>
    <i r="1">
      <x v="49"/>
    </i>
    <i>
      <x v="14"/>
    </i>
    <i r="1">
      <x v="72"/>
    </i>
    <i>
      <x v="15"/>
    </i>
    <i r="1">
      <x v="158"/>
    </i>
    <i>
      <x v="16"/>
    </i>
    <i r="1">
      <x v="148"/>
    </i>
    <i>
      <x v="17"/>
    </i>
    <i r="1">
      <x v="161"/>
    </i>
    <i>
      <x v="18"/>
    </i>
    <i r="1">
      <x v="74"/>
    </i>
    <i>
      <x v="19"/>
    </i>
    <i r="1">
      <x v="52"/>
    </i>
    <i>
      <x v="20"/>
    </i>
    <i r="1">
      <x v="36"/>
    </i>
    <i>
      <x v="21"/>
    </i>
    <i r="1">
      <x v="20"/>
    </i>
    <i>
      <x v="22"/>
    </i>
    <i r="1">
      <x v="41"/>
    </i>
    <i>
      <x v="23"/>
    </i>
    <i r="1">
      <x v="24"/>
    </i>
    <i>
      <x v="24"/>
    </i>
    <i r="1">
      <x v="46"/>
    </i>
    <i>
      <x v="25"/>
    </i>
    <i r="1">
      <x v="48"/>
    </i>
    <i>
      <x v="26"/>
    </i>
    <i r="1">
      <x v="107"/>
    </i>
    <i>
      <x v="27"/>
    </i>
    <i r="1">
      <x v="23"/>
    </i>
    <i r="1">
      <x v="67"/>
    </i>
    <i r="1">
      <x v="85"/>
    </i>
    <i r="1">
      <x v="86"/>
    </i>
    <i r="1">
      <x v="87"/>
    </i>
    <i r="1">
      <x v="88"/>
    </i>
    <i>
      <x v="28"/>
    </i>
    <i r="1">
      <x v="3"/>
    </i>
    <i r="1">
      <x v="38"/>
    </i>
    <i r="1">
      <x v="42"/>
    </i>
    <i r="1">
      <x v="43"/>
    </i>
    <i r="1">
      <x v="79"/>
    </i>
    <i r="1">
      <x v="94"/>
    </i>
    <i r="1">
      <x v="128"/>
    </i>
    <i r="1">
      <x v="130"/>
    </i>
    <i r="1">
      <x v="145"/>
    </i>
    <i r="1">
      <x v="159"/>
    </i>
    <i>
      <x v="29"/>
    </i>
    <i r="1">
      <x v="80"/>
    </i>
    <i r="1">
      <x v="81"/>
    </i>
    <i>
      <x v="30"/>
    </i>
    <i r="1">
      <x v="30"/>
    </i>
    <i r="1">
      <x v="91"/>
    </i>
    <i r="1">
      <x v="132"/>
    </i>
    <i>
      <x v="31"/>
    </i>
    <i r="1">
      <x v="27"/>
    </i>
    <i r="1">
      <x v="82"/>
    </i>
    <i r="1">
      <x v="83"/>
    </i>
    <i>
      <x v="32"/>
    </i>
    <i r="1">
      <x v="91"/>
    </i>
    <i>
      <x v="33"/>
    </i>
    <i r="1">
      <x v="95"/>
    </i>
    <i>
      <x v="34"/>
    </i>
    <i r="1">
      <x v="68"/>
    </i>
    <i>
      <x v="35"/>
    </i>
    <i r="1">
      <x v="71"/>
    </i>
    <i r="1">
      <x v="147"/>
    </i>
    <i r="1">
      <x v="155"/>
    </i>
    <i>
      <x v="36"/>
    </i>
    <i r="1">
      <x v="51"/>
    </i>
    <i>
      <x v="37"/>
    </i>
    <i r="1">
      <x v="154"/>
    </i>
    <i>
      <x v="38"/>
    </i>
    <i r="1">
      <x v="1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157"/>
    </i>
    <i>
      <x v="39"/>
    </i>
    <i r="1">
      <x v="96"/>
    </i>
    <i>
      <x v="40"/>
    </i>
    <i r="1">
      <x v="97"/>
    </i>
    <i>
      <x v="41"/>
    </i>
    <i r="1">
      <x v="98"/>
    </i>
    <i>
      <x v="42"/>
    </i>
    <i r="1">
      <x v="37"/>
    </i>
    <i r="1">
      <x v="124"/>
    </i>
    <i>
      <x v="43"/>
    </i>
    <i r="1">
      <x v="100"/>
    </i>
    <i r="1">
      <x v="101"/>
    </i>
    <i>
      <x v="44"/>
    </i>
    <i r="1">
      <x v="142"/>
    </i>
    <i>
      <x v="45"/>
    </i>
    <i r="1">
      <x v="84"/>
    </i>
    <i>
      <x v="46"/>
    </i>
    <i r="1">
      <x v="31"/>
    </i>
    <i r="1">
      <x v="39"/>
    </i>
    <i r="1">
      <x v="65"/>
    </i>
    <i r="1">
      <x v="151"/>
    </i>
    <i>
      <x v="47"/>
    </i>
    <i r="1">
      <x v="105"/>
    </i>
    <i>
      <x v="48"/>
    </i>
    <i r="1">
      <x v="106"/>
    </i>
    <i>
      <x v="49"/>
    </i>
    <i r="1">
      <x v="78"/>
    </i>
    <i r="1">
      <x v="108"/>
    </i>
    <i r="1">
      <x v="162"/>
    </i>
    <i>
      <x v="50"/>
    </i>
    <i r="1">
      <x v="111"/>
    </i>
    <i r="1">
      <x v="112"/>
    </i>
    <i>
      <x v="51"/>
    </i>
    <i r="1">
      <x v="54"/>
    </i>
    <i>
      <x v="52"/>
    </i>
    <i r="1">
      <x v="14"/>
    </i>
    <i r="1">
      <x v="18"/>
    </i>
    <i r="1">
      <x v="22"/>
    </i>
    <i r="1">
      <x v="62"/>
    </i>
    <i r="1">
      <x v="63"/>
    </i>
    <i>
      <x v="53"/>
    </i>
    <i r="1">
      <x v="114"/>
    </i>
    <i r="1">
      <x v="115"/>
    </i>
    <i r="1">
      <x v="116"/>
    </i>
    <i>
      <x v="54"/>
    </i>
    <i r="1">
      <x v="117"/>
    </i>
    <i r="1">
      <x v="118"/>
    </i>
    <i r="1">
      <x v="119"/>
    </i>
    <i r="1">
      <x v="120"/>
    </i>
    <i>
      <x v="55"/>
    </i>
    <i r="1">
      <x v="121"/>
    </i>
    <i r="1">
      <x v="122"/>
    </i>
    <i>
      <x v="56"/>
    </i>
    <i r="1">
      <x v="20"/>
    </i>
    <i r="1">
      <x v="21"/>
    </i>
    <i r="1">
      <x v="34"/>
    </i>
    <i r="1">
      <x v="47"/>
    </i>
    <i r="1">
      <x v="73"/>
    </i>
    <i r="1">
      <x v="77"/>
    </i>
    <i r="1">
      <x v="90"/>
    </i>
    <i r="1">
      <x v="93"/>
    </i>
    <i r="1">
      <x v="99"/>
    </i>
    <i r="1">
      <x v="104"/>
    </i>
    <i r="1">
      <x v="110"/>
    </i>
    <i r="1">
      <x v="113"/>
    </i>
    <i r="1">
      <x v="137"/>
    </i>
    <i r="1">
      <x v="146"/>
    </i>
    <i r="1">
      <x v="156"/>
    </i>
    <i>
      <x v="57"/>
    </i>
    <i r="1">
      <x v="123"/>
    </i>
    <i>
      <x v="58"/>
    </i>
    <i r="1">
      <x v="2"/>
    </i>
    <i r="1">
      <x v="64"/>
    </i>
    <i r="1">
      <x v="75"/>
    </i>
    <i r="1">
      <x v="76"/>
    </i>
    <i r="1">
      <x v="92"/>
    </i>
    <i r="1">
      <x v="103"/>
    </i>
    <i r="1">
      <x v="143"/>
    </i>
    <i r="1">
      <x v="144"/>
    </i>
    <i>
      <x v="59"/>
    </i>
    <i r="1">
      <x v="127"/>
    </i>
    <i r="1">
      <x v="164"/>
    </i>
    <i>
      <x v="60"/>
    </i>
    <i r="1">
      <x v="7"/>
    </i>
    <i>
      <x v="61"/>
    </i>
    <i r="1">
      <x v="133"/>
    </i>
    <i r="1">
      <x v="134"/>
    </i>
    <i>
      <x v="62"/>
    </i>
    <i r="1">
      <x v="25"/>
    </i>
    <i>
      <x v="63"/>
    </i>
    <i r="1">
      <x v="29"/>
    </i>
    <i r="1">
      <x v="69"/>
    </i>
    <i r="1">
      <x v="125"/>
    </i>
    <i r="1">
      <x v="126"/>
    </i>
    <i r="1">
      <x v="141"/>
    </i>
    <i r="1">
      <x v="160"/>
    </i>
    <i>
      <x v="64"/>
    </i>
    <i r="1">
      <x v="28"/>
    </i>
    <i r="1">
      <x v="89"/>
    </i>
    <i>
      <x v="65"/>
    </i>
    <i r="1">
      <x v="61"/>
    </i>
    <i>
      <x v="66"/>
    </i>
    <i r="1">
      <x v="50"/>
    </i>
    <i>
      <x v="67"/>
    </i>
    <i r="1">
      <x v="140"/>
    </i>
    <i>
      <x v="68"/>
    </i>
    <i r="1">
      <x v="149"/>
    </i>
    <i>
      <x v="69"/>
    </i>
    <i r="1">
      <x v="129"/>
    </i>
    <i r="1">
      <x v="150"/>
    </i>
    <i>
      <x v="70"/>
    </i>
    <i r="1">
      <x v="152"/>
    </i>
    <i r="1">
      <x v="153"/>
    </i>
    <i>
      <x v="71"/>
    </i>
    <i r="1">
      <x v="19"/>
    </i>
    <i r="1">
      <x v="40"/>
    </i>
    <i>
      <x v="72"/>
    </i>
    <i r="1">
      <x v="8"/>
    </i>
    <i r="1">
      <x v="9"/>
    </i>
    <i r="1">
      <x v="35"/>
    </i>
    <i r="1">
      <x v="13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Individual spps count" fld="6" subtotal="count" baseField="4" baseItem="1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9E08A-24ED-4BA4-A3FD-AD7DBDF7EB16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3:J11" firstHeaderRow="1" firstDataRow="2" firstDataCol="1"/>
  <pivotFields count="12">
    <pivotField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9"/>
    <field x="10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ndividual spps count" fld="6" subtotal="count" baseField="1" baseItem="2"/>
  </dataFields>
  <chartFormats count="1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4CD20-B5BB-4C11-BD4E-0869D20E8F12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8">
  <location ref="A3:H11" firstHeaderRow="1" firstDataRow="2" firstDataCol="1"/>
  <pivotFields count="12">
    <pivotField showAll="0"/>
    <pivotField showAll="0"/>
    <pivotField showAll="0"/>
    <pivotField showAll="0"/>
    <pivotField showAll="0"/>
    <pivotField axis="axisCol" dataField="1" showAll="0">
      <items count="7">
        <item x="1"/>
        <item x="4"/>
        <item x="0"/>
        <item x="2"/>
        <item x="5"/>
        <item x="3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10"/>
    <field x="9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lant Habit" fld="5" subtotal="count" baseField="9" baseItem="2"/>
  </dataFields>
  <chartFormats count="2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305CE-5CC4-4135-9205-E92612591A9E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9"/>
    <field x="10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Items count="1">
    <i/>
  </colItems>
  <dataFields count="1">
    <dataField name="Count of Plantation Species" fld="9" subtotal="count" baseField="10" baseItem="2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75627-D963-4456-8B30-B85461720EB9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7" firstHeaderRow="1" firstDataRow="1" firstDataCol="1"/>
  <pivotFields count="12">
    <pivotField showAll="0"/>
    <pivotField showAll="0"/>
    <pivotField showAll="0"/>
    <pivotField axis="axisRow" showAll="0">
      <items count="74">
        <item x="42"/>
        <item x="56"/>
        <item x="30"/>
        <item x="43"/>
        <item x="55"/>
        <item x="21"/>
        <item x="18"/>
        <item x="41"/>
        <item x="37"/>
        <item x="9"/>
        <item x="59"/>
        <item x="0"/>
        <item x="11"/>
        <item x="29"/>
        <item x="44"/>
        <item x="19"/>
        <item x="45"/>
        <item x="47"/>
        <item x="51"/>
        <item x="23"/>
        <item x="68"/>
        <item x="52"/>
        <item x="69"/>
        <item x="63"/>
        <item x="22"/>
        <item x="70"/>
        <item x="3"/>
        <item x="10"/>
        <item x="12"/>
        <item x="2"/>
        <item x="28"/>
        <item x="25"/>
        <item x="14"/>
        <item x="48"/>
        <item x="72"/>
        <item x="15"/>
        <item x="67"/>
        <item x="40"/>
        <item x="6"/>
        <item x="50"/>
        <item x="62"/>
        <item x="66"/>
        <item x="34"/>
        <item x="33"/>
        <item x="61"/>
        <item x="54"/>
        <item x="7"/>
        <item x="46"/>
        <item x="49"/>
        <item x="53"/>
        <item x="35"/>
        <item x="60"/>
        <item x="17"/>
        <item x="27"/>
        <item x="4"/>
        <item x="26"/>
        <item x="5"/>
        <item x="65"/>
        <item x="1"/>
        <item x="16"/>
        <item x="57"/>
        <item x="58"/>
        <item x="64"/>
        <item x="36"/>
        <item x="31"/>
        <item x="38"/>
        <item x="71"/>
        <item x="24"/>
        <item x="39"/>
        <item x="32"/>
        <item x="20"/>
        <item x="8"/>
        <item x="13"/>
        <item t="default"/>
      </items>
    </pivotField>
    <pivotField showAll="0">
      <items count="166">
        <item x="47"/>
        <item x="48"/>
        <item x="1"/>
        <item x="23"/>
        <item x="75"/>
        <item x="83"/>
        <item x="72"/>
        <item x="119"/>
        <item x="18"/>
        <item x="57"/>
        <item x="86"/>
        <item x="74"/>
        <item x="76"/>
        <item x="126"/>
        <item x="25"/>
        <item x="11"/>
        <item x="0"/>
        <item x="88"/>
        <item x="98"/>
        <item x="9"/>
        <item x="111"/>
        <item x="112"/>
        <item x="35"/>
        <item x="135"/>
        <item x="139"/>
        <item x="140"/>
        <item x="160"/>
        <item x="50"/>
        <item x="49"/>
        <item x="63"/>
        <item x="128"/>
        <item x="12"/>
        <item x="102"/>
        <item x="120"/>
        <item x="46"/>
        <item x="108"/>
        <item x="153"/>
        <item x="144"/>
        <item x="36"/>
        <item x="150"/>
        <item x="85"/>
        <item x="154"/>
        <item x="19"/>
        <item x="124"/>
        <item x="130"/>
        <item x="162"/>
        <item x="30"/>
        <item x="5"/>
        <item x="156"/>
        <item x="45"/>
        <item x="157"/>
        <item x="152"/>
        <item x="31"/>
        <item x="14"/>
        <item x="133"/>
        <item x="127"/>
        <item x="16"/>
        <item x="118"/>
        <item x="15"/>
        <item x="6"/>
        <item x="10"/>
        <item x="66"/>
        <item x="24"/>
        <item x="91"/>
        <item x="129"/>
        <item x="8"/>
        <item x="155"/>
        <item x="77"/>
        <item x="158"/>
        <item x="99"/>
        <item x="26"/>
        <item x="32"/>
        <item x="82"/>
        <item x="61"/>
        <item x="104"/>
        <item x="145"/>
        <item x="146"/>
        <item x="105"/>
        <item x="148"/>
        <item x="55"/>
        <item x="2"/>
        <item x="149"/>
        <item x="34"/>
        <item x="161"/>
        <item x="115"/>
        <item x="95"/>
        <item x="163"/>
        <item x="13"/>
        <item x="107"/>
        <item x="96"/>
        <item x="60"/>
        <item x="20"/>
        <item x="121"/>
        <item x="7"/>
        <item x="113"/>
        <item x="97"/>
        <item x="103"/>
        <item x="137"/>
        <item x="143"/>
        <item x="79"/>
        <item x="54"/>
        <item x="71"/>
        <item x="116"/>
        <item x="141"/>
        <item x="59"/>
        <item x="89"/>
        <item x="101"/>
        <item x="3"/>
        <item x="147"/>
        <item x="29"/>
        <item x="100"/>
        <item x="69"/>
        <item x="62"/>
        <item x="109"/>
        <item x="39"/>
        <item x="68"/>
        <item x="52"/>
        <item x="4"/>
        <item x="132"/>
        <item x="44"/>
        <item x="43"/>
        <item x="37"/>
        <item x="151"/>
        <item x="142"/>
        <item x="56"/>
        <item x="93"/>
        <item x="92"/>
        <item x="22"/>
        <item x="17"/>
        <item x="87"/>
        <item x="80"/>
        <item x="40"/>
        <item x="42"/>
        <item x="122"/>
        <item x="123"/>
        <item x="81"/>
        <item x="73"/>
        <item x="138"/>
        <item x="117"/>
        <item x="64"/>
        <item x="33"/>
        <item x="159"/>
        <item x="134"/>
        <item x="136"/>
        <item x="90"/>
        <item x="78"/>
        <item x="110"/>
        <item x="21"/>
        <item x="84"/>
        <item x="67"/>
        <item x="51"/>
        <item x="164"/>
        <item x="38"/>
        <item x="28"/>
        <item x="70"/>
        <item x="131"/>
        <item x="106"/>
        <item x="53"/>
        <item x="27"/>
        <item x="58"/>
        <item x="125"/>
        <item x="94"/>
        <item x="114"/>
        <item x="41"/>
        <item x="6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ount of Individual spps count" fld="6" subtotal="count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FF45B-0BE6-4336-B00D-42F586E28E9B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9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166">
        <item x="47"/>
        <item x="48"/>
        <item x="1"/>
        <item x="23"/>
        <item x="75"/>
        <item x="83"/>
        <item x="72"/>
        <item x="119"/>
        <item x="18"/>
        <item x="57"/>
        <item x="86"/>
        <item x="74"/>
        <item x="76"/>
        <item x="126"/>
        <item x="25"/>
        <item x="11"/>
        <item x="0"/>
        <item x="88"/>
        <item x="98"/>
        <item x="9"/>
        <item x="111"/>
        <item x="112"/>
        <item x="35"/>
        <item x="135"/>
        <item x="139"/>
        <item x="140"/>
        <item x="160"/>
        <item x="50"/>
        <item x="49"/>
        <item x="63"/>
        <item x="128"/>
        <item x="12"/>
        <item x="102"/>
        <item x="120"/>
        <item x="46"/>
        <item x="108"/>
        <item x="153"/>
        <item x="144"/>
        <item x="36"/>
        <item x="150"/>
        <item x="85"/>
        <item x="154"/>
        <item x="19"/>
        <item x="124"/>
        <item x="130"/>
        <item x="162"/>
        <item x="30"/>
        <item x="5"/>
        <item x="156"/>
        <item x="45"/>
        <item x="157"/>
        <item x="152"/>
        <item x="31"/>
        <item x="14"/>
        <item x="133"/>
        <item x="127"/>
        <item x="16"/>
        <item x="118"/>
        <item x="15"/>
        <item x="6"/>
        <item x="10"/>
        <item x="66"/>
        <item x="24"/>
        <item x="91"/>
        <item x="129"/>
        <item x="8"/>
        <item x="155"/>
        <item x="77"/>
        <item x="158"/>
        <item x="99"/>
        <item x="26"/>
        <item x="32"/>
        <item x="82"/>
        <item x="61"/>
        <item x="104"/>
        <item x="145"/>
        <item x="146"/>
        <item x="105"/>
        <item x="148"/>
        <item x="55"/>
        <item x="2"/>
        <item x="149"/>
        <item x="34"/>
        <item x="161"/>
        <item x="115"/>
        <item x="95"/>
        <item x="163"/>
        <item x="13"/>
        <item x="107"/>
        <item x="96"/>
        <item x="60"/>
        <item x="20"/>
        <item x="121"/>
        <item x="7"/>
        <item x="113"/>
        <item x="97"/>
        <item x="103"/>
        <item x="137"/>
        <item x="143"/>
        <item x="79"/>
        <item x="54"/>
        <item x="71"/>
        <item x="116"/>
        <item x="141"/>
        <item x="59"/>
        <item x="89"/>
        <item x="101"/>
        <item x="3"/>
        <item x="147"/>
        <item x="29"/>
        <item x="100"/>
        <item x="69"/>
        <item x="62"/>
        <item x="109"/>
        <item x="39"/>
        <item x="68"/>
        <item x="52"/>
        <item x="4"/>
        <item x="132"/>
        <item x="44"/>
        <item x="43"/>
        <item x="37"/>
        <item x="151"/>
        <item x="142"/>
        <item x="56"/>
        <item x="93"/>
        <item x="92"/>
        <item x="22"/>
        <item x="17"/>
        <item x="87"/>
        <item x="80"/>
        <item x="40"/>
        <item x="42"/>
        <item x="122"/>
        <item x="123"/>
        <item x="81"/>
        <item x="73"/>
        <item x="138"/>
        <item x="117"/>
        <item x="64"/>
        <item x="33"/>
        <item x="159"/>
        <item x="134"/>
        <item x="136"/>
        <item x="90"/>
        <item x="78"/>
        <item x="110"/>
        <item x="21"/>
        <item x="84"/>
        <item x="67"/>
        <item x="51"/>
        <item x="164"/>
        <item x="38"/>
        <item x="28"/>
        <item x="70"/>
        <item x="131"/>
        <item x="106"/>
        <item x="53"/>
        <item x="27"/>
        <item x="58"/>
        <item x="125"/>
        <item x="94"/>
        <item x="114"/>
        <item x="41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Items count="1">
    <i/>
  </colItems>
  <dataFields count="1">
    <dataField name="Count of Genera species" fld="4" subtotal="count" baseField="4" baseItem="15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C3316-8401-43E5-B985-8DD4913E092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70" firstHeaderRow="1" firstDataRow="2" firstDataCol="1"/>
  <pivotFields count="12">
    <pivotField showAll="0"/>
    <pivotField showAll="0"/>
    <pivotField showAll="0"/>
    <pivotField showAll="0"/>
    <pivotField axis="axisRow" showAll="0">
      <items count="166">
        <item x="47"/>
        <item x="48"/>
        <item x="1"/>
        <item x="23"/>
        <item x="75"/>
        <item x="83"/>
        <item x="72"/>
        <item x="119"/>
        <item x="18"/>
        <item x="57"/>
        <item x="86"/>
        <item x="74"/>
        <item x="76"/>
        <item x="126"/>
        <item x="25"/>
        <item x="11"/>
        <item x="0"/>
        <item x="88"/>
        <item x="98"/>
        <item x="9"/>
        <item x="111"/>
        <item x="112"/>
        <item x="35"/>
        <item x="135"/>
        <item x="139"/>
        <item x="140"/>
        <item x="160"/>
        <item x="50"/>
        <item x="49"/>
        <item x="63"/>
        <item x="128"/>
        <item x="12"/>
        <item x="102"/>
        <item x="120"/>
        <item x="46"/>
        <item x="108"/>
        <item x="153"/>
        <item x="144"/>
        <item x="36"/>
        <item x="150"/>
        <item x="85"/>
        <item x="154"/>
        <item x="19"/>
        <item x="124"/>
        <item x="130"/>
        <item x="162"/>
        <item x="30"/>
        <item x="5"/>
        <item x="156"/>
        <item x="45"/>
        <item x="157"/>
        <item x="152"/>
        <item x="31"/>
        <item x="14"/>
        <item x="133"/>
        <item x="127"/>
        <item x="16"/>
        <item x="118"/>
        <item x="15"/>
        <item x="6"/>
        <item x="10"/>
        <item x="66"/>
        <item x="24"/>
        <item x="91"/>
        <item x="129"/>
        <item x="8"/>
        <item x="155"/>
        <item x="77"/>
        <item x="158"/>
        <item x="99"/>
        <item x="26"/>
        <item x="32"/>
        <item x="82"/>
        <item x="61"/>
        <item x="104"/>
        <item x="145"/>
        <item x="146"/>
        <item x="105"/>
        <item x="148"/>
        <item x="55"/>
        <item x="2"/>
        <item x="149"/>
        <item x="34"/>
        <item x="161"/>
        <item x="115"/>
        <item x="95"/>
        <item x="163"/>
        <item x="13"/>
        <item x="107"/>
        <item x="96"/>
        <item x="60"/>
        <item x="20"/>
        <item x="121"/>
        <item x="7"/>
        <item x="113"/>
        <item x="97"/>
        <item x="103"/>
        <item x="137"/>
        <item x="143"/>
        <item x="79"/>
        <item x="54"/>
        <item x="71"/>
        <item x="116"/>
        <item x="141"/>
        <item x="59"/>
        <item x="89"/>
        <item x="101"/>
        <item x="3"/>
        <item x="147"/>
        <item x="29"/>
        <item x="100"/>
        <item x="69"/>
        <item x="62"/>
        <item x="109"/>
        <item x="39"/>
        <item x="68"/>
        <item x="52"/>
        <item x="4"/>
        <item x="132"/>
        <item x="44"/>
        <item x="43"/>
        <item x="37"/>
        <item x="151"/>
        <item x="142"/>
        <item x="56"/>
        <item x="93"/>
        <item x="92"/>
        <item x="22"/>
        <item x="17"/>
        <item x="87"/>
        <item x="80"/>
        <item x="40"/>
        <item x="42"/>
        <item x="122"/>
        <item x="123"/>
        <item x="81"/>
        <item x="73"/>
        <item x="138"/>
        <item x="117"/>
        <item x="64"/>
        <item x="33"/>
        <item x="159"/>
        <item x="134"/>
        <item x="136"/>
        <item x="90"/>
        <item x="78"/>
        <item x="110"/>
        <item x="21"/>
        <item x="84"/>
        <item x="67"/>
        <item x="51"/>
        <item x="164"/>
        <item x="38"/>
        <item x="28"/>
        <item x="70"/>
        <item x="131"/>
        <item x="106"/>
        <item x="53"/>
        <item x="27"/>
        <item x="58"/>
        <item x="125"/>
        <item x="94"/>
        <item x="114"/>
        <item x="41"/>
        <item x="65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</pivotFields>
  <rowFields count="1">
    <field x="4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Individual spps count" fld="6" subtotal="count" baseField="4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400D8-492D-4D7A-BDBF-5F66DBBBC15F}" name="Table1" displayName="Table1" ref="A1:L1476" totalsRowShown="0">
  <autoFilter ref="A1:L1476" xr:uid="{9ED400D8-492D-4D7A-BDBF-5F66DBBBC15F}"/>
  <tableColumns count="12">
    <tableColumn id="1" xr3:uid="{C310F921-2089-47BA-A9B2-56C6DAB93AFD}" name="Compt"/>
    <tableColumn id="2" xr3:uid="{502450FA-079B-428F-8CF0-815E8E2FF0C4}" name="Plot"/>
    <tableColumn id="3" xr3:uid="{DD18195E-3487-4DCC-9583-A0352ED26577}" name="Quadrant"/>
    <tableColumn id="4" xr3:uid="{8800B8FC-4402-435B-BC9F-F44FEE53CB4C}" name="Family"/>
    <tableColumn id="5" xr3:uid="{D471D3C9-4FF1-44A0-A561-2023A5F12DE4}" name="Genera species"/>
    <tableColumn id="6" xr3:uid="{B8D06178-EC28-4F0A-A361-7A40D81D869A}" name="Plant Habit"/>
    <tableColumn id="7" xr3:uid="{63918F8F-13DB-454F-86CC-22140F5FDCCA}" name="Individual spps count"/>
    <tableColumn id="8" xr3:uid="{B8D59E75-B633-47A5-9955-B299C58623DC}" name="Family code"/>
    <tableColumn id="9" xr3:uid="{39D48F29-32C8-44ED-86B3-FF8B90F11EF6}" name="Family count"/>
    <tableColumn id="10" xr3:uid="{94C54247-3798-4654-B093-2CF604D8E4E0}" name="Plantation Species"/>
    <tableColumn id="11" xr3:uid="{822A4F30-37D8-4268-97F9-7D61E089860E}" name="Ages of Ptn trees"/>
    <tableColumn id="12" xr3:uid="{2891C62C-6632-4B2C-B0C1-3B2CD1F246BE}" name="Area of Comp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F9B2-5DB5-4E4E-B8C9-38FB913A3846}">
  <dimension ref="A3:E246"/>
  <sheetViews>
    <sheetView workbookViewId="0">
      <selection activeCell="A26" sqref="A26"/>
    </sheetView>
  </sheetViews>
  <sheetFormatPr baseColWidth="10" defaultColWidth="8.83203125" defaultRowHeight="15"/>
  <cols>
    <col min="1" max="1" width="29.1640625" bestFit="1" customWidth="1"/>
    <col min="2" max="2" width="14.6640625" bestFit="1" customWidth="1"/>
    <col min="3" max="3" width="3.6640625" bestFit="1" customWidth="1"/>
    <col min="4" max="4" width="6.33203125" bestFit="1" customWidth="1"/>
    <col min="5" max="5" width="10.1640625" bestFit="1" customWidth="1"/>
  </cols>
  <sheetData>
    <row r="3" spans="1:5">
      <c r="A3" s="2" t="s">
        <v>259</v>
      </c>
      <c r="B3" s="2" t="s">
        <v>258</v>
      </c>
    </row>
    <row r="4" spans="1:5">
      <c r="A4" s="2" t="s">
        <v>256</v>
      </c>
      <c r="B4">
        <v>41</v>
      </c>
      <c r="C4">
        <v>54</v>
      </c>
      <c r="D4" t="s">
        <v>248</v>
      </c>
      <c r="E4" t="s">
        <v>257</v>
      </c>
    </row>
    <row r="5" spans="1:5">
      <c r="A5" s="3" t="s">
        <v>253</v>
      </c>
      <c r="B5" s="5">
        <v>20</v>
      </c>
      <c r="C5" s="5">
        <v>2</v>
      </c>
      <c r="D5" s="5">
        <v>10</v>
      </c>
      <c r="E5" s="5">
        <v>32</v>
      </c>
    </row>
    <row r="6" spans="1:5">
      <c r="A6" s="4" t="s">
        <v>117</v>
      </c>
      <c r="B6" s="5">
        <v>13</v>
      </c>
      <c r="C6" s="5">
        <v>2</v>
      </c>
      <c r="D6" s="5">
        <v>3</v>
      </c>
      <c r="E6" s="5">
        <v>18</v>
      </c>
    </row>
    <row r="7" spans="1:5">
      <c r="A7" s="4" t="s">
        <v>252</v>
      </c>
      <c r="B7" s="5">
        <v>7</v>
      </c>
      <c r="C7" s="5"/>
      <c r="D7" s="5">
        <v>7</v>
      </c>
      <c r="E7" s="5">
        <v>14</v>
      </c>
    </row>
    <row r="8" spans="1:5">
      <c r="A8" s="3" t="s">
        <v>170</v>
      </c>
      <c r="B8" s="5">
        <v>1</v>
      </c>
      <c r="C8" s="5"/>
      <c r="D8" s="5"/>
      <c r="E8" s="5">
        <v>1</v>
      </c>
    </row>
    <row r="9" spans="1:5">
      <c r="A9" s="4" t="s">
        <v>171</v>
      </c>
      <c r="B9" s="5">
        <v>1</v>
      </c>
      <c r="C9" s="5"/>
      <c r="D9" s="5"/>
      <c r="E9" s="5">
        <v>1</v>
      </c>
    </row>
    <row r="10" spans="1:5">
      <c r="A10" s="3" t="s">
        <v>73</v>
      </c>
      <c r="B10" s="5">
        <v>13</v>
      </c>
      <c r="C10" s="5"/>
      <c r="D10" s="5">
        <v>5</v>
      </c>
      <c r="E10" s="5">
        <v>18</v>
      </c>
    </row>
    <row r="11" spans="1:5">
      <c r="A11" s="4" t="s">
        <v>74</v>
      </c>
      <c r="B11" s="5">
        <v>13</v>
      </c>
      <c r="C11" s="5"/>
      <c r="D11" s="5">
        <v>5</v>
      </c>
      <c r="E11" s="5">
        <v>18</v>
      </c>
    </row>
    <row r="12" spans="1:5">
      <c r="A12" s="3" t="s">
        <v>112</v>
      </c>
      <c r="B12" s="5">
        <v>2</v>
      </c>
      <c r="C12" s="5"/>
      <c r="D12" s="5">
        <v>5</v>
      </c>
      <c r="E12" s="5">
        <v>7</v>
      </c>
    </row>
    <row r="13" spans="1:5">
      <c r="A13" s="4" t="s">
        <v>126</v>
      </c>
      <c r="B13" s="5"/>
      <c r="C13" s="5"/>
      <c r="D13" s="5">
        <v>1</v>
      </c>
      <c r="E13" s="5">
        <v>1</v>
      </c>
    </row>
    <row r="14" spans="1:5">
      <c r="A14" s="4" t="s">
        <v>125</v>
      </c>
      <c r="B14" s="5">
        <v>2</v>
      </c>
      <c r="C14" s="5"/>
      <c r="D14" s="5">
        <v>3</v>
      </c>
      <c r="E14" s="5">
        <v>5</v>
      </c>
    </row>
    <row r="15" spans="1:5">
      <c r="A15" s="4" t="s">
        <v>113</v>
      </c>
      <c r="B15" s="5"/>
      <c r="C15" s="5"/>
      <c r="D15" s="5">
        <v>1</v>
      </c>
      <c r="E15" s="5">
        <v>1</v>
      </c>
    </row>
    <row r="16" spans="1:5">
      <c r="A16" s="3" t="s">
        <v>168</v>
      </c>
      <c r="B16" s="5">
        <v>1</v>
      </c>
      <c r="C16" s="5">
        <v>1</v>
      </c>
      <c r="D16" s="5"/>
      <c r="E16" s="5">
        <v>2</v>
      </c>
    </row>
    <row r="17" spans="1:5">
      <c r="A17" s="4" t="s">
        <v>236</v>
      </c>
      <c r="B17" s="5">
        <v>1</v>
      </c>
      <c r="C17" s="5"/>
      <c r="D17" s="5"/>
      <c r="E17" s="5">
        <v>1</v>
      </c>
    </row>
    <row r="18" spans="1:5">
      <c r="A18" s="4" t="s">
        <v>169</v>
      </c>
      <c r="B18" s="5"/>
      <c r="C18" s="5">
        <v>1</v>
      </c>
      <c r="D18" s="5"/>
      <c r="E18" s="5">
        <v>1</v>
      </c>
    </row>
    <row r="19" spans="1:5">
      <c r="A19" s="3" t="s">
        <v>49</v>
      </c>
      <c r="B19" s="5">
        <v>2</v>
      </c>
      <c r="C19" s="5">
        <v>9</v>
      </c>
      <c r="D19" s="5">
        <v>3</v>
      </c>
      <c r="E19" s="5">
        <v>14</v>
      </c>
    </row>
    <row r="20" spans="1:5">
      <c r="A20" s="4" t="s">
        <v>50</v>
      </c>
      <c r="B20" s="5">
        <v>2</v>
      </c>
      <c r="C20" s="5">
        <v>9</v>
      </c>
      <c r="D20" s="5">
        <v>3</v>
      </c>
      <c r="E20" s="5">
        <v>14</v>
      </c>
    </row>
    <row r="21" spans="1:5">
      <c r="A21" s="3" t="s">
        <v>45</v>
      </c>
      <c r="B21" s="5">
        <v>5</v>
      </c>
      <c r="C21" s="5"/>
      <c r="D21" s="5">
        <v>6</v>
      </c>
      <c r="E21" s="5">
        <v>11</v>
      </c>
    </row>
    <row r="22" spans="1:5">
      <c r="A22" s="4" t="s">
        <v>46</v>
      </c>
      <c r="B22" s="5">
        <v>5</v>
      </c>
      <c r="C22" s="5"/>
      <c r="D22" s="5">
        <v>6</v>
      </c>
      <c r="E22" s="5">
        <v>11</v>
      </c>
    </row>
    <row r="23" spans="1:5">
      <c r="A23" s="3" t="s">
        <v>110</v>
      </c>
      <c r="B23" s="5"/>
      <c r="C23" s="5">
        <v>2</v>
      </c>
      <c r="D23" s="5">
        <v>5</v>
      </c>
      <c r="E23" s="5">
        <v>7</v>
      </c>
    </row>
    <row r="24" spans="1:5">
      <c r="A24" s="4" t="s">
        <v>120</v>
      </c>
      <c r="B24" s="5"/>
      <c r="C24" s="5"/>
      <c r="D24" s="5">
        <v>2</v>
      </c>
      <c r="E24" s="5">
        <v>2</v>
      </c>
    </row>
    <row r="25" spans="1:5">
      <c r="A25" s="4" t="s">
        <v>121</v>
      </c>
      <c r="B25" s="5"/>
      <c r="C25" s="5"/>
      <c r="D25" s="5">
        <v>2</v>
      </c>
      <c r="E25" s="5">
        <v>2</v>
      </c>
    </row>
    <row r="26" spans="1:5">
      <c r="A26" s="4" t="s">
        <v>111</v>
      </c>
      <c r="B26" s="5"/>
      <c r="C26" s="5"/>
      <c r="D26" s="5">
        <v>1</v>
      </c>
      <c r="E26" s="5">
        <v>1</v>
      </c>
    </row>
    <row r="27" spans="1:5">
      <c r="A27" s="4" t="s">
        <v>147</v>
      </c>
      <c r="B27" s="5"/>
      <c r="C27" s="5">
        <v>2</v>
      </c>
      <c r="D27" s="5"/>
      <c r="E27" s="5">
        <v>2</v>
      </c>
    </row>
    <row r="28" spans="1:5">
      <c r="A28" s="3" t="s">
        <v>99</v>
      </c>
      <c r="B28" s="5">
        <v>21</v>
      </c>
      <c r="C28" s="5"/>
      <c r="D28" s="5">
        <v>1</v>
      </c>
      <c r="E28" s="5">
        <v>22</v>
      </c>
    </row>
    <row r="29" spans="1:5">
      <c r="A29" s="4" t="s">
        <v>228</v>
      </c>
      <c r="B29" s="5">
        <v>2</v>
      </c>
      <c r="C29" s="5"/>
      <c r="D29" s="5"/>
      <c r="E29" s="5">
        <v>2</v>
      </c>
    </row>
    <row r="30" spans="1:5">
      <c r="A30" s="4" t="s">
        <v>100</v>
      </c>
      <c r="B30" s="5">
        <v>19</v>
      </c>
      <c r="C30" s="5"/>
      <c r="D30" s="5">
        <v>1</v>
      </c>
      <c r="E30" s="5">
        <v>20</v>
      </c>
    </row>
    <row r="31" spans="1:5">
      <c r="A31" s="3" t="s">
        <v>22</v>
      </c>
      <c r="B31" s="5"/>
      <c r="C31" s="5"/>
      <c r="D31" s="5">
        <v>9</v>
      </c>
      <c r="E31" s="5">
        <v>9</v>
      </c>
    </row>
    <row r="32" spans="1:5">
      <c r="A32" s="4" t="s">
        <v>23</v>
      </c>
      <c r="B32" s="5"/>
      <c r="C32" s="5"/>
      <c r="D32" s="5">
        <v>9</v>
      </c>
      <c r="E32" s="5">
        <v>9</v>
      </c>
    </row>
    <row r="33" spans="1:5">
      <c r="A33" s="3" t="s">
        <v>185</v>
      </c>
      <c r="B33" s="5">
        <v>7</v>
      </c>
      <c r="C33" s="5"/>
      <c r="D33" s="5"/>
      <c r="E33" s="5">
        <v>7</v>
      </c>
    </row>
    <row r="34" spans="1:5">
      <c r="A34" s="4" t="s">
        <v>186</v>
      </c>
      <c r="B34" s="5">
        <v>4</v>
      </c>
      <c r="C34" s="5"/>
      <c r="D34" s="5"/>
      <c r="E34" s="5">
        <v>4</v>
      </c>
    </row>
    <row r="35" spans="1:5">
      <c r="A35" s="4" t="s">
        <v>238</v>
      </c>
      <c r="B35" s="5">
        <v>3</v>
      </c>
      <c r="C35" s="5"/>
      <c r="D35" s="5"/>
      <c r="E35" s="5">
        <v>3</v>
      </c>
    </row>
    <row r="36" spans="1:5">
      <c r="A36" s="3" t="s">
        <v>6</v>
      </c>
      <c r="B36" s="5">
        <v>2</v>
      </c>
      <c r="C36" s="5"/>
      <c r="D36" s="5">
        <v>6</v>
      </c>
      <c r="E36" s="5">
        <v>8</v>
      </c>
    </row>
    <row r="37" spans="1:5">
      <c r="A37" s="4" t="s">
        <v>40</v>
      </c>
      <c r="B37" s="5">
        <v>2</v>
      </c>
      <c r="C37" s="5"/>
      <c r="D37" s="5">
        <v>6</v>
      </c>
      <c r="E37" s="5">
        <v>8</v>
      </c>
    </row>
    <row r="38" spans="1:5">
      <c r="A38" s="3" t="s">
        <v>28</v>
      </c>
      <c r="B38" s="5">
        <v>16</v>
      </c>
      <c r="C38" s="5">
        <v>13</v>
      </c>
      <c r="D38" s="5">
        <v>24</v>
      </c>
      <c r="E38" s="5">
        <v>53</v>
      </c>
    </row>
    <row r="39" spans="1:5">
      <c r="A39" s="4" t="s">
        <v>74</v>
      </c>
      <c r="B39" s="5">
        <v>1</v>
      </c>
      <c r="C39" s="5"/>
      <c r="D39" s="5"/>
      <c r="E39" s="5">
        <v>1</v>
      </c>
    </row>
    <row r="40" spans="1:5">
      <c r="A40" s="4" t="s">
        <v>77</v>
      </c>
      <c r="B40" s="5"/>
      <c r="C40" s="5">
        <v>5</v>
      </c>
      <c r="D40" s="5">
        <v>6</v>
      </c>
      <c r="E40" s="5">
        <v>11</v>
      </c>
    </row>
    <row r="41" spans="1:5">
      <c r="A41" s="4" t="s">
        <v>128</v>
      </c>
      <c r="B41" s="5">
        <v>1</v>
      </c>
      <c r="C41" s="5"/>
      <c r="D41" s="5">
        <v>2</v>
      </c>
      <c r="E41" s="5">
        <v>3</v>
      </c>
    </row>
    <row r="42" spans="1:5">
      <c r="A42" s="4" t="s">
        <v>175</v>
      </c>
      <c r="B42" s="5">
        <v>6</v>
      </c>
      <c r="C42" s="5"/>
      <c r="D42" s="5"/>
      <c r="E42" s="5">
        <v>6</v>
      </c>
    </row>
    <row r="43" spans="1:5">
      <c r="A43" s="4" t="s">
        <v>29</v>
      </c>
      <c r="B43" s="5">
        <v>8</v>
      </c>
      <c r="C43" s="5">
        <v>8</v>
      </c>
      <c r="D43" s="5">
        <v>14</v>
      </c>
      <c r="E43" s="5">
        <v>30</v>
      </c>
    </row>
    <row r="44" spans="1:5">
      <c r="A44" s="4" t="s">
        <v>66</v>
      </c>
      <c r="B44" s="5"/>
      <c r="C44" s="5"/>
      <c r="D44" s="5">
        <v>2</v>
      </c>
      <c r="E44" s="5">
        <v>2</v>
      </c>
    </row>
    <row r="45" spans="1:5">
      <c r="A45" s="3" t="s">
        <v>70</v>
      </c>
      <c r="B45" s="5">
        <v>6</v>
      </c>
      <c r="C45" s="5"/>
      <c r="D45" s="5">
        <v>3</v>
      </c>
      <c r="E45" s="5">
        <v>9</v>
      </c>
    </row>
    <row r="46" spans="1:5">
      <c r="A46" s="4" t="s">
        <v>71</v>
      </c>
      <c r="B46" s="5">
        <v>6</v>
      </c>
      <c r="C46" s="5"/>
      <c r="D46" s="5">
        <v>3</v>
      </c>
      <c r="E46" s="5">
        <v>9</v>
      </c>
    </row>
    <row r="47" spans="1:5">
      <c r="A47" s="3" t="s">
        <v>118</v>
      </c>
      <c r="B47" s="5"/>
      <c r="C47" s="5">
        <v>1</v>
      </c>
      <c r="D47" s="5">
        <v>2</v>
      </c>
      <c r="E47" s="5">
        <v>3</v>
      </c>
    </row>
    <row r="48" spans="1:5">
      <c r="A48" s="4" t="s">
        <v>119</v>
      </c>
      <c r="B48" s="5"/>
      <c r="C48" s="5">
        <v>1</v>
      </c>
      <c r="D48" s="5">
        <v>2</v>
      </c>
      <c r="E48" s="5">
        <v>3</v>
      </c>
    </row>
    <row r="49" spans="1:5">
      <c r="A49" s="3" t="s">
        <v>76</v>
      </c>
      <c r="B49" s="5">
        <v>9</v>
      </c>
      <c r="C49" s="5"/>
      <c r="D49" s="5">
        <v>3</v>
      </c>
      <c r="E49" s="5">
        <v>12</v>
      </c>
    </row>
    <row r="50" spans="1:5">
      <c r="A50" s="4" t="s">
        <v>75</v>
      </c>
      <c r="B50" s="5">
        <v>9</v>
      </c>
      <c r="C50" s="5"/>
      <c r="D50" s="5">
        <v>3</v>
      </c>
      <c r="E50" s="5">
        <v>12</v>
      </c>
    </row>
    <row r="51" spans="1:5">
      <c r="A51" s="3" t="s">
        <v>122</v>
      </c>
      <c r="B51" s="5">
        <v>4</v>
      </c>
      <c r="C51" s="5">
        <v>1</v>
      </c>
      <c r="D51" s="5">
        <v>1</v>
      </c>
      <c r="E51" s="5">
        <v>6</v>
      </c>
    </row>
    <row r="52" spans="1:5">
      <c r="A52" s="4" t="s">
        <v>123</v>
      </c>
      <c r="B52" s="5">
        <v>4</v>
      </c>
      <c r="C52" s="5">
        <v>1</v>
      </c>
      <c r="D52" s="5">
        <v>1</v>
      </c>
      <c r="E52" s="5">
        <v>6</v>
      </c>
    </row>
    <row r="53" spans="1:5">
      <c r="A53" s="3" t="s">
        <v>132</v>
      </c>
      <c r="B53" s="5">
        <v>1</v>
      </c>
      <c r="C53" s="5">
        <v>5</v>
      </c>
      <c r="D53" s="5">
        <v>4</v>
      </c>
      <c r="E53" s="5">
        <v>10</v>
      </c>
    </row>
    <row r="54" spans="1:5">
      <c r="A54" s="4" t="s">
        <v>133</v>
      </c>
      <c r="B54" s="5">
        <v>1</v>
      </c>
      <c r="C54" s="5">
        <v>5</v>
      </c>
      <c r="D54" s="5">
        <v>4</v>
      </c>
      <c r="E54" s="5">
        <v>10</v>
      </c>
    </row>
    <row r="55" spans="1:5">
      <c r="A55" s="3" t="s">
        <v>150</v>
      </c>
      <c r="B55" s="5"/>
      <c r="C55" s="5">
        <v>3</v>
      </c>
      <c r="D55" s="5"/>
      <c r="E55" s="5">
        <v>3</v>
      </c>
    </row>
    <row r="56" spans="1:5">
      <c r="A56" s="4" t="s">
        <v>151</v>
      </c>
      <c r="B56" s="5"/>
      <c r="C56" s="5">
        <v>3</v>
      </c>
      <c r="D56" s="5"/>
      <c r="E56" s="5">
        <v>3</v>
      </c>
    </row>
    <row r="57" spans="1:5">
      <c r="A57" s="3" t="s">
        <v>137</v>
      </c>
      <c r="B57" s="5">
        <v>4</v>
      </c>
      <c r="C57" s="5"/>
      <c r="D57" s="5">
        <v>2</v>
      </c>
      <c r="E57" s="5">
        <v>6</v>
      </c>
    </row>
    <row r="58" spans="1:5">
      <c r="A58" s="4" t="s">
        <v>138</v>
      </c>
      <c r="B58" s="5">
        <v>4</v>
      </c>
      <c r="C58" s="5"/>
      <c r="D58" s="5">
        <v>2</v>
      </c>
      <c r="E58" s="5">
        <v>6</v>
      </c>
    </row>
    <row r="59" spans="1:5">
      <c r="A59" s="3" t="s">
        <v>224</v>
      </c>
      <c r="B59" s="5">
        <v>1</v>
      </c>
      <c r="C59" s="5"/>
      <c r="D59" s="5"/>
      <c r="E59" s="5">
        <v>1</v>
      </c>
    </row>
    <row r="60" spans="1:5">
      <c r="A60" s="4" t="s">
        <v>225</v>
      </c>
      <c r="B60" s="5">
        <v>1</v>
      </c>
      <c r="C60" s="5"/>
      <c r="D60" s="5"/>
      <c r="E60" s="5">
        <v>1</v>
      </c>
    </row>
    <row r="61" spans="1:5">
      <c r="A61" s="3" t="s">
        <v>159</v>
      </c>
      <c r="B61" s="5">
        <v>1</v>
      </c>
      <c r="C61" s="5">
        <v>3</v>
      </c>
      <c r="D61" s="5"/>
      <c r="E61" s="5">
        <v>4</v>
      </c>
    </row>
    <row r="62" spans="1:5">
      <c r="A62" s="4" t="s">
        <v>160</v>
      </c>
      <c r="B62" s="5">
        <v>1</v>
      </c>
      <c r="C62" s="5">
        <v>3</v>
      </c>
      <c r="D62" s="5"/>
      <c r="E62" s="5">
        <v>4</v>
      </c>
    </row>
    <row r="63" spans="1:5">
      <c r="A63" s="3" t="s">
        <v>226</v>
      </c>
      <c r="B63" s="5">
        <v>1</v>
      </c>
      <c r="C63" s="5"/>
      <c r="D63" s="5"/>
      <c r="E63" s="5">
        <v>1</v>
      </c>
    </row>
    <row r="64" spans="1:5">
      <c r="A64" s="4" t="s">
        <v>227</v>
      </c>
      <c r="B64" s="5">
        <v>1</v>
      </c>
      <c r="C64" s="5"/>
      <c r="D64" s="5"/>
      <c r="E64" s="5">
        <v>1</v>
      </c>
    </row>
    <row r="65" spans="1:5">
      <c r="A65" s="3" t="s">
        <v>204</v>
      </c>
      <c r="B65" s="5">
        <v>4</v>
      </c>
      <c r="C65" s="5"/>
      <c r="D65" s="5"/>
      <c r="E65" s="5">
        <v>4</v>
      </c>
    </row>
    <row r="66" spans="1:5">
      <c r="A66" s="4" t="s">
        <v>205</v>
      </c>
      <c r="B66" s="5">
        <v>4</v>
      </c>
      <c r="C66" s="5"/>
      <c r="D66" s="5"/>
      <c r="E66" s="5">
        <v>4</v>
      </c>
    </row>
    <row r="67" spans="1:5">
      <c r="A67" s="3" t="s">
        <v>51</v>
      </c>
      <c r="B67" s="5">
        <v>7</v>
      </c>
      <c r="C67" s="5">
        <v>4</v>
      </c>
      <c r="D67" s="5">
        <v>12</v>
      </c>
      <c r="E67" s="5">
        <v>23</v>
      </c>
    </row>
    <row r="68" spans="1:5">
      <c r="A68" s="4" t="s">
        <v>52</v>
      </c>
      <c r="B68" s="5">
        <v>7</v>
      </c>
      <c r="C68" s="5">
        <v>4</v>
      </c>
      <c r="D68" s="5">
        <v>12</v>
      </c>
      <c r="E68" s="5">
        <v>23</v>
      </c>
    </row>
    <row r="69" spans="1:5">
      <c r="A69" s="3" t="s">
        <v>229</v>
      </c>
      <c r="B69" s="5">
        <v>5</v>
      </c>
      <c r="C69" s="5"/>
      <c r="D69" s="5"/>
      <c r="E69" s="5">
        <v>5</v>
      </c>
    </row>
    <row r="70" spans="1:5">
      <c r="A70" s="4" t="s">
        <v>230</v>
      </c>
      <c r="B70" s="5">
        <v>5</v>
      </c>
      <c r="C70" s="5"/>
      <c r="D70" s="5"/>
      <c r="E70" s="5">
        <v>5</v>
      </c>
    </row>
    <row r="71" spans="1:5">
      <c r="A71" s="3" t="s">
        <v>9</v>
      </c>
      <c r="B71" s="5"/>
      <c r="C71" s="5"/>
      <c r="D71" s="5">
        <v>14</v>
      </c>
      <c r="E71" s="5">
        <v>14</v>
      </c>
    </row>
    <row r="72" spans="1:5">
      <c r="A72" s="4" t="s">
        <v>10</v>
      </c>
      <c r="B72" s="5"/>
      <c r="C72" s="5"/>
      <c r="D72" s="5">
        <v>14</v>
      </c>
      <c r="E72" s="5">
        <v>14</v>
      </c>
    </row>
    <row r="73" spans="1:5">
      <c r="A73" s="3" t="s">
        <v>27</v>
      </c>
      <c r="B73" s="5">
        <v>26</v>
      </c>
      <c r="C73" s="5">
        <v>5</v>
      </c>
      <c r="D73" s="5">
        <v>17</v>
      </c>
      <c r="E73" s="5">
        <v>48</v>
      </c>
    </row>
    <row r="74" spans="1:5">
      <c r="A74" s="4" t="s">
        <v>199</v>
      </c>
      <c r="B74" s="5">
        <v>2</v>
      </c>
      <c r="C74" s="5"/>
      <c r="D74" s="5"/>
      <c r="E74" s="5">
        <v>2</v>
      </c>
    </row>
    <row r="75" spans="1:5">
      <c r="A75" s="4" t="s">
        <v>114</v>
      </c>
      <c r="B75" s="5">
        <v>5</v>
      </c>
      <c r="C75" s="5"/>
      <c r="D75" s="5">
        <v>1</v>
      </c>
      <c r="E75" s="5">
        <v>6</v>
      </c>
    </row>
    <row r="76" spans="1:5">
      <c r="A76" s="4" t="s">
        <v>136</v>
      </c>
      <c r="B76" s="5">
        <v>4</v>
      </c>
      <c r="C76" s="5">
        <v>2</v>
      </c>
      <c r="D76" s="5">
        <v>1</v>
      </c>
      <c r="E76" s="5">
        <v>7</v>
      </c>
    </row>
    <row r="77" spans="1:5">
      <c r="A77" s="4" t="s">
        <v>239</v>
      </c>
      <c r="B77" s="5">
        <v>5</v>
      </c>
      <c r="C77" s="5"/>
      <c r="D77" s="5"/>
      <c r="E77" s="5">
        <v>5</v>
      </c>
    </row>
    <row r="78" spans="1:5">
      <c r="A78" s="4" t="s">
        <v>26</v>
      </c>
      <c r="B78" s="5">
        <v>10</v>
      </c>
      <c r="C78" s="5">
        <v>2</v>
      </c>
      <c r="D78" s="5">
        <v>15</v>
      </c>
      <c r="E78" s="5">
        <v>27</v>
      </c>
    </row>
    <row r="79" spans="1:5">
      <c r="A79" s="4" t="s">
        <v>154</v>
      </c>
      <c r="B79" s="5"/>
      <c r="C79" s="5">
        <v>1</v>
      </c>
      <c r="D79" s="5"/>
      <c r="E79" s="5">
        <v>1</v>
      </c>
    </row>
    <row r="80" spans="1:5">
      <c r="A80" s="3" t="s">
        <v>33</v>
      </c>
      <c r="B80" s="5">
        <v>36</v>
      </c>
      <c r="C80" s="5">
        <v>29</v>
      </c>
      <c r="D80" s="5">
        <v>66</v>
      </c>
      <c r="E80" s="5">
        <v>131</v>
      </c>
    </row>
    <row r="81" spans="1:5">
      <c r="A81" s="4" t="s">
        <v>42</v>
      </c>
      <c r="B81" s="5">
        <v>2</v>
      </c>
      <c r="C81" s="5">
        <v>7</v>
      </c>
      <c r="D81" s="5">
        <v>12</v>
      </c>
      <c r="E81" s="5">
        <v>21</v>
      </c>
    </row>
    <row r="82" spans="1:5">
      <c r="A82" s="4" t="s">
        <v>60</v>
      </c>
      <c r="B82" s="5"/>
      <c r="C82" s="5">
        <v>2</v>
      </c>
      <c r="D82" s="5">
        <v>1</v>
      </c>
      <c r="E82" s="5">
        <v>3</v>
      </c>
    </row>
    <row r="83" spans="1:5">
      <c r="A83" s="4" t="s">
        <v>35</v>
      </c>
      <c r="B83" s="5">
        <v>16</v>
      </c>
      <c r="C83" s="5">
        <v>10</v>
      </c>
      <c r="D83" s="5">
        <v>20</v>
      </c>
      <c r="E83" s="5">
        <v>46</v>
      </c>
    </row>
    <row r="84" spans="1:5">
      <c r="A84" s="4" t="s">
        <v>179</v>
      </c>
      <c r="B84" s="5">
        <v>1</v>
      </c>
      <c r="C84" s="5"/>
      <c r="D84" s="5"/>
      <c r="E84" s="5">
        <v>1</v>
      </c>
    </row>
    <row r="85" spans="1:5">
      <c r="A85" s="4" t="s">
        <v>88</v>
      </c>
      <c r="B85" s="5"/>
      <c r="C85" s="5"/>
      <c r="D85" s="5">
        <v>12</v>
      </c>
      <c r="E85" s="5">
        <v>12</v>
      </c>
    </row>
    <row r="86" spans="1:5">
      <c r="A86" s="4" t="s">
        <v>162</v>
      </c>
      <c r="B86" s="5"/>
      <c r="C86" s="5">
        <v>5</v>
      </c>
      <c r="D86" s="5"/>
      <c r="E86" s="5">
        <v>5</v>
      </c>
    </row>
    <row r="87" spans="1:5">
      <c r="A87" s="4" t="s">
        <v>32</v>
      </c>
      <c r="B87" s="5">
        <v>7</v>
      </c>
      <c r="C87" s="5">
        <v>5</v>
      </c>
      <c r="D87" s="5">
        <v>14</v>
      </c>
      <c r="E87" s="5">
        <v>26</v>
      </c>
    </row>
    <row r="88" spans="1:5">
      <c r="A88" s="4" t="s">
        <v>191</v>
      </c>
      <c r="B88" s="5">
        <v>10</v>
      </c>
      <c r="C88" s="5"/>
      <c r="D88" s="5">
        <v>5</v>
      </c>
      <c r="E88" s="5">
        <v>15</v>
      </c>
    </row>
    <row r="89" spans="1:5">
      <c r="A89" s="4" t="s">
        <v>115</v>
      </c>
      <c r="B89" s="5"/>
      <c r="C89" s="5"/>
      <c r="D89" s="5">
        <v>1</v>
      </c>
      <c r="E89" s="5">
        <v>1</v>
      </c>
    </row>
    <row r="90" spans="1:5">
      <c r="A90" s="4" t="s">
        <v>91</v>
      </c>
      <c r="B90" s="5"/>
      <c r="C90" s="5"/>
      <c r="D90" s="5">
        <v>1</v>
      </c>
      <c r="E90" s="5">
        <v>1</v>
      </c>
    </row>
    <row r="91" spans="1:5">
      <c r="A91" s="3" t="s">
        <v>192</v>
      </c>
      <c r="B91" s="5">
        <v>5</v>
      </c>
      <c r="C91" s="5"/>
      <c r="D91" s="5">
        <v>2</v>
      </c>
      <c r="E91" s="5">
        <v>7</v>
      </c>
    </row>
    <row r="92" spans="1:5">
      <c r="A92" s="4" t="s">
        <v>41</v>
      </c>
      <c r="B92" s="5">
        <v>1</v>
      </c>
      <c r="C92" s="5"/>
      <c r="D92" s="5">
        <v>2</v>
      </c>
      <c r="E92" s="5">
        <v>3</v>
      </c>
    </row>
    <row r="93" spans="1:5">
      <c r="A93" s="4" t="s">
        <v>218</v>
      </c>
      <c r="B93" s="5">
        <v>4</v>
      </c>
      <c r="C93" s="5"/>
      <c r="D93" s="5"/>
      <c r="E93" s="5">
        <v>4</v>
      </c>
    </row>
    <row r="94" spans="1:5">
      <c r="A94" s="3" t="s">
        <v>67</v>
      </c>
      <c r="B94" s="5">
        <v>9</v>
      </c>
      <c r="C94" s="5">
        <v>2</v>
      </c>
      <c r="D94" s="5">
        <v>2</v>
      </c>
      <c r="E94" s="5">
        <v>13</v>
      </c>
    </row>
    <row r="95" spans="1:5">
      <c r="A95" s="4" t="s">
        <v>183</v>
      </c>
      <c r="B95" s="5">
        <v>8</v>
      </c>
      <c r="C95" s="5"/>
      <c r="D95" s="5"/>
      <c r="E95" s="5">
        <v>8</v>
      </c>
    </row>
    <row r="96" spans="1:5">
      <c r="A96" s="4" t="s">
        <v>37</v>
      </c>
      <c r="B96" s="5">
        <v>1</v>
      </c>
      <c r="C96" s="5"/>
      <c r="D96" s="5"/>
      <c r="E96" s="5">
        <v>1</v>
      </c>
    </row>
    <row r="97" spans="1:5">
      <c r="A97" s="4" t="s">
        <v>68</v>
      </c>
      <c r="B97" s="5"/>
      <c r="C97" s="5">
        <v>2</v>
      </c>
      <c r="D97" s="5">
        <v>2</v>
      </c>
      <c r="E97" s="5">
        <v>4</v>
      </c>
    </row>
    <row r="98" spans="1:5">
      <c r="A98" s="3" t="s">
        <v>58</v>
      </c>
      <c r="B98" s="5">
        <v>21</v>
      </c>
      <c r="C98" s="5"/>
      <c r="D98" s="5">
        <v>18</v>
      </c>
      <c r="E98" s="5">
        <v>39</v>
      </c>
    </row>
    <row r="99" spans="1:5">
      <c r="A99" s="4" t="s">
        <v>80</v>
      </c>
      <c r="B99" s="5">
        <v>9</v>
      </c>
      <c r="C99" s="5"/>
      <c r="D99" s="5">
        <v>7</v>
      </c>
      <c r="E99" s="5">
        <v>16</v>
      </c>
    </row>
    <row r="100" spans="1:5">
      <c r="A100" s="4" t="s">
        <v>57</v>
      </c>
      <c r="B100" s="5">
        <v>6</v>
      </c>
      <c r="C100" s="5"/>
      <c r="D100" s="5">
        <v>11</v>
      </c>
      <c r="E100" s="5">
        <v>17</v>
      </c>
    </row>
    <row r="101" spans="1:5">
      <c r="A101" s="4" t="s">
        <v>237</v>
      </c>
      <c r="B101" s="5">
        <v>6</v>
      </c>
      <c r="C101" s="5"/>
      <c r="D101" s="5"/>
      <c r="E101" s="5">
        <v>6</v>
      </c>
    </row>
    <row r="102" spans="1:5">
      <c r="A102" s="3" t="s">
        <v>36</v>
      </c>
      <c r="B102" s="5"/>
      <c r="C102" s="5"/>
      <c r="D102" s="5">
        <v>1</v>
      </c>
      <c r="E102" s="5">
        <v>1</v>
      </c>
    </row>
    <row r="103" spans="1:5">
      <c r="A103" s="4" t="s">
        <v>37</v>
      </c>
      <c r="B103" s="5"/>
      <c r="C103" s="5"/>
      <c r="D103" s="5">
        <v>1</v>
      </c>
      <c r="E103" s="5">
        <v>1</v>
      </c>
    </row>
    <row r="104" spans="1:5">
      <c r="A104" s="3" t="s">
        <v>140</v>
      </c>
      <c r="B104" s="5">
        <v>1</v>
      </c>
      <c r="C104" s="5"/>
      <c r="D104" s="5">
        <v>1</v>
      </c>
      <c r="E104" s="5">
        <v>2</v>
      </c>
    </row>
    <row r="105" spans="1:5">
      <c r="A105" s="4" t="s">
        <v>141</v>
      </c>
      <c r="B105" s="5">
        <v>1</v>
      </c>
      <c r="C105" s="5"/>
      <c r="D105" s="5">
        <v>1</v>
      </c>
      <c r="E105" s="5">
        <v>2</v>
      </c>
    </row>
    <row r="106" spans="1:5">
      <c r="A106" s="3" t="s">
        <v>233</v>
      </c>
      <c r="B106" s="5">
        <v>5</v>
      </c>
      <c r="C106" s="5"/>
      <c r="D106" s="5"/>
      <c r="E106" s="5">
        <v>5</v>
      </c>
    </row>
    <row r="107" spans="1:5">
      <c r="A107" s="4" t="s">
        <v>234</v>
      </c>
      <c r="B107" s="5">
        <v>5</v>
      </c>
      <c r="C107" s="5"/>
      <c r="D107" s="5"/>
      <c r="E107" s="5">
        <v>5</v>
      </c>
    </row>
    <row r="108" spans="1:5">
      <c r="A108" s="3" t="s">
        <v>38</v>
      </c>
      <c r="B108" s="5">
        <v>3</v>
      </c>
      <c r="C108" s="5">
        <v>8</v>
      </c>
      <c r="D108" s="5">
        <v>34</v>
      </c>
      <c r="E108" s="5">
        <v>45</v>
      </c>
    </row>
    <row r="109" spans="1:5">
      <c r="A109" s="4" t="s">
        <v>53</v>
      </c>
      <c r="B109" s="5"/>
      <c r="C109" s="5"/>
      <c r="D109" s="5">
        <v>10</v>
      </c>
      <c r="E109" s="5">
        <v>10</v>
      </c>
    </row>
    <row r="110" spans="1:5">
      <c r="A110" s="4" t="s">
        <v>39</v>
      </c>
      <c r="B110" s="5">
        <v>2</v>
      </c>
      <c r="C110" s="5">
        <v>8</v>
      </c>
      <c r="D110" s="5">
        <v>24</v>
      </c>
      <c r="E110" s="5">
        <v>34</v>
      </c>
    </row>
    <row r="111" spans="1:5">
      <c r="A111" s="4" t="s">
        <v>187</v>
      </c>
      <c r="B111" s="5">
        <v>1</v>
      </c>
      <c r="C111" s="5"/>
      <c r="D111" s="5"/>
      <c r="E111" s="5">
        <v>1</v>
      </c>
    </row>
    <row r="112" spans="1:5">
      <c r="A112" s="3" t="s">
        <v>222</v>
      </c>
      <c r="B112" s="5">
        <v>2</v>
      </c>
      <c r="C112" s="5"/>
      <c r="D112" s="5"/>
      <c r="E112" s="5">
        <v>2</v>
      </c>
    </row>
    <row r="113" spans="1:5">
      <c r="A113" s="4" t="s">
        <v>223</v>
      </c>
      <c r="B113" s="5">
        <v>2</v>
      </c>
      <c r="C113" s="5"/>
      <c r="D113" s="5"/>
      <c r="E113" s="5">
        <v>2</v>
      </c>
    </row>
    <row r="114" spans="1:5">
      <c r="A114" s="3" t="s">
        <v>107</v>
      </c>
      <c r="B114" s="5">
        <v>5</v>
      </c>
      <c r="C114" s="5"/>
      <c r="D114" s="5">
        <v>4</v>
      </c>
      <c r="E114" s="5">
        <v>9</v>
      </c>
    </row>
    <row r="115" spans="1:5">
      <c r="A115" s="4" t="s">
        <v>108</v>
      </c>
      <c r="B115" s="5">
        <v>5</v>
      </c>
      <c r="C115" s="5"/>
      <c r="D115" s="5">
        <v>4</v>
      </c>
      <c r="E115" s="5">
        <v>9</v>
      </c>
    </row>
    <row r="116" spans="1:5">
      <c r="A116" s="3" t="s">
        <v>15</v>
      </c>
      <c r="B116" s="5">
        <v>30</v>
      </c>
      <c r="C116" s="5">
        <v>6</v>
      </c>
      <c r="D116" s="5">
        <v>72</v>
      </c>
      <c r="E116" s="5">
        <v>108</v>
      </c>
    </row>
    <row r="117" spans="1:5">
      <c r="A117" s="4" t="s">
        <v>181</v>
      </c>
      <c r="B117" s="5">
        <v>1</v>
      </c>
      <c r="C117" s="5"/>
      <c r="D117" s="5"/>
      <c r="E117" s="5">
        <v>1</v>
      </c>
    </row>
    <row r="118" spans="1:5">
      <c r="A118" s="4" t="s">
        <v>182</v>
      </c>
      <c r="B118" s="5">
        <v>3</v>
      </c>
      <c r="C118" s="5"/>
      <c r="D118" s="5"/>
      <c r="E118" s="5">
        <v>3</v>
      </c>
    </row>
    <row r="119" spans="1:5">
      <c r="A119" s="4" t="s">
        <v>31</v>
      </c>
      <c r="B119" s="5">
        <v>1</v>
      </c>
      <c r="C119" s="5"/>
      <c r="D119" s="5">
        <v>9</v>
      </c>
      <c r="E119" s="5">
        <v>10</v>
      </c>
    </row>
    <row r="120" spans="1:5">
      <c r="A120" s="4" t="s">
        <v>172</v>
      </c>
      <c r="B120" s="5">
        <v>13</v>
      </c>
      <c r="C120" s="5"/>
      <c r="D120" s="5"/>
      <c r="E120" s="5">
        <v>13</v>
      </c>
    </row>
    <row r="121" spans="1:5">
      <c r="A121" s="4" t="s">
        <v>30</v>
      </c>
      <c r="B121" s="5">
        <v>6</v>
      </c>
      <c r="C121" s="5">
        <v>2</v>
      </c>
      <c r="D121" s="5">
        <v>26</v>
      </c>
      <c r="E121" s="5">
        <v>34</v>
      </c>
    </row>
    <row r="122" spans="1:5">
      <c r="A122" s="4" t="s">
        <v>16</v>
      </c>
      <c r="B122" s="5">
        <v>4</v>
      </c>
      <c r="C122" s="5">
        <v>2</v>
      </c>
      <c r="D122" s="5">
        <v>11</v>
      </c>
      <c r="E122" s="5">
        <v>17</v>
      </c>
    </row>
    <row r="123" spans="1:5">
      <c r="A123" s="4" t="s">
        <v>134</v>
      </c>
      <c r="B123" s="5">
        <v>2</v>
      </c>
      <c r="C123" s="5">
        <v>2</v>
      </c>
      <c r="D123" s="5">
        <v>25</v>
      </c>
      <c r="E123" s="5">
        <v>29</v>
      </c>
    </row>
    <row r="124" spans="1:5">
      <c r="A124" s="4" t="s">
        <v>85</v>
      </c>
      <c r="B124" s="5"/>
      <c r="C124" s="5"/>
      <c r="D124" s="5">
        <v>1</v>
      </c>
      <c r="E124" s="5">
        <v>1</v>
      </c>
    </row>
    <row r="125" spans="1:5">
      <c r="A125" s="3" t="s">
        <v>148</v>
      </c>
      <c r="B125" s="5"/>
      <c r="C125" s="5">
        <v>1</v>
      </c>
      <c r="D125" s="5"/>
      <c r="E125" s="5">
        <v>1</v>
      </c>
    </row>
    <row r="126" spans="1:5">
      <c r="A126" s="4" t="s">
        <v>149</v>
      </c>
      <c r="B126" s="5"/>
      <c r="C126" s="5">
        <v>1</v>
      </c>
      <c r="D126" s="5"/>
      <c r="E126" s="5">
        <v>1</v>
      </c>
    </row>
    <row r="127" spans="1:5">
      <c r="A127" s="3" t="s">
        <v>201</v>
      </c>
      <c r="B127" s="5">
        <v>1</v>
      </c>
      <c r="C127" s="5"/>
      <c r="D127" s="5"/>
      <c r="E127" s="5">
        <v>1</v>
      </c>
    </row>
    <row r="128" spans="1:5">
      <c r="A128" s="4" t="s">
        <v>202</v>
      </c>
      <c r="B128" s="5">
        <v>1</v>
      </c>
      <c r="C128" s="5"/>
      <c r="D128" s="5"/>
      <c r="E128" s="5">
        <v>1</v>
      </c>
    </row>
    <row r="129" spans="1:5">
      <c r="A129" s="3" t="s">
        <v>212</v>
      </c>
      <c r="B129" s="5">
        <v>1</v>
      </c>
      <c r="C129" s="5"/>
      <c r="D129" s="5"/>
      <c r="E129" s="5">
        <v>1</v>
      </c>
    </row>
    <row r="130" spans="1:5">
      <c r="A130" s="4" t="s">
        <v>213</v>
      </c>
      <c r="B130" s="5">
        <v>1</v>
      </c>
      <c r="C130" s="5"/>
      <c r="D130" s="5"/>
      <c r="E130" s="5">
        <v>1</v>
      </c>
    </row>
    <row r="131" spans="1:5">
      <c r="A131" s="3" t="s">
        <v>89</v>
      </c>
      <c r="B131" s="5">
        <v>5</v>
      </c>
      <c r="C131" s="5">
        <v>2</v>
      </c>
      <c r="D131" s="5">
        <v>1</v>
      </c>
      <c r="E131" s="5">
        <v>8</v>
      </c>
    </row>
    <row r="132" spans="1:5">
      <c r="A132" s="4" t="s">
        <v>221</v>
      </c>
      <c r="B132" s="5">
        <v>5</v>
      </c>
      <c r="C132" s="5"/>
      <c r="D132" s="5"/>
      <c r="E132" s="5">
        <v>5</v>
      </c>
    </row>
    <row r="133" spans="1:5">
      <c r="A133" s="4" t="s">
        <v>90</v>
      </c>
      <c r="B133" s="5"/>
      <c r="C133" s="5">
        <v>2</v>
      </c>
      <c r="D133" s="5">
        <v>1</v>
      </c>
      <c r="E133" s="5">
        <v>3</v>
      </c>
    </row>
    <row r="134" spans="1:5">
      <c r="A134" s="3" t="s">
        <v>86</v>
      </c>
      <c r="B134" s="5">
        <v>17</v>
      </c>
      <c r="C134" s="5"/>
      <c r="D134" s="5">
        <v>6</v>
      </c>
      <c r="E134" s="5">
        <v>23</v>
      </c>
    </row>
    <row r="135" spans="1:5">
      <c r="A135" s="4" t="s">
        <v>87</v>
      </c>
      <c r="B135" s="5">
        <v>3</v>
      </c>
      <c r="C135" s="5"/>
      <c r="D135" s="5">
        <v>1</v>
      </c>
      <c r="E135" s="5">
        <v>4</v>
      </c>
    </row>
    <row r="136" spans="1:5">
      <c r="A136" s="4" t="s">
        <v>109</v>
      </c>
      <c r="B136" s="5">
        <v>14</v>
      </c>
      <c r="C136" s="5"/>
      <c r="D136" s="5">
        <v>5</v>
      </c>
      <c r="E136" s="5">
        <v>19</v>
      </c>
    </row>
    <row r="137" spans="1:5">
      <c r="A137" s="3" t="s">
        <v>196</v>
      </c>
      <c r="B137" s="5">
        <v>8</v>
      </c>
      <c r="C137" s="5"/>
      <c r="D137" s="5"/>
      <c r="E137" s="5">
        <v>8</v>
      </c>
    </row>
    <row r="138" spans="1:5">
      <c r="A138" s="4" t="s">
        <v>197</v>
      </c>
      <c r="B138" s="5">
        <v>8</v>
      </c>
      <c r="C138" s="5"/>
      <c r="D138" s="5"/>
      <c r="E138" s="5">
        <v>8</v>
      </c>
    </row>
    <row r="139" spans="1:5">
      <c r="A139" s="3" t="s">
        <v>166</v>
      </c>
      <c r="B139" s="5"/>
      <c r="C139" s="5">
        <v>2</v>
      </c>
      <c r="D139" s="5"/>
      <c r="E139" s="5">
        <v>2</v>
      </c>
    </row>
    <row r="140" spans="1:5">
      <c r="A140" s="4" t="s">
        <v>167</v>
      </c>
      <c r="B140" s="5"/>
      <c r="C140" s="5">
        <v>2</v>
      </c>
      <c r="D140" s="5"/>
      <c r="E140" s="5">
        <v>2</v>
      </c>
    </row>
    <row r="141" spans="1:5">
      <c r="A141" s="3" t="s">
        <v>18</v>
      </c>
      <c r="B141" s="5">
        <v>26</v>
      </c>
      <c r="C141" s="5"/>
      <c r="D141" s="5">
        <v>35</v>
      </c>
      <c r="E141" s="5">
        <v>61</v>
      </c>
    </row>
    <row r="142" spans="1:5">
      <c r="A142" s="4" t="s">
        <v>25</v>
      </c>
      <c r="B142" s="5">
        <v>14</v>
      </c>
      <c r="C142" s="5"/>
      <c r="D142" s="5">
        <v>17</v>
      </c>
      <c r="E142" s="5">
        <v>31</v>
      </c>
    </row>
    <row r="143" spans="1:5">
      <c r="A143" s="4" t="s">
        <v>219</v>
      </c>
      <c r="B143" s="5">
        <v>3</v>
      </c>
      <c r="C143" s="5"/>
      <c r="D143" s="5"/>
      <c r="E143" s="5">
        <v>3</v>
      </c>
    </row>
    <row r="144" spans="1:5">
      <c r="A144" s="4" t="s">
        <v>19</v>
      </c>
      <c r="B144" s="5">
        <v>8</v>
      </c>
      <c r="C144" s="5"/>
      <c r="D144" s="5">
        <v>18</v>
      </c>
      <c r="E144" s="5">
        <v>26</v>
      </c>
    </row>
    <row r="145" spans="1:5">
      <c r="A145" s="4" t="s">
        <v>240</v>
      </c>
      <c r="B145" s="5">
        <v>1</v>
      </c>
      <c r="C145" s="5"/>
      <c r="D145" s="5"/>
      <c r="E145" s="5">
        <v>1</v>
      </c>
    </row>
    <row r="146" spans="1:5">
      <c r="A146" s="3" t="s">
        <v>242</v>
      </c>
      <c r="B146" s="5"/>
      <c r="C146" s="5"/>
      <c r="D146" s="5">
        <v>1</v>
      </c>
      <c r="E146" s="5">
        <v>1</v>
      </c>
    </row>
    <row r="147" spans="1:5">
      <c r="A147" s="4" t="s">
        <v>243</v>
      </c>
      <c r="B147" s="5"/>
      <c r="C147" s="5"/>
      <c r="D147" s="5">
        <v>1</v>
      </c>
      <c r="E147" s="5">
        <v>1</v>
      </c>
    </row>
    <row r="148" spans="1:5">
      <c r="A148" s="3" t="s">
        <v>145</v>
      </c>
      <c r="B148" s="5"/>
      <c r="C148" s="5">
        <v>1</v>
      </c>
      <c r="D148" s="5"/>
      <c r="E148" s="5">
        <v>1</v>
      </c>
    </row>
    <row r="149" spans="1:5">
      <c r="A149" s="4" t="s">
        <v>146</v>
      </c>
      <c r="B149" s="5"/>
      <c r="C149" s="5">
        <v>1</v>
      </c>
      <c r="D149" s="5"/>
      <c r="E149" s="5">
        <v>1</v>
      </c>
    </row>
    <row r="150" spans="1:5">
      <c r="A150" s="3" t="s">
        <v>165</v>
      </c>
      <c r="B150" s="5">
        <v>10</v>
      </c>
      <c r="C150" s="5">
        <v>1</v>
      </c>
      <c r="D150" s="5"/>
      <c r="E150" s="5">
        <v>11</v>
      </c>
    </row>
    <row r="151" spans="1:5">
      <c r="A151" s="4" t="s">
        <v>217</v>
      </c>
      <c r="B151" s="5">
        <v>2</v>
      </c>
      <c r="C151" s="5"/>
      <c r="D151" s="5"/>
      <c r="E151" s="5">
        <v>2</v>
      </c>
    </row>
    <row r="152" spans="1:5">
      <c r="A152" s="4" t="s">
        <v>216</v>
      </c>
      <c r="B152" s="5">
        <v>3</v>
      </c>
      <c r="C152" s="5"/>
      <c r="D152" s="5"/>
      <c r="E152" s="5">
        <v>3</v>
      </c>
    </row>
    <row r="153" spans="1:5">
      <c r="A153" s="4" t="s">
        <v>164</v>
      </c>
      <c r="B153" s="5">
        <v>5</v>
      </c>
      <c r="C153" s="5">
        <v>1</v>
      </c>
      <c r="D153" s="5"/>
      <c r="E153" s="5">
        <v>6</v>
      </c>
    </row>
    <row r="154" spans="1:5">
      <c r="A154" s="3" t="s">
        <v>95</v>
      </c>
      <c r="B154" s="5">
        <v>6</v>
      </c>
      <c r="C154" s="5">
        <v>1</v>
      </c>
      <c r="D154" s="5">
        <v>15</v>
      </c>
      <c r="E154" s="5">
        <v>22</v>
      </c>
    </row>
    <row r="155" spans="1:5">
      <c r="A155" s="4" t="s">
        <v>163</v>
      </c>
      <c r="B155" s="5">
        <v>4</v>
      </c>
      <c r="C155" s="5">
        <v>1</v>
      </c>
      <c r="D155" s="5">
        <v>4</v>
      </c>
      <c r="E155" s="5">
        <v>9</v>
      </c>
    </row>
    <row r="156" spans="1:5">
      <c r="A156" s="4" t="s">
        <v>96</v>
      </c>
      <c r="B156" s="5">
        <v>2</v>
      </c>
      <c r="C156" s="5"/>
      <c r="D156" s="5">
        <v>11</v>
      </c>
      <c r="E156" s="5">
        <v>13</v>
      </c>
    </row>
    <row r="157" spans="1:5">
      <c r="A157" s="3" t="s">
        <v>194</v>
      </c>
      <c r="B157" s="5">
        <v>2</v>
      </c>
      <c r="C157" s="5"/>
      <c r="D157" s="5"/>
      <c r="E157" s="5">
        <v>2</v>
      </c>
    </row>
    <row r="158" spans="1:5">
      <c r="A158" s="4" t="s">
        <v>195</v>
      </c>
      <c r="B158" s="5">
        <v>2</v>
      </c>
      <c r="C158" s="5"/>
      <c r="D158" s="5"/>
      <c r="E158" s="5">
        <v>2</v>
      </c>
    </row>
    <row r="159" spans="1:5">
      <c r="A159" s="3" t="s">
        <v>44</v>
      </c>
      <c r="B159" s="5">
        <v>18</v>
      </c>
      <c r="C159" s="5">
        <v>2</v>
      </c>
      <c r="D159" s="5">
        <v>30</v>
      </c>
      <c r="E159" s="5">
        <v>50</v>
      </c>
    </row>
    <row r="160" spans="1:5">
      <c r="A160" s="4" t="s">
        <v>211</v>
      </c>
      <c r="B160" s="5">
        <v>1</v>
      </c>
      <c r="C160" s="5"/>
      <c r="D160" s="5">
        <v>2</v>
      </c>
      <c r="E160" s="5">
        <v>3</v>
      </c>
    </row>
    <row r="161" spans="1:5">
      <c r="A161" s="4" t="s">
        <v>142</v>
      </c>
      <c r="B161" s="5">
        <v>1</v>
      </c>
      <c r="C161" s="5"/>
      <c r="D161" s="5">
        <v>1</v>
      </c>
      <c r="E161" s="5">
        <v>2</v>
      </c>
    </row>
    <row r="162" spans="1:5">
      <c r="A162" s="4" t="s">
        <v>59</v>
      </c>
      <c r="B162" s="5">
        <v>1</v>
      </c>
      <c r="C162" s="5"/>
      <c r="D162" s="5">
        <v>3</v>
      </c>
      <c r="E162" s="5">
        <v>4</v>
      </c>
    </row>
    <row r="163" spans="1:5">
      <c r="A163" s="4" t="s">
        <v>43</v>
      </c>
      <c r="B163" s="5">
        <v>11</v>
      </c>
      <c r="C163" s="5"/>
      <c r="D163" s="5">
        <v>21</v>
      </c>
      <c r="E163" s="5">
        <v>32</v>
      </c>
    </row>
    <row r="164" spans="1:5">
      <c r="A164" s="4" t="s">
        <v>130</v>
      </c>
      <c r="B164" s="5">
        <v>4</v>
      </c>
      <c r="C164" s="5">
        <v>2</v>
      </c>
      <c r="D164" s="5">
        <v>3</v>
      </c>
      <c r="E164" s="5">
        <v>9</v>
      </c>
    </row>
    <row r="165" spans="1:5">
      <c r="A165" s="3" t="s">
        <v>63</v>
      </c>
      <c r="B165" s="5"/>
      <c r="C165" s="5">
        <v>1</v>
      </c>
      <c r="D165" s="5">
        <v>6</v>
      </c>
      <c r="E165" s="5">
        <v>7</v>
      </c>
    </row>
    <row r="166" spans="1:5">
      <c r="A166" s="4" t="s">
        <v>64</v>
      </c>
      <c r="B166" s="5"/>
      <c r="C166" s="5"/>
      <c r="D166" s="5">
        <v>1</v>
      </c>
      <c r="E166" s="5">
        <v>1</v>
      </c>
    </row>
    <row r="167" spans="1:5">
      <c r="A167" s="4" t="s">
        <v>255</v>
      </c>
      <c r="B167" s="5"/>
      <c r="C167" s="5">
        <v>1</v>
      </c>
      <c r="D167" s="5">
        <v>4</v>
      </c>
      <c r="E167" s="5">
        <v>5</v>
      </c>
    </row>
    <row r="168" spans="1:5">
      <c r="A168" s="4" t="s">
        <v>84</v>
      </c>
      <c r="B168" s="5"/>
      <c r="C168" s="5"/>
      <c r="D168" s="5">
        <v>1</v>
      </c>
      <c r="E168" s="5">
        <v>1</v>
      </c>
    </row>
    <row r="169" spans="1:5">
      <c r="A169" s="3" t="s">
        <v>12</v>
      </c>
      <c r="B169" s="5">
        <v>16</v>
      </c>
      <c r="C169" s="5">
        <v>8</v>
      </c>
      <c r="D169" s="5">
        <v>36</v>
      </c>
      <c r="E169" s="5">
        <v>60</v>
      </c>
    </row>
    <row r="170" spans="1:5">
      <c r="A170" s="4" t="s">
        <v>11</v>
      </c>
      <c r="B170" s="5"/>
      <c r="C170" s="5">
        <v>8</v>
      </c>
      <c r="D170" s="5">
        <v>28</v>
      </c>
      <c r="E170" s="5">
        <v>36</v>
      </c>
    </row>
    <row r="171" spans="1:5">
      <c r="A171" s="4" t="s">
        <v>193</v>
      </c>
      <c r="B171" s="5">
        <v>5</v>
      </c>
      <c r="C171" s="5"/>
      <c r="D171" s="5"/>
      <c r="E171" s="5">
        <v>5</v>
      </c>
    </row>
    <row r="172" spans="1:5">
      <c r="A172" s="4" t="s">
        <v>198</v>
      </c>
      <c r="B172" s="5">
        <v>4</v>
      </c>
      <c r="C172" s="5"/>
      <c r="D172" s="5">
        <v>4</v>
      </c>
      <c r="E172" s="5">
        <v>8</v>
      </c>
    </row>
    <row r="173" spans="1:5">
      <c r="A173" s="4" t="s">
        <v>69</v>
      </c>
      <c r="B173" s="5">
        <v>7</v>
      </c>
      <c r="C173" s="5"/>
      <c r="D173" s="5">
        <v>4</v>
      </c>
      <c r="E173" s="5">
        <v>11</v>
      </c>
    </row>
    <row r="174" spans="1:5">
      <c r="A174" s="3" t="s">
        <v>81</v>
      </c>
      <c r="B174" s="5">
        <v>13</v>
      </c>
      <c r="C174" s="5"/>
      <c r="D174" s="5">
        <v>10</v>
      </c>
      <c r="E174" s="5">
        <v>23</v>
      </c>
    </row>
    <row r="175" spans="1:5">
      <c r="A175" s="4" t="s">
        <v>61</v>
      </c>
      <c r="B175" s="5">
        <v>11</v>
      </c>
      <c r="C175" s="5"/>
      <c r="D175" s="5">
        <v>10</v>
      </c>
      <c r="E175" s="5">
        <v>21</v>
      </c>
    </row>
    <row r="176" spans="1:5">
      <c r="A176" s="4" t="s">
        <v>220</v>
      </c>
      <c r="B176" s="5">
        <v>2</v>
      </c>
      <c r="C176" s="5"/>
      <c r="D176" s="5"/>
      <c r="E176" s="5">
        <v>2</v>
      </c>
    </row>
    <row r="177" spans="1:5">
      <c r="A177" s="3" t="s">
        <v>13</v>
      </c>
      <c r="B177" s="5">
        <v>57</v>
      </c>
      <c r="C177" s="5">
        <v>61</v>
      </c>
      <c r="D177" s="5">
        <v>68</v>
      </c>
      <c r="E177" s="5">
        <v>186</v>
      </c>
    </row>
    <row r="178" spans="1:5">
      <c r="A178" s="4" t="s">
        <v>160</v>
      </c>
      <c r="B178" s="5"/>
      <c r="C178" s="5">
        <v>1</v>
      </c>
      <c r="D178" s="5"/>
      <c r="E178" s="5">
        <v>1</v>
      </c>
    </row>
    <row r="179" spans="1:5">
      <c r="A179" s="4" t="s">
        <v>161</v>
      </c>
      <c r="B179" s="5"/>
      <c r="C179" s="5">
        <v>7</v>
      </c>
      <c r="D179" s="5"/>
      <c r="E179" s="5">
        <v>7</v>
      </c>
    </row>
    <row r="180" spans="1:5">
      <c r="A180" s="4" t="s">
        <v>72</v>
      </c>
      <c r="B180" s="5"/>
      <c r="C180" s="5">
        <v>10</v>
      </c>
      <c r="D180" s="5">
        <v>8</v>
      </c>
      <c r="E180" s="5">
        <v>18</v>
      </c>
    </row>
    <row r="181" spans="1:5">
      <c r="A181" s="4" t="s">
        <v>14</v>
      </c>
      <c r="B181" s="5"/>
      <c r="C181" s="5">
        <v>6</v>
      </c>
      <c r="D181" s="5">
        <v>29</v>
      </c>
      <c r="E181" s="5">
        <v>35</v>
      </c>
    </row>
    <row r="182" spans="1:5">
      <c r="A182" s="4" t="s">
        <v>94</v>
      </c>
      <c r="B182" s="5">
        <v>7</v>
      </c>
      <c r="C182" s="5">
        <v>7</v>
      </c>
      <c r="D182" s="5">
        <v>2</v>
      </c>
      <c r="E182" s="5">
        <v>16</v>
      </c>
    </row>
    <row r="183" spans="1:5">
      <c r="A183" s="4" t="s">
        <v>152</v>
      </c>
      <c r="B183" s="5">
        <v>4</v>
      </c>
      <c r="C183" s="5">
        <v>8</v>
      </c>
      <c r="D183" s="5"/>
      <c r="E183" s="5">
        <v>12</v>
      </c>
    </row>
    <row r="184" spans="1:5">
      <c r="A184" s="4" t="s">
        <v>93</v>
      </c>
      <c r="B184" s="5"/>
      <c r="C184" s="5">
        <v>9</v>
      </c>
      <c r="D184" s="5">
        <v>2</v>
      </c>
      <c r="E184" s="5">
        <v>11</v>
      </c>
    </row>
    <row r="185" spans="1:5">
      <c r="A185" s="4" t="s">
        <v>17</v>
      </c>
      <c r="B185" s="5">
        <v>15</v>
      </c>
      <c r="C185" s="5"/>
      <c r="D185" s="5">
        <v>23</v>
      </c>
      <c r="E185" s="5">
        <v>38</v>
      </c>
    </row>
    <row r="186" spans="1:5">
      <c r="A186" s="4" t="s">
        <v>116</v>
      </c>
      <c r="B186" s="5">
        <v>8</v>
      </c>
      <c r="C186" s="5"/>
      <c r="D186" s="5">
        <v>2</v>
      </c>
      <c r="E186" s="5">
        <v>10</v>
      </c>
    </row>
    <row r="187" spans="1:5">
      <c r="A187" s="4" t="s">
        <v>92</v>
      </c>
      <c r="B187" s="5">
        <v>4</v>
      </c>
      <c r="C187" s="5"/>
      <c r="D187" s="5">
        <v>2</v>
      </c>
      <c r="E187" s="5">
        <v>6</v>
      </c>
    </row>
    <row r="188" spans="1:5">
      <c r="A188" s="4" t="s">
        <v>144</v>
      </c>
      <c r="B188" s="5">
        <v>1</v>
      </c>
      <c r="C188" s="5">
        <v>5</v>
      </c>
      <c r="D188" s="5"/>
      <c r="E188" s="5">
        <v>6</v>
      </c>
    </row>
    <row r="189" spans="1:5">
      <c r="A189" s="4" t="s">
        <v>157</v>
      </c>
      <c r="B189" s="5">
        <v>17</v>
      </c>
      <c r="C189" s="5">
        <v>5</v>
      </c>
      <c r="D189" s="5"/>
      <c r="E189" s="5">
        <v>22</v>
      </c>
    </row>
    <row r="190" spans="1:5">
      <c r="A190" s="4" t="s">
        <v>203</v>
      </c>
      <c r="B190" s="5">
        <v>1</v>
      </c>
      <c r="C190" s="5"/>
      <c r="D190" s="5"/>
      <c r="E190" s="5">
        <v>1</v>
      </c>
    </row>
    <row r="191" spans="1:5">
      <c r="A191" s="4" t="s">
        <v>158</v>
      </c>
      <c r="B191" s="5"/>
      <c r="C191" s="5">
        <v>2</v>
      </c>
      <c r="D191" s="5"/>
      <c r="E191" s="5">
        <v>2</v>
      </c>
    </row>
    <row r="192" spans="1:5">
      <c r="A192" s="4" t="s">
        <v>153</v>
      </c>
      <c r="B192" s="5"/>
      <c r="C192" s="5">
        <v>1</v>
      </c>
      <c r="D192" s="5"/>
      <c r="E192" s="5">
        <v>1</v>
      </c>
    </row>
    <row r="193" spans="1:5">
      <c r="A193" s="3" t="s">
        <v>209</v>
      </c>
      <c r="B193" s="5">
        <v>1</v>
      </c>
      <c r="C193" s="5"/>
      <c r="D193" s="5"/>
      <c r="E193" s="5">
        <v>1</v>
      </c>
    </row>
    <row r="194" spans="1:5">
      <c r="A194" s="4" t="s">
        <v>210</v>
      </c>
      <c r="B194" s="5">
        <v>1</v>
      </c>
      <c r="C194" s="5"/>
      <c r="D194" s="5"/>
      <c r="E194" s="5">
        <v>1</v>
      </c>
    </row>
    <row r="195" spans="1:5">
      <c r="A195" s="3" t="s">
        <v>8</v>
      </c>
      <c r="B195" s="5">
        <v>36</v>
      </c>
      <c r="C195" s="5">
        <v>1</v>
      </c>
      <c r="D195" s="5">
        <v>19</v>
      </c>
      <c r="E195" s="5">
        <v>56</v>
      </c>
    </row>
    <row r="196" spans="1:5">
      <c r="A196" s="4" t="s">
        <v>7</v>
      </c>
      <c r="B196" s="5">
        <v>6</v>
      </c>
      <c r="C196" s="5">
        <v>1</v>
      </c>
      <c r="D196" s="5">
        <v>18</v>
      </c>
      <c r="E196" s="5">
        <v>25</v>
      </c>
    </row>
    <row r="197" spans="1:5">
      <c r="A197" s="4" t="s">
        <v>184</v>
      </c>
      <c r="B197" s="5">
        <v>11</v>
      </c>
      <c r="C197" s="5"/>
      <c r="D197" s="5"/>
      <c r="E197" s="5">
        <v>11</v>
      </c>
    </row>
    <row r="198" spans="1:5">
      <c r="A198" s="4" t="s">
        <v>214</v>
      </c>
      <c r="B198" s="5">
        <v>2</v>
      </c>
      <c r="C198" s="5"/>
      <c r="D198" s="5"/>
      <c r="E198" s="5">
        <v>2</v>
      </c>
    </row>
    <row r="199" spans="1:5">
      <c r="A199" s="4" t="s">
        <v>215</v>
      </c>
      <c r="B199" s="5">
        <v>1</v>
      </c>
      <c r="C199" s="5"/>
      <c r="D199" s="5"/>
      <c r="E199" s="5">
        <v>1</v>
      </c>
    </row>
    <row r="200" spans="1:5">
      <c r="A200" s="4" t="s">
        <v>176</v>
      </c>
      <c r="B200" s="5">
        <v>2</v>
      </c>
      <c r="C200" s="5"/>
      <c r="D200" s="5"/>
      <c r="E200" s="5">
        <v>2</v>
      </c>
    </row>
    <row r="201" spans="1:5">
      <c r="A201" s="4" t="s">
        <v>208</v>
      </c>
      <c r="B201" s="5">
        <v>7</v>
      </c>
      <c r="C201" s="5"/>
      <c r="D201" s="5"/>
      <c r="E201" s="5">
        <v>7</v>
      </c>
    </row>
    <row r="202" spans="1:5">
      <c r="A202" s="4" t="s">
        <v>200</v>
      </c>
      <c r="B202" s="5">
        <v>6</v>
      </c>
      <c r="C202" s="5"/>
      <c r="D202" s="5"/>
      <c r="E202" s="5">
        <v>6</v>
      </c>
    </row>
    <row r="203" spans="1:5">
      <c r="A203" s="4" t="s">
        <v>129</v>
      </c>
      <c r="B203" s="5">
        <v>1</v>
      </c>
      <c r="C203" s="5"/>
      <c r="D203" s="5">
        <v>1</v>
      </c>
      <c r="E203" s="5">
        <v>2</v>
      </c>
    </row>
    <row r="204" spans="1:5">
      <c r="A204" s="3" t="s">
        <v>101</v>
      </c>
      <c r="B204" s="5"/>
      <c r="C204" s="5"/>
      <c r="D204" s="5">
        <v>18</v>
      </c>
      <c r="E204" s="5">
        <v>18</v>
      </c>
    </row>
    <row r="205" spans="1:5">
      <c r="A205" s="4" t="s">
        <v>241</v>
      </c>
      <c r="B205" s="5"/>
      <c r="C205" s="5"/>
      <c r="D205" s="5">
        <v>16</v>
      </c>
      <c r="E205" s="5">
        <v>16</v>
      </c>
    </row>
    <row r="206" spans="1:5">
      <c r="A206" s="4" t="s">
        <v>102</v>
      </c>
      <c r="B206" s="5"/>
      <c r="C206" s="5"/>
      <c r="D206" s="5">
        <v>2</v>
      </c>
      <c r="E206" s="5">
        <v>2</v>
      </c>
    </row>
    <row r="207" spans="1:5">
      <c r="A207" s="3" t="s">
        <v>173</v>
      </c>
      <c r="B207" s="5">
        <v>3</v>
      </c>
      <c r="C207" s="5"/>
      <c r="D207" s="5"/>
      <c r="E207" s="5">
        <v>3</v>
      </c>
    </row>
    <row r="208" spans="1:5">
      <c r="A208" s="4" t="s">
        <v>174</v>
      </c>
      <c r="B208" s="5">
        <v>3</v>
      </c>
      <c r="C208" s="5"/>
      <c r="D208" s="5"/>
      <c r="E208" s="5">
        <v>3</v>
      </c>
    </row>
    <row r="209" spans="1:5">
      <c r="A209" s="3" t="s">
        <v>177</v>
      </c>
      <c r="B209" s="5">
        <v>11</v>
      </c>
      <c r="C209" s="5"/>
      <c r="D209" s="5"/>
      <c r="E209" s="5">
        <v>11</v>
      </c>
    </row>
    <row r="210" spans="1:5">
      <c r="A210" s="4" t="s">
        <v>178</v>
      </c>
      <c r="B210" s="5">
        <v>9</v>
      </c>
      <c r="C210" s="5"/>
      <c r="D210" s="5"/>
      <c r="E210" s="5">
        <v>9</v>
      </c>
    </row>
    <row r="211" spans="1:5">
      <c r="A211" s="4" t="s">
        <v>254</v>
      </c>
      <c r="B211" s="5">
        <v>2</v>
      </c>
      <c r="C211" s="5"/>
      <c r="D211" s="5"/>
      <c r="E211" s="5">
        <v>2</v>
      </c>
    </row>
    <row r="212" spans="1:5">
      <c r="A212" s="3" t="s">
        <v>206</v>
      </c>
      <c r="B212" s="5">
        <v>2</v>
      </c>
      <c r="C212" s="5"/>
      <c r="D212" s="5"/>
      <c r="E212" s="5">
        <v>2</v>
      </c>
    </row>
    <row r="213" spans="1:5">
      <c r="A213" s="4" t="s">
        <v>207</v>
      </c>
      <c r="B213" s="5">
        <v>2</v>
      </c>
      <c r="C213" s="5"/>
      <c r="D213" s="5"/>
      <c r="E213" s="5">
        <v>2</v>
      </c>
    </row>
    <row r="214" spans="1:5">
      <c r="A214" s="3" t="s">
        <v>97</v>
      </c>
      <c r="B214" s="5">
        <v>42</v>
      </c>
      <c r="C214" s="5">
        <v>6</v>
      </c>
      <c r="D214" s="5">
        <v>16</v>
      </c>
      <c r="E214" s="5">
        <v>64</v>
      </c>
    </row>
    <row r="215" spans="1:5">
      <c r="A215" s="4" t="s">
        <v>98</v>
      </c>
      <c r="B215" s="5">
        <v>8</v>
      </c>
      <c r="C215" s="5">
        <v>5</v>
      </c>
      <c r="D215" s="5">
        <v>13</v>
      </c>
      <c r="E215" s="5">
        <v>26</v>
      </c>
    </row>
    <row r="216" spans="1:5">
      <c r="A216" s="4" t="s">
        <v>143</v>
      </c>
      <c r="B216" s="5">
        <v>4</v>
      </c>
      <c r="C216" s="5">
        <v>1</v>
      </c>
      <c r="D216" s="5"/>
      <c r="E216" s="5">
        <v>5</v>
      </c>
    </row>
    <row r="217" spans="1:5">
      <c r="A217" s="4" t="s">
        <v>188</v>
      </c>
      <c r="B217" s="5">
        <v>4</v>
      </c>
      <c r="C217" s="5"/>
      <c r="D217" s="5">
        <v>1</v>
      </c>
      <c r="E217" s="5">
        <v>5</v>
      </c>
    </row>
    <row r="218" spans="1:5">
      <c r="A218" s="4" t="s">
        <v>189</v>
      </c>
      <c r="B218" s="5">
        <v>17</v>
      </c>
      <c r="C218" s="5"/>
      <c r="D218" s="5">
        <v>2</v>
      </c>
      <c r="E218" s="5">
        <v>19</v>
      </c>
    </row>
    <row r="219" spans="1:5">
      <c r="A219" s="4" t="s">
        <v>235</v>
      </c>
      <c r="B219" s="5">
        <v>8</v>
      </c>
      <c r="C219" s="5"/>
      <c r="D219" s="5"/>
      <c r="E219" s="5">
        <v>8</v>
      </c>
    </row>
    <row r="220" spans="1:5">
      <c r="A220" s="4" t="s">
        <v>180</v>
      </c>
      <c r="B220" s="5">
        <v>1</v>
      </c>
      <c r="C220" s="5"/>
      <c r="D220" s="5"/>
      <c r="E220" s="5">
        <v>1</v>
      </c>
    </row>
    <row r="221" spans="1:5">
      <c r="A221" s="3" t="s">
        <v>78</v>
      </c>
      <c r="B221" s="5"/>
      <c r="C221" s="5"/>
      <c r="D221" s="5">
        <v>3</v>
      </c>
      <c r="E221" s="5">
        <v>3</v>
      </c>
    </row>
    <row r="222" spans="1:5">
      <c r="A222" s="4" t="s">
        <v>79</v>
      </c>
      <c r="B222" s="5"/>
      <c r="C222" s="5"/>
      <c r="D222" s="5">
        <v>1</v>
      </c>
      <c r="E222" s="5">
        <v>1</v>
      </c>
    </row>
    <row r="223" spans="1:5">
      <c r="A223" s="4" t="s">
        <v>139</v>
      </c>
      <c r="B223" s="5"/>
      <c r="C223" s="5"/>
      <c r="D223" s="5">
        <v>2</v>
      </c>
      <c r="E223" s="5">
        <v>2</v>
      </c>
    </row>
    <row r="224" spans="1:5">
      <c r="A224" s="3" t="s">
        <v>103</v>
      </c>
      <c r="B224" s="5">
        <v>4</v>
      </c>
      <c r="C224" s="5"/>
      <c r="D224" s="5">
        <v>2</v>
      </c>
      <c r="E224" s="5">
        <v>6</v>
      </c>
    </row>
    <row r="225" spans="1:5">
      <c r="A225" s="4" t="s">
        <v>104</v>
      </c>
      <c r="B225" s="5">
        <v>4</v>
      </c>
      <c r="C225" s="5"/>
      <c r="D225" s="5">
        <v>2</v>
      </c>
      <c r="E225" s="5">
        <v>6</v>
      </c>
    </row>
    <row r="226" spans="1:5">
      <c r="A226" s="3" t="s">
        <v>231</v>
      </c>
      <c r="B226" s="5">
        <v>1</v>
      </c>
      <c r="C226" s="5"/>
      <c r="D226" s="5"/>
      <c r="E226" s="5">
        <v>1</v>
      </c>
    </row>
    <row r="227" spans="1:5">
      <c r="A227" s="4" t="s">
        <v>232</v>
      </c>
      <c r="B227" s="5">
        <v>1</v>
      </c>
      <c r="C227" s="5"/>
      <c r="D227" s="5"/>
      <c r="E227" s="5">
        <v>1</v>
      </c>
    </row>
    <row r="228" spans="1:5">
      <c r="A228" s="3" t="s">
        <v>54</v>
      </c>
      <c r="B228" s="5">
        <v>1</v>
      </c>
      <c r="C228" s="5">
        <v>1</v>
      </c>
      <c r="D228" s="5">
        <v>4</v>
      </c>
      <c r="E228" s="5">
        <v>6</v>
      </c>
    </row>
    <row r="229" spans="1:5">
      <c r="A229" s="4" t="s">
        <v>55</v>
      </c>
      <c r="B229" s="5">
        <v>1</v>
      </c>
      <c r="C229" s="5">
        <v>1</v>
      </c>
      <c r="D229" s="5">
        <v>4</v>
      </c>
      <c r="E229" s="5">
        <v>6</v>
      </c>
    </row>
    <row r="230" spans="1:5">
      <c r="A230" s="3" t="s">
        <v>105</v>
      </c>
      <c r="B230" s="5"/>
      <c r="C230" s="5"/>
      <c r="D230" s="5">
        <v>1</v>
      </c>
      <c r="E230" s="5">
        <v>1</v>
      </c>
    </row>
    <row r="231" spans="1:5">
      <c r="A231" s="4" t="s">
        <v>106</v>
      </c>
      <c r="B231" s="5"/>
      <c r="C231" s="5"/>
      <c r="D231" s="5">
        <v>1</v>
      </c>
      <c r="E231" s="5">
        <v>1</v>
      </c>
    </row>
    <row r="232" spans="1:5">
      <c r="A232" s="3" t="s">
        <v>82</v>
      </c>
      <c r="B232" s="5"/>
      <c r="C232" s="5">
        <v>1</v>
      </c>
      <c r="D232" s="5">
        <v>11</v>
      </c>
      <c r="E232" s="5">
        <v>12</v>
      </c>
    </row>
    <row r="233" spans="1:5">
      <c r="A233" s="4" t="s">
        <v>127</v>
      </c>
      <c r="B233" s="5"/>
      <c r="C233" s="5"/>
      <c r="D233" s="5">
        <v>2</v>
      </c>
      <c r="E233" s="5">
        <v>2</v>
      </c>
    </row>
    <row r="234" spans="1:5">
      <c r="A234" s="4" t="s">
        <v>83</v>
      </c>
      <c r="B234" s="5"/>
      <c r="C234" s="5">
        <v>1</v>
      </c>
      <c r="D234" s="5">
        <v>9</v>
      </c>
      <c r="E234" s="5">
        <v>10</v>
      </c>
    </row>
    <row r="235" spans="1:5">
      <c r="A235" s="3" t="s">
        <v>47</v>
      </c>
      <c r="B235" s="5">
        <v>27</v>
      </c>
      <c r="C235" s="5">
        <v>12</v>
      </c>
      <c r="D235" s="5">
        <v>25</v>
      </c>
      <c r="E235" s="5">
        <v>64</v>
      </c>
    </row>
    <row r="236" spans="1:5">
      <c r="A236" s="4" t="s">
        <v>62</v>
      </c>
      <c r="B236" s="5">
        <v>11</v>
      </c>
      <c r="C236" s="5">
        <v>1</v>
      </c>
      <c r="D236" s="5">
        <v>11</v>
      </c>
      <c r="E236" s="5">
        <v>23</v>
      </c>
    </row>
    <row r="237" spans="1:5">
      <c r="A237" s="4" t="s">
        <v>48</v>
      </c>
      <c r="B237" s="5">
        <v>16</v>
      </c>
      <c r="C237" s="5">
        <v>11</v>
      </c>
      <c r="D237" s="5">
        <v>14</v>
      </c>
      <c r="E237" s="5">
        <v>41</v>
      </c>
    </row>
    <row r="238" spans="1:5">
      <c r="A238" s="3" t="s">
        <v>20</v>
      </c>
      <c r="B238" s="5">
        <v>3</v>
      </c>
      <c r="C238" s="5">
        <v>1</v>
      </c>
      <c r="D238" s="5">
        <v>10</v>
      </c>
      <c r="E238" s="5">
        <v>14</v>
      </c>
    </row>
    <row r="239" spans="1:5">
      <c r="A239" s="4" t="s">
        <v>21</v>
      </c>
      <c r="B239" s="5">
        <v>3</v>
      </c>
      <c r="C239" s="5">
        <v>1</v>
      </c>
      <c r="D239" s="5">
        <v>9</v>
      </c>
      <c r="E239" s="5">
        <v>13</v>
      </c>
    </row>
    <row r="240" spans="1:5">
      <c r="A240" s="4" t="s">
        <v>124</v>
      </c>
      <c r="B240" s="5"/>
      <c r="C240" s="5"/>
      <c r="D240" s="5">
        <v>1</v>
      </c>
      <c r="E240" s="5">
        <v>1</v>
      </c>
    </row>
    <row r="241" spans="1:5">
      <c r="A241" s="3" t="s">
        <v>155</v>
      </c>
      <c r="B241" s="5">
        <v>9</v>
      </c>
      <c r="C241" s="5">
        <v>2</v>
      </c>
      <c r="D241" s="5">
        <v>31</v>
      </c>
      <c r="E241" s="5">
        <v>42</v>
      </c>
    </row>
    <row r="242" spans="1:5">
      <c r="A242" s="4" t="s">
        <v>190</v>
      </c>
      <c r="B242" s="5"/>
      <c r="C242" s="5"/>
      <c r="D242" s="5">
        <v>10</v>
      </c>
      <c r="E242" s="5">
        <v>10</v>
      </c>
    </row>
    <row r="243" spans="1:5">
      <c r="A243" s="4" t="s">
        <v>34</v>
      </c>
      <c r="B243" s="5"/>
      <c r="C243" s="5"/>
      <c r="D243" s="5">
        <v>2</v>
      </c>
      <c r="E243" s="5">
        <v>2</v>
      </c>
    </row>
    <row r="244" spans="1:5">
      <c r="A244" s="4" t="s">
        <v>156</v>
      </c>
      <c r="B244" s="5"/>
      <c r="C244" s="5">
        <v>2</v>
      </c>
      <c r="D244" s="5"/>
      <c r="E244" s="5">
        <v>2</v>
      </c>
    </row>
    <row r="245" spans="1:5">
      <c r="A245" s="4" t="s">
        <v>65</v>
      </c>
      <c r="B245" s="5">
        <v>9</v>
      </c>
      <c r="C245" s="5"/>
      <c r="D245" s="5">
        <v>19</v>
      </c>
      <c r="E245" s="5">
        <v>28</v>
      </c>
    </row>
    <row r="246" spans="1:5">
      <c r="A246" s="3" t="s">
        <v>257</v>
      </c>
      <c r="B246" s="5">
        <v>596</v>
      </c>
      <c r="C246" s="5">
        <v>198</v>
      </c>
      <c r="D246" s="5">
        <v>680</v>
      </c>
      <c r="E246" s="5">
        <v>1474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F7AE-0F34-9047-A66F-40E633D7EDE0}">
  <dimension ref="A1:F167"/>
  <sheetViews>
    <sheetView workbookViewId="0">
      <selection activeCell="E10" sqref="E10"/>
    </sheetView>
  </sheetViews>
  <sheetFormatPr baseColWidth="10" defaultRowHeight="15"/>
  <cols>
    <col min="1" max="1" width="25" customWidth="1"/>
    <col min="3" max="3" width="12.33203125" customWidth="1"/>
    <col min="4" max="4" width="14.5" customWidth="1"/>
    <col min="5" max="5" width="19.33203125" customWidth="1"/>
    <col min="6" max="6" width="18.33203125" customWidth="1"/>
  </cols>
  <sheetData>
    <row r="1" spans="1:6" s="23" customFormat="1">
      <c r="A1" s="23" t="s">
        <v>323</v>
      </c>
      <c r="B1" s="23" t="s">
        <v>324</v>
      </c>
      <c r="C1" s="23" t="s">
        <v>325</v>
      </c>
      <c r="D1" s="23" t="s">
        <v>326</v>
      </c>
      <c r="E1" s="23" t="s">
        <v>600</v>
      </c>
      <c r="F1" s="23" t="s">
        <v>327</v>
      </c>
    </row>
    <row r="2" spans="1:6">
      <c r="A2" t="s">
        <v>25</v>
      </c>
      <c r="B2" t="b">
        <v>1</v>
      </c>
      <c r="C2" t="s">
        <v>354</v>
      </c>
      <c r="D2" t="s">
        <v>355</v>
      </c>
      <c r="E2" t="str">
        <f>C2&amp;" "&amp;D2</f>
        <v>Collabium carinatum</v>
      </c>
      <c r="F2" t="s">
        <v>333</v>
      </c>
    </row>
    <row r="3" spans="1:6">
      <c r="A3" t="s">
        <v>29</v>
      </c>
      <c r="B3" t="b">
        <v>1</v>
      </c>
      <c r="C3" t="s">
        <v>358</v>
      </c>
      <c r="D3" t="s">
        <v>359</v>
      </c>
      <c r="E3" t="str">
        <f t="shared" ref="E3:E66" si="0">C3&amp;" "&amp;D3</f>
        <v>Ereclitites hieracifolia</v>
      </c>
      <c r="F3" t="s">
        <v>338</v>
      </c>
    </row>
    <row r="4" spans="1:6">
      <c r="A4" t="s">
        <v>30</v>
      </c>
      <c r="B4" t="b">
        <v>1</v>
      </c>
      <c r="C4" t="s">
        <v>343</v>
      </c>
      <c r="D4" t="s">
        <v>360</v>
      </c>
      <c r="E4" t="str">
        <f t="shared" si="0"/>
        <v>Ficus hispida</v>
      </c>
      <c r="F4" t="s">
        <v>361</v>
      </c>
    </row>
    <row r="5" spans="1:6">
      <c r="A5" t="s">
        <v>46</v>
      </c>
      <c r="B5" t="b">
        <v>1</v>
      </c>
      <c r="C5" t="s">
        <v>381</v>
      </c>
      <c r="D5" t="s">
        <v>382</v>
      </c>
      <c r="E5" t="str">
        <f t="shared" si="0"/>
        <v>Ilex ledermannii</v>
      </c>
      <c r="F5" t="s">
        <v>330</v>
      </c>
    </row>
    <row r="6" spans="1:6">
      <c r="A6" t="s">
        <v>198</v>
      </c>
      <c r="B6" t="b">
        <v>1</v>
      </c>
      <c r="C6" t="s">
        <v>339</v>
      </c>
      <c r="D6" t="s">
        <v>413</v>
      </c>
      <c r="E6" t="str">
        <f t="shared" si="0"/>
        <v>Piper macropiper</v>
      </c>
      <c r="F6" t="s">
        <v>333</v>
      </c>
    </row>
    <row r="7" spans="1:6">
      <c r="A7" t="s">
        <v>108</v>
      </c>
      <c r="B7" t="b">
        <v>1</v>
      </c>
      <c r="C7" t="s">
        <v>454</v>
      </c>
      <c r="D7" t="s">
        <v>455</v>
      </c>
      <c r="E7" t="str">
        <f t="shared" si="0"/>
        <v>Stephania japonica</v>
      </c>
      <c r="F7" t="s">
        <v>333</v>
      </c>
    </row>
    <row r="8" spans="1:6">
      <c r="A8" t="s">
        <v>115</v>
      </c>
      <c r="B8" t="b">
        <v>1</v>
      </c>
      <c r="C8" t="s">
        <v>464</v>
      </c>
      <c r="D8" t="s">
        <v>465</v>
      </c>
      <c r="E8" t="str">
        <f t="shared" si="0"/>
        <v>Senna lindheimeriana</v>
      </c>
      <c r="F8" t="s">
        <v>333</v>
      </c>
    </row>
    <row r="9" spans="1:6">
      <c r="A9" t="s">
        <v>123</v>
      </c>
      <c r="B9" t="b">
        <v>1</v>
      </c>
      <c r="C9" t="s">
        <v>473</v>
      </c>
      <c r="D9" t="s">
        <v>474</v>
      </c>
      <c r="E9" t="str">
        <f t="shared" si="0"/>
        <v>Siphonodon celastrineus</v>
      </c>
      <c r="F9" t="s">
        <v>330</v>
      </c>
    </row>
    <row r="10" spans="1:6">
      <c r="A10" t="s">
        <v>127</v>
      </c>
      <c r="B10" t="b">
        <v>1</v>
      </c>
      <c r="C10" t="s">
        <v>478</v>
      </c>
      <c r="D10" t="s">
        <v>479</v>
      </c>
      <c r="E10" t="str">
        <f t="shared" si="0"/>
        <v>Physalis peruviana</v>
      </c>
      <c r="F10" t="s">
        <v>333</v>
      </c>
    </row>
    <row r="11" spans="1:6">
      <c r="A11" t="s">
        <v>128</v>
      </c>
      <c r="B11" t="b">
        <v>1</v>
      </c>
      <c r="C11" t="s">
        <v>480</v>
      </c>
      <c r="D11" t="s">
        <v>481</v>
      </c>
      <c r="E11" t="str">
        <f t="shared" si="0"/>
        <v>Bidens pilosa</v>
      </c>
      <c r="F11" t="s">
        <v>333</v>
      </c>
    </row>
    <row r="12" spans="1:6">
      <c r="A12" t="s">
        <v>142</v>
      </c>
      <c r="B12" t="b">
        <v>1</v>
      </c>
      <c r="C12" t="s">
        <v>498</v>
      </c>
      <c r="D12" t="s">
        <v>499</v>
      </c>
      <c r="E12" t="str">
        <f t="shared" si="0"/>
        <v>Bischofia javanica</v>
      </c>
      <c r="F12" t="s">
        <v>333</v>
      </c>
    </row>
    <row r="13" spans="1:6">
      <c r="A13" t="s">
        <v>153</v>
      </c>
      <c r="B13" t="b">
        <v>1</v>
      </c>
      <c r="C13" t="s">
        <v>511</v>
      </c>
      <c r="D13" t="s">
        <v>512</v>
      </c>
      <c r="E13" t="str">
        <f t="shared" si="0"/>
        <v>Stipa arundinacea</v>
      </c>
      <c r="F13" t="s">
        <v>330</v>
      </c>
    </row>
    <row r="14" spans="1:6">
      <c r="A14" t="s">
        <v>157</v>
      </c>
      <c r="B14" t="b">
        <v>1</v>
      </c>
      <c r="C14" t="s">
        <v>516</v>
      </c>
      <c r="D14" t="s">
        <v>517</v>
      </c>
      <c r="E14" t="str">
        <f t="shared" si="0"/>
        <v>Phragmites australis</v>
      </c>
      <c r="F14" t="s">
        <v>333</v>
      </c>
    </row>
    <row r="15" spans="1:6">
      <c r="A15" t="s">
        <v>164</v>
      </c>
      <c r="B15" t="b">
        <v>1</v>
      </c>
      <c r="C15" t="s">
        <v>524</v>
      </c>
      <c r="D15" t="s">
        <v>525</v>
      </c>
      <c r="E15" t="str">
        <f t="shared" si="0"/>
        <v>Usnea filipendula</v>
      </c>
      <c r="F15" t="s">
        <v>338</v>
      </c>
    </row>
    <row r="16" spans="1:6">
      <c r="A16" t="s">
        <v>176</v>
      </c>
      <c r="B16" t="b">
        <v>1</v>
      </c>
      <c r="C16" t="s">
        <v>536</v>
      </c>
      <c r="D16" t="s">
        <v>537</v>
      </c>
      <c r="E16" t="str">
        <f t="shared" si="0"/>
        <v>Phymatosorus scolopendria</v>
      </c>
      <c r="F16" t="s">
        <v>361</v>
      </c>
    </row>
    <row r="17" spans="1:6">
      <c r="A17" t="s">
        <v>183</v>
      </c>
      <c r="B17" t="b">
        <v>1</v>
      </c>
      <c r="C17" t="s">
        <v>547</v>
      </c>
      <c r="D17" t="s">
        <v>548</v>
      </c>
      <c r="E17" t="str">
        <f t="shared" si="0"/>
        <v>Plectranthus amboinicus</v>
      </c>
      <c r="F17" t="s">
        <v>361</v>
      </c>
    </row>
    <row r="18" spans="1:6">
      <c r="A18" t="s">
        <v>184</v>
      </c>
      <c r="B18" t="b">
        <v>1</v>
      </c>
      <c r="C18" t="s">
        <v>549</v>
      </c>
      <c r="D18" t="s">
        <v>550</v>
      </c>
      <c r="E18" t="str">
        <f t="shared" si="0"/>
        <v>Schellolepis persicifolia</v>
      </c>
      <c r="F18" t="s">
        <v>361</v>
      </c>
    </row>
    <row r="19" spans="1:6">
      <c r="A19" t="s">
        <v>193</v>
      </c>
      <c r="B19" t="b">
        <v>1</v>
      </c>
      <c r="C19" t="s">
        <v>554</v>
      </c>
      <c r="D19" t="s">
        <v>555</v>
      </c>
      <c r="E19" t="str">
        <f t="shared" si="0"/>
        <v>Peperomia microphylla</v>
      </c>
      <c r="F19" t="s">
        <v>361</v>
      </c>
    </row>
    <row r="20" spans="1:6">
      <c r="A20" t="s">
        <v>197</v>
      </c>
      <c r="B20" t="b">
        <v>1</v>
      </c>
      <c r="C20" t="s">
        <v>557</v>
      </c>
      <c r="D20" t="s">
        <v>558</v>
      </c>
      <c r="E20" t="str">
        <f t="shared" si="0"/>
        <v>Schuurmansia elegans</v>
      </c>
      <c r="F20" t="s">
        <v>330</v>
      </c>
    </row>
    <row r="21" spans="1:6">
      <c r="A21" t="s">
        <v>210</v>
      </c>
      <c r="B21" t="b">
        <v>1</v>
      </c>
      <c r="C21" t="s">
        <v>569</v>
      </c>
      <c r="D21" t="s">
        <v>570</v>
      </c>
      <c r="E21" t="str">
        <f t="shared" si="0"/>
        <v>Podocarpus neriifolius</v>
      </c>
      <c r="F21" t="s">
        <v>333</v>
      </c>
    </row>
    <row r="22" spans="1:6">
      <c r="A22" t="s">
        <v>216</v>
      </c>
      <c r="B22" t="b">
        <v>1</v>
      </c>
      <c r="C22" t="s">
        <v>578</v>
      </c>
      <c r="D22" t="s">
        <v>579</v>
      </c>
      <c r="E22" t="str">
        <f t="shared" si="0"/>
        <v>Parmotrema chinensa</v>
      </c>
      <c r="F22" t="s">
        <v>338</v>
      </c>
    </row>
    <row r="23" spans="1:6">
      <c r="A23" t="s">
        <v>217</v>
      </c>
      <c r="B23" t="b">
        <v>1</v>
      </c>
      <c r="C23" t="s">
        <v>580</v>
      </c>
      <c r="D23" t="s">
        <v>581</v>
      </c>
      <c r="E23" t="str">
        <f t="shared" si="0"/>
        <v>Letharia vulpina</v>
      </c>
      <c r="F23" t="s">
        <v>338</v>
      </c>
    </row>
    <row r="24" spans="1:6">
      <c r="A24" t="s">
        <v>220</v>
      </c>
      <c r="B24" t="b">
        <v>1</v>
      </c>
      <c r="C24" t="s">
        <v>403</v>
      </c>
      <c r="D24" t="s">
        <v>583</v>
      </c>
      <c r="E24" t="str">
        <f t="shared" si="0"/>
        <v>Pittosporum novoguineense</v>
      </c>
      <c r="F24" t="s">
        <v>330</v>
      </c>
    </row>
    <row r="25" spans="1:6">
      <c r="A25" t="s">
        <v>230</v>
      </c>
      <c r="B25" t="b">
        <v>1</v>
      </c>
      <c r="C25" t="s">
        <v>590</v>
      </c>
      <c r="D25" t="s">
        <v>370</v>
      </c>
      <c r="E25" t="str">
        <f t="shared" si="0"/>
        <v>Diocorea sp</v>
      </c>
      <c r="F25" t="s">
        <v>338</v>
      </c>
    </row>
    <row r="26" spans="1:6">
      <c r="A26" t="s">
        <v>235</v>
      </c>
      <c r="B26" t="b">
        <v>1</v>
      </c>
      <c r="C26" t="s">
        <v>594</v>
      </c>
      <c r="D26" t="s">
        <v>382</v>
      </c>
      <c r="E26" t="str">
        <f t="shared" si="0"/>
        <v>Schradera ledermannii</v>
      </c>
      <c r="F26" t="s">
        <v>333</v>
      </c>
    </row>
    <row r="27" spans="1:6">
      <c r="A27" t="s">
        <v>40</v>
      </c>
      <c r="B27" t="b">
        <v>0</v>
      </c>
      <c r="C27" t="s">
        <v>328</v>
      </c>
      <c r="D27" t="s">
        <v>329</v>
      </c>
      <c r="E27" t="str">
        <f t="shared" si="0"/>
        <v>Asplenium musifolium</v>
      </c>
      <c r="F27" t="s">
        <v>330</v>
      </c>
    </row>
    <row r="28" spans="1:6">
      <c r="A28" t="s">
        <v>7</v>
      </c>
      <c r="B28" t="b">
        <v>0</v>
      </c>
      <c r="C28" t="s">
        <v>331</v>
      </c>
      <c r="D28" t="s">
        <v>332</v>
      </c>
      <c r="E28" t="str">
        <f t="shared" si="0"/>
        <v>Aglaomorpha parkinsonii</v>
      </c>
      <c r="F28" t="s">
        <v>333</v>
      </c>
    </row>
    <row r="29" spans="1:6">
      <c r="A29" t="s">
        <v>41</v>
      </c>
      <c r="B29" t="b">
        <v>0</v>
      </c>
      <c r="C29" t="s">
        <v>334</v>
      </c>
      <c r="D29" t="s">
        <v>335</v>
      </c>
      <c r="E29" t="str">
        <f t="shared" si="0"/>
        <v>Leucostegia pallida</v>
      </c>
      <c r="F29" t="s">
        <v>330</v>
      </c>
    </row>
    <row r="30" spans="1:6">
      <c r="A30" t="s">
        <v>10</v>
      </c>
      <c r="B30" t="b">
        <v>0</v>
      </c>
      <c r="C30" t="s">
        <v>336</v>
      </c>
      <c r="D30" t="s">
        <v>337</v>
      </c>
      <c r="E30" t="str">
        <f t="shared" si="0"/>
        <v>Parapolystichum novoguineens</v>
      </c>
      <c r="F30" t="s">
        <v>338</v>
      </c>
    </row>
    <row r="31" spans="1:6">
      <c r="A31" t="s">
        <v>11</v>
      </c>
      <c r="B31" t="b">
        <v>0</v>
      </c>
      <c r="C31" t="s">
        <v>339</v>
      </c>
      <c r="D31" t="s">
        <v>340</v>
      </c>
      <c r="E31" t="str">
        <f t="shared" si="0"/>
        <v>Piper aduncum</v>
      </c>
      <c r="F31" t="s">
        <v>333</v>
      </c>
    </row>
    <row r="32" spans="1:6">
      <c r="A32" t="s">
        <v>14</v>
      </c>
      <c r="B32" t="b">
        <v>0</v>
      </c>
      <c r="C32" t="s">
        <v>341</v>
      </c>
      <c r="D32" t="s">
        <v>342</v>
      </c>
      <c r="E32" t="str">
        <f t="shared" si="0"/>
        <v>Digitaria sanguinalis</v>
      </c>
      <c r="F32" t="s">
        <v>333</v>
      </c>
    </row>
    <row r="33" spans="1:6">
      <c r="A33" t="s">
        <v>16</v>
      </c>
      <c r="B33" t="b">
        <v>0</v>
      </c>
      <c r="C33" t="s">
        <v>343</v>
      </c>
      <c r="D33" t="s">
        <v>344</v>
      </c>
      <c r="E33" t="str">
        <f t="shared" si="0"/>
        <v>Ficus septica</v>
      </c>
      <c r="F33" t="s">
        <v>333</v>
      </c>
    </row>
    <row r="34" spans="1:6">
      <c r="A34" t="s">
        <v>17</v>
      </c>
      <c r="B34" t="b">
        <v>0</v>
      </c>
      <c r="C34" t="s">
        <v>345</v>
      </c>
      <c r="D34" t="s">
        <v>346</v>
      </c>
      <c r="E34" t="str">
        <f t="shared" si="0"/>
        <v>Microstegium vimineum</v>
      </c>
      <c r="F34" t="s">
        <v>333</v>
      </c>
    </row>
    <row r="35" spans="1:6">
      <c r="A35" t="s">
        <v>19</v>
      </c>
      <c r="B35" t="b">
        <v>0</v>
      </c>
      <c r="C35" t="s">
        <v>347</v>
      </c>
      <c r="D35" t="s">
        <v>348</v>
      </c>
      <c r="E35" t="str">
        <f t="shared" si="0"/>
        <v>Goodyera procera</v>
      </c>
      <c r="F35" t="s">
        <v>333</v>
      </c>
    </row>
    <row r="36" spans="1:6">
      <c r="A36" t="s">
        <v>21</v>
      </c>
      <c r="B36" t="b">
        <v>0</v>
      </c>
      <c r="C36" t="s">
        <v>349</v>
      </c>
      <c r="D36" t="s">
        <v>350</v>
      </c>
      <c r="E36" t="str">
        <f t="shared" si="0"/>
        <v>Boehmeria nivea</v>
      </c>
      <c r="F36" t="s">
        <v>333</v>
      </c>
    </row>
    <row r="37" spans="1:6">
      <c r="A37" t="s">
        <v>134</v>
      </c>
      <c r="B37" t="b">
        <v>0</v>
      </c>
      <c r="C37" t="s">
        <v>343</v>
      </c>
      <c r="D37" t="s">
        <v>351</v>
      </c>
      <c r="E37" t="str">
        <f t="shared" si="0"/>
        <v>Ficus wassa</v>
      </c>
      <c r="F37" t="s">
        <v>333</v>
      </c>
    </row>
    <row r="38" spans="1:6">
      <c r="A38" t="s">
        <v>23</v>
      </c>
      <c r="B38" t="b">
        <v>0</v>
      </c>
      <c r="C38" t="s">
        <v>352</v>
      </c>
      <c r="D38" t="s">
        <v>353</v>
      </c>
      <c r="E38" t="str">
        <f t="shared" si="0"/>
        <v>Araucaria cunninghamii</v>
      </c>
      <c r="F38" t="s">
        <v>333</v>
      </c>
    </row>
    <row r="39" spans="1:6">
      <c r="A39" t="s">
        <v>26</v>
      </c>
      <c r="B39" t="b">
        <v>0</v>
      </c>
      <c r="C39" t="s">
        <v>356</v>
      </c>
      <c r="D39" t="s">
        <v>357</v>
      </c>
      <c r="E39" t="str">
        <f t="shared" si="0"/>
        <v>Mallotus discolor</v>
      </c>
      <c r="F39" t="s">
        <v>333</v>
      </c>
    </row>
    <row r="40" spans="1:6">
      <c r="A40" t="s">
        <v>31</v>
      </c>
      <c r="B40" t="b">
        <v>0</v>
      </c>
      <c r="C40" t="s">
        <v>343</v>
      </c>
      <c r="D40" t="s">
        <v>362</v>
      </c>
      <c r="E40" t="str">
        <f t="shared" si="0"/>
        <v>Ficus copiosa</v>
      </c>
      <c r="F40" t="s">
        <v>333</v>
      </c>
    </row>
    <row r="41" spans="1:6">
      <c r="A41" t="s">
        <v>32</v>
      </c>
      <c r="B41" t="b">
        <v>0</v>
      </c>
      <c r="C41" t="s">
        <v>363</v>
      </c>
      <c r="D41" t="s">
        <v>364</v>
      </c>
      <c r="E41" t="str">
        <f t="shared" si="0"/>
        <v>Pueraria montana</v>
      </c>
      <c r="F41" t="s">
        <v>333</v>
      </c>
    </row>
    <row r="42" spans="1:6">
      <c r="A42" t="s">
        <v>190</v>
      </c>
      <c r="B42" t="b">
        <v>0</v>
      </c>
      <c r="C42" t="s">
        <v>365</v>
      </c>
      <c r="D42" t="s">
        <v>366</v>
      </c>
      <c r="E42" t="str">
        <f t="shared" si="0"/>
        <v>Alpinia caerulea</v>
      </c>
      <c r="F42" t="s">
        <v>333</v>
      </c>
    </row>
    <row r="43" spans="1:6">
      <c r="A43" t="s">
        <v>35</v>
      </c>
      <c r="B43" t="b">
        <v>0</v>
      </c>
      <c r="C43" t="s">
        <v>367</v>
      </c>
      <c r="D43" t="s">
        <v>368</v>
      </c>
      <c r="E43" t="str">
        <f t="shared" si="0"/>
        <v>Desmodium intortum</v>
      </c>
      <c r="F43" t="s">
        <v>333</v>
      </c>
    </row>
    <row r="44" spans="1:6">
      <c r="A44" t="s">
        <v>37</v>
      </c>
      <c r="B44" t="b">
        <v>0</v>
      </c>
      <c r="C44" t="s">
        <v>369</v>
      </c>
      <c r="D44" t="s">
        <v>370</v>
      </c>
      <c r="E44" t="str">
        <f t="shared" si="0"/>
        <v>Mentha sp</v>
      </c>
      <c r="F44" t="s">
        <v>338</v>
      </c>
    </row>
    <row r="45" spans="1:6">
      <c r="A45" t="s">
        <v>39</v>
      </c>
      <c r="B45" t="b">
        <v>0</v>
      </c>
      <c r="C45" t="s">
        <v>371</v>
      </c>
      <c r="D45" t="s">
        <v>372</v>
      </c>
      <c r="E45" t="str">
        <f t="shared" si="0"/>
        <v>Sida acuta</v>
      </c>
      <c r="F45" t="s">
        <v>333</v>
      </c>
    </row>
    <row r="46" spans="1:6">
      <c r="A46" t="s">
        <v>241</v>
      </c>
      <c r="B46" t="b">
        <v>0</v>
      </c>
      <c r="C46" t="s">
        <v>373</v>
      </c>
      <c r="D46" t="s">
        <v>374</v>
      </c>
      <c r="E46" t="str">
        <f t="shared" si="0"/>
        <v>Pteris papuana</v>
      </c>
      <c r="F46" t="s">
        <v>330</v>
      </c>
    </row>
    <row r="47" spans="1:6">
      <c r="A47" t="s">
        <v>42</v>
      </c>
      <c r="B47" t="b">
        <v>0</v>
      </c>
      <c r="C47" t="s">
        <v>375</v>
      </c>
      <c r="D47" t="s">
        <v>376</v>
      </c>
      <c r="E47" t="str">
        <f t="shared" si="0"/>
        <v>Albizia chinensis</v>
      </c>
      <c r="F47" t="s">
        <v>333</v>
      </c>
    </row>
    <row r="48" spans="1:6">
      <c r="A48" t="s">
        <v>43</v>
      </c>
      <c r="B48" t="b">
        <v>0</v>
      </c>
      <c r="C48" t="s">
        <v>377</v>
      </c>
      <c r="D48" t="s">
        <v>378</v>
      </c>
      <c r="E48" t="str">
        <f t="shared" si="0"/>
        <v>Glochidion disparipes</v>
      </c>
      <c r="F48" t="s">
        <v>333</v>
      </c>
    </row>
    <row r="49" spans="1:6">
      <c r="A49" t="s">
        <v>211</v>
      </c>
      <c r="B49" t="b">
        <v>0</v>
      </c>
      <c r="C49" t="s">
        <v>379</v>
      </c>
      <c r="D49" t="s">
        <v>380</v>
      </c>
      <c r="E49" t="str">
        <f t="shared" si="0"/>
        <v>Antidesma excavatum</v>
      </c>
      <c r="F49" t="s">
        <v>333</v>
      </c>
    </row>
    <row r="50" spans="1:6">
      <c r="A50" t="s">
        <v>75</v>
      </c>
      <c r="B50" t="b">
        <v>0</v>
      </c>
      <c r="C50" t="s">
        <v>383</v>
      </c>
      <c r="D50" t="s">
        <v>384</v>
      </c>
      <c r="E50" t="str">
        <f t="shared" si="0"/>
        <v>Tecomanthe dendrophila</v>
      </c>
      <c r="F50" t="s">
        <v>333</v>
      </c>
    </row>
    <row r="51" spans="1:6">
      <c r="A51" t="s">
        <v>48</v>
      </c>
      <c r="B51" t="b">
        <v>0</v>
      </c>
      <c r="C51" t="s">
        <v>385</v>
      </c>
      <c r="D51" t="s">
        <v>386</v>
      </c>
      <c r="E51" t="str">
        <f t="shared" si="0"/>
        <v>Sphaerostephanos veitchii</v>
      </c>
      <c r="F51" t="s">
        <v>330</v>
      </c>
    </row>
    <row r="52" spans="1:6">
      <c r="A52" t="s">
        <v>50</v>
      </c>
      <c r="B52" t="b">
        <v>0</v>
      </c>
      <c r="C52" t="s">
        <v>387</v>
      </c>
      <c r="D52" t="s">
        <v>388</v>
      </c>
      <c r="E52" t="str">
        <f t="shared" si="0"/>
        <v>Parsonsia straminea</v>
      </c>
      <c r="F52" t="s">
        <v>333</v>
      </c>
    </row>
    <row r="53" spans="1:6">
      <c r="A53" t="s">
        <v>52</v>
      </c>
      <c r="B53" t="b">
        <v>0</v>
      </c>
      <c r="C53" t="s">
        <v>389</v>
      </c>
      <c r="D53" t="s">
        <v>390</v>
      </c>
      <c r="E53" t="str">
        <f t="shared" si="0"/>
        <v>Dicranum scoparium</v>
      </c>
      <c r="F53" t="s">
        <v>333</v>
      </c>
    </row>
    <row r="54" spans="1:6">
      <c r="A54" t="s">
        <v>138</v>
      </c>
      <c r="B54" t="b">
        <v>0</v>
      </c>
      <c r="C54" t="s">
        <v>391</v>
      </c>
      <c r="D54" t="s">
        <v>392</v>
      </c>
      <c r="E54" t="str">
        <f t="shared" si="0"/>
        <v>Echinocystis lobata</v>
      </c>
      <c r="F54" t="s">
        <v>333</v>
      </c>
    </row>
    <row r="55" spans="1:6">
      <c r="A55" t="s">
        <v>53</v>
      </c>
      <c r="B55" t="b">
        <v>0</v>
      </c>
      <c r="C55" t="s">
        <v>393</v>
      </c>
      <c r="D55" t="s">
        <v>394</v>
      </c>
      <c r="E55" t="str">
        <f t="shared" si="0"/>
        <v>Iliamna rivularis</v>
      </c>
      <c r="F55" t="s">
        <v>333</v>
      </c>
    </row>
    <row r="56" spans="1:6">
      <c r="A56" t="s">
        <v>55</v>
      </c>
      <c r="B56" t="b">
        <v>0</v>
      </c>
      <c r="C56" t="s">
        <v>395</v>
      </c>
      <c r="D56" t="s">
        <v>396</v>
      </c>
      <c r="E56" t="str">
        <f t="shared" si="0"/>
        <v>Schizaea dichotoma</v>
      </c>
      <c r="F56" t="s">
        <v>333</v>
      </c>
    </row>
    <row r="57" spans="1:6">
      <c r="A57" t="s">
        <v>57</v>
      </c>
      <c r="B57" t="b">
        <v>0</v>
      </c>
      <c r="C57" t="s">
        <v>397</v>
      </c>
      <c r="D57" t="s">
        <v>398</v>
      </c>
      <c r="E57" t="str">
        <f t="shared" si="0"/>
        <v>Litsea guphii</v>
      </c>
      <c r="F57" t="s">
        <v>338</v>
      </c>
    </row>
    <row r="58" spans="1:6">
      <c r="A58" t="s">
        <v>59</v>
      </c>
      <c r="B58" t="b">
        <v>0</v>
      </c>
      <c r="C58" t="s">
        <v>399</v>
      </c>
      <c r="D58" t="s">
        <v>400</v>
      </c>
      <c r="E58" t="str">
        <f t="shared" si="0"/>
        <v>Breynia crenua</v>
      </c>
      <c r="F58" t="s">
        <v>338</v>
      </c>
    </row>
    <row r="59" spans="1:6">
      <c r="A59" t="s">
        <v>60</v>
      </c>
      <c r="B59" t="b">
        <v>0</v>
      </c>
      <c r="C59" t="s">
        <v>401</v>
      </c>
      <c r="D59" t="s">
        <v>402</v>
      </c>
      <c r="E59" t="str">
        <f t="shared" si="0"/>
        <v>Delonix regia</v>
      </c>
      <c r="F59" t="s">
        <v>333</v>
      </c>
    </row>
    <row r="60" spans="1:6">
      <c r="A60" t="s">
        <v>61</v>
      </c>
      <c r="B60" t="b">
        <v>0</v>
      </c>
      <c r="C60" t="s">
        <v>403</v>
      </c>
      <c r="D60" t="s">
        <v>404</v>
      </c>
      <c r="E60" t="str">
        <f t="shared" si="0"/>
        <v>Pittosporum ferrugineum</v>
      </c>
      <c r="F60" t="s">
        <v>330</v>
      </c>
    </row>
    <row r="61" spans="1:6">
      <c r="A61" t="s">
        <v>62</v>
      </c>
      <c r="B61" t="b">
        <v>0</v>
      </c>
      <c r="C61" t="s">
        <v>385</v>
      </c>
      <c r="D61" t="s">
        <v>405</v>
      </c>
      <c r="E61" t="str">
        <f t="shared" si="0"/>
        <v>Sphaerostephanos moseleyi</v>
      </c>
      <c r="F61" t="s">
        <v>330</v>
      </c>
    </row>
    <row r="62" spans="1:6">
      <c r="A62" t="s">
        <v>64</v>
      </c>
      <c r="B62" t="b">
        <v>0</v>
      </c>
      <c r="C62" t="s">
        <v>406</v>
      </c>
      <c r="D62" t="s">
        <v>407</v>
      </c>
      <c r="E62" t="str">
        <f t="shared" si="0"/>
        <v>Pinus kesiya</v>
      </c>
      <c r="F62" t="s">
        <v>333</v>
      </c>
    </row>
    <row r="63" spans="1:6">
      <c r="A63" t="s">
        <v>65</v>
      </c>
      <c r="B63" t="b">
        <v>0</v>
      </c>
      <c r="C63" t="s">
        <v>408</v>
      </c>
      <c r="D63" t="s">
        <v>370</v>
      </c>
      <c r="E63" t="str">
        <f t="shared" si="0"/>
        <v>Riedelia sp</v>
      </c>
      <c r="F63" t="s">
        <v>338</v>
      </c>
    </row>
    <row r="64" spans="1:6">
      <c r="A64" t="s">
        <v>66</v>
      </c>
      <c r="B64" t="b">
        <v>0</v>
      </c>
      <c r="C64" t="s">
        <v>409</v>
      </c>
      <c r="D64" t="s">
        <v>410</v>
      </c>
      <c r="E64" t="str">
        <f t="shared" si="0"/>
        <v>Vernonia amygdalina</v>
      </c>
      <c r="F64" t="s">
        <v>333</v>
      </c>
    </row>
    <row r="65" spans="1:6">
      <c r="A65" t="s">
        <v>68</v>
      </c>
      <c r="B65" t="b">
        <v>0</v>
      </c>
      <c r="C65" t="s">
        <v>411</v>
      </c>
      <c r="D65" t="s">
        <v>412</v>
      </c>
      <c r="E65" t="str">
        <f t="shared" si="0"/>
        <v>Rosmarinus officinalis</v>
      </c>
      <c r="F65" t="s">
        <v>333</v>
      </c>
    </row>
    <row r="66" spans="1:6">
      <c r="A66" t="s">
        <v>69</v>
      </c>
      <c r="B66" t="b">
        <v>0</v>
      </c>
      <c r="C66" t="s">
        <v>339</v>
      </c>
      <c r="D66" t="s">
        <v>370</v>
      </c>
      <c r="E66" t="str">
        <f t="shared" si="0"/>
        <v>Piper sp</v>
      </c>
      <c r="F66" t="s">
        <v>338</v>
      </c>
    </row>
    <row r="67" spans="1:6">
      <c r="A67" t="s">
        <v>71</v>
      </c>
      <c r="B67" t="b">
        <v>0</v>
      </c>
      <c r="C67" t="s">
        <v>414</v>
      </c>
      <c r="D67" t="s">
        <v>415</v>
      </c>
      <c r="E67" t="str">
        <f t="shared" ref="E67:E130" si="1">C67&amp;" "&amp;D67</f>
        <v>Diplazium dilatatum</v>
      </c>
      <c r="F67" t="s">
        <v>333</v>
      </c>
    </row>
    <row r="68" spans="1:6">
      <c r="A68" t="s">
        <v>72</v>
      </c>
      <c r="B68" t="b">
        <v>0</v>
      </c>
      <c r="C68" t="s">
        <v>416</v>
      </c>
      <c r="D68" t="s">
        <v>417</v>
      </c>
      <c r="E68" t="str">
        <f t="shared" si="1"/>
        <v>Cortaderia selloana</v>
      </c>
      <c r="F68" t="s">
        <v>333</v>
      </c>
    </row>
    <row r="69" spans="1:6">
      <c r="A69" t="s">
        <v>74</v>
      </c>
      <c r="B69" t="b">
        <v>0</v>
      </c>
      <c r="C69" t="s">
        <v>418</v>
      </c>
      <c r="D69" t="s">
        <v>419</v>
      </c>
      <c r="E69" t="str">
        <f t="shared" si="1"/>
        <v>Adiantum aneitense</v>
      </c>
      <c r="F69" t="s">
        <v>330</v>
      </c>
    </row>
    <row r="70" spans="1:6">
      <c r="A70" t="s">
        <v>77</v>
      </c>
      <c r="B70" t="b">
        <v>0</v>
      </c>
      <c r="C70" t="s">
        <v>420</v>
      </c>
      <c r="D70" t="s">
        <v>421</v>
      </c>
      <c r="E70" t="str">
        <f t="shared" si="1"/>
        <v>Ageratum conyzoides</v>
      </c>
      <c r="F70" t="s">
        <v>333</v>
      </c>
    </row>
    <row r="71" spans="1:6">
      <c r="A71" t="s">
        <v>79</v>
      </c>
      <c r="B71" t="b">
        <v>0</v>
      </c>
      <c r="C71" t="s">
        <v>422</v>
      </c>
      <c r="D71" t="s">
        <v>370</v>
      </c>
      <c r="E71" t="str">
        <f t="shared" si="1"/>
        <v>Citrus sp</v>
      </c>
      <c r="F71" t="s">
        <v>338</v>
      </c>
    </row>
    <row r="72" spans="1:6">
      <c r="A72" t="s">
        <v>80</v>
      </c>
      <c r="B72" t="b">
        <v>0</v>
      </c>
      <c r="C72" t="s">
        <v>423</v>
      </c>
      <c r="D72" t="s">
        <v>370</v>
      </c>
      <c r="E72" t="str">
        <f t="shared" si="1"/>
        <v>Cinnamomum sp</v>
      </c>
      <c r="F72" t="s">
        <v>338</v>
      </c>
    </row>
    <row r="73" spans="1:6">
      <c r="A73" t="s">
        <v>83</v>
      </c>
      <c r="B73" t="b">
        <v>0</v>
      </c>
      <c r="C73" t="s">
        <v>424</v>
      </c>
      <c r="D73" t="s">
        <v>425</v>
      </c>
      <c r="E73" t="str">
        <f t="shared" si="1"/>
        <v>Solanum betaceum</v>
      </c>
      <c r="F73" t="s">
        <v>333</v>
      </c>
    </row>
    <row r="74" spans="1:6">
      <c r="A74" t="s">
        <v>84</v>
      </c>
      <c r="B74" t="b">
        <v>0</v>
      </c>
      <c r="C74" t="s">
        <v>406</v>
      </c>
      <c r="D74" t="s">
        <v>426</v>
      </c>
      <c r="E74" t="str">
        <f t="shared" si="1"/>
        <v>Pinus patula</v>
      </c>
      <c r="F74" t="s">
        <v>333</v>
      </c>
    </row>
    <row r="75" spans="1:6">
      <c r="A75" t="s">
        <v>85</v>
      </c>
      <c r="B75" t="b">
        <v>0</v>
      </c>
      <c r="C75" t="s">
        <v>427</v>
      </c>
      <c r="D75" t="s">
        <v>428</v>
      </c>
      <c r="E75" t="str">
        <f t="shared" si="1"/>
        <v>Streblus asper</v>
      </c>
      <c r="F75" t="s">
        <v>333</v>
      </c>
    </row>
    <row r="76" spans="1:6">
      <c r="A76" t="s">
        <v>87</v>
      </c>
      <c r="B76" t="b">
        <v>0</v>
      </c>
      <c r="C76" t="s">
        <v>429</v>
      </c>
      <c r="D76" t="s">
        <v>430</v>
      </c>
      <c r="E76" t="str">
        <f t="shared" si="1"/>
        <v>Nephrolepis biserrata</v>
      </c>
      <c r="F76" t="s">
        <v>333</v>
      </c>
    </row>
    <row r="77" spans="1:6">
      <c r="A77" t="s">
        <v>88</v>
      </c>
      <c r="B77" t="b">
        <v>0</v>
      </c>
      <c r="C77" t="s">
        <v>431</v>
      </c>
      <c r="D77" t="s">
        <v>432</v>
      </c>
      <c r="E77" t="str">
        <f t="shared" si="1"/>
        <v>Leucaena leucocephala</v>
      </c>
      <c r="F77" t="s">
        <v>333</v>
      </c>
    </row>
    <row r="78" spans="1:6">
      <c r="A78" t="s">
        <v>90</v>
      </c>
      <c r="B78" t="b">
        <v>0</v>
      </c>
      <c r="C78" t="s">
        <v>433</v>
      </c>
      <c r="D78" t="s">
        <v>434</v>
      </c>
      <c r="E78" t="str">
        <f t="shared" si="1"/>
        <v>Psidium guajava</v>
      </c>
      <c r="F78" t="s">
        <v>333</v>
      </c>
    </row>
    <row r="79" spans="1:6">
      <c r="A79" t="s">
        <v>34</v>
      </c>
      <c r="B79" t="b">
        <v>0</v>
      </c>
      <c r="C79" t="s">
        <v>365</v>
      </c>
      <c r="D79" t="s">
        <v>370</v>
      </c>
      <c r="E79" t="str">
        <f t="shared" si="1"/>
        <v>Alpinia sp</v>
      </c>
      <c r="F79" t="s">
        <v>338</v>
      </c>
    </row>
    <row r="80" spans="1:6">
      <c r="A80" t="s">
        <v>91</v>
      </c>
      <c r="B80" t="b">
        <v>0</v>
      </c>
      <c r="C80" t="s">
        <v>435</v>
      </c>
      <c r="D80" t="s">
        <v>436</v>
      </c>
      <c r="E80" t="str">
        <f t="shared" si="1"/>
        <v>Tephrosia vogelii</v>
      </c>
      <c r="F80" t="s">
        <v>333</v>
      </c>
    </row>
    <row r="81" spans="1:6">
      <c r="A81" t="s">
        <v>92</v>
      </c>
      <c r="B81" t="b">
        <v>0</v>
      </c>
      <c r="C81" t="s">
        <v>437</v>
      </c>
      <c r="D81" t="s">
        <v>370</v>
      </c>
      <c r="E81" t="str">
        <f t="shared" si="1"/>
        <v>Oryza sp</v>
      </c>
      <c r="F81" t="s">
        <v>338</v>
      </c>
    </row>
    <row r="82" spans="1:6">
      <c r="A82" t="s">
        <v>93</v>
      </c>
      <c r="B82" t="b">
        <v>0</v>
      </c>
      <c r="C82" t="s">
        <v>438</v>
      </c>
      <c r="D82" t="s">
        <v>439</v>
      </c>
      <c r="E82" t="str">
        <f t="shared" si="1"/>
        <v>Melinis minutiflora</v>
      </c>
      <c r="F82" t="s">
        <v>333</v>
      </c>
    </row>
    <row r="83" spans="1:6">
      <c r="A83" t="s">
        <v>94</v>
      </c>
      <c r="B83" t="b">
        <v>0</v>
      </c>
      <c r="C83" t="s">
        <v>440</v>
      </c>
      <c r="D83" t="s">
        <v>441</v>
      </c>
      <c r="E83" t="str">
        <f t="shared" si="1"/>
        <v>Imperata cylindrica</v>
      </c>
      <c r="F83" t="s">
        <v>333</v>
      </c>
    </row>
    <row r="84" spans="1:6">
      <c r="A84" t="s">
        <v>135</v>
      </c>
      <c r="B84" t="b">
        <v>0</v>
      </c>
      <c r="C84" t="s">
        <v>343</v>
      </c>
      <c r="D84" t="s">
        <v>351</v>
      </c>
      <c r="E84" t="str">
        <f t="shared" si="1"/>
        <v>Ficus wassa</v>
      </c>
      <c r="F84" t="s">
        <v>333</v>
      </c>
    </row>
    <row r="85" spans="1:6">
      <c r="A85" t="s">
        <v>96</v>
      </c>
      <c r="B85" t="b">
        <v>0</v>
      </c>
      <c r="C85" t="s">
        <v>442</v>
      </c>
      <c r="D85" t="s">
        <v>443</v>
      </c>
      <c r="E85" t="str">
        <f t="shared" si="1"/>
        <v>Passiflora foetida</v>
      </c>
      <c r="F85" t="s">
        <v>333</v>
      </c>
    </row>
    <row r="86" spans="1:6">
      <c r="A86" t="s">
        <v>98</v>
      </c>
      <c r="B86" t="b">
        <v>0</v>
      </c>
      <c r="C86" t="s">
        <v>444</v>
      </c>
      <c r="D86" t="s">
        <v>445</v>
      </c>
      <c r="E86" t="str">
        <f t="shared" si="1"/>
        <v>Coffea arabica</v>
      </c>
      <c r="F86" t="s">
        <v>333</v>
      </c>
    </row>
    <row r="87" spans="1:6">
      <c r="A87" t="s">
        <v>100</v>
      </c>
      <c r="B87" t="b">
        <v>0</v>
      </c>
      <c r="C87" t="s">
        <v>446</v>
      </c>
      <c r="D87" t="s">
        <v>370</v>
      </c>
      <c r="E87" t="str">
        <f t="shared" si="1"/>
        <v>Schefflera sp</v>
      </c>
      <c r="F87" t="s">
        <v>338</v>
      </c>
    </row>
    <row r="88" spans="1:6">
      <c r="A88" t="s">
        <v>102</v>
      </c>
      <c r="B88" t="b">
        <v>0</v>
      </c>
      <c r="C88" t="s">
        <v>447</v>
      </c>
      <c r="D88" t="s">
        <v>448</v>
      </c>
      <c r="E88" t="str">
        <f t="shared" si="1"/>
        <v>Vittaria elongata</v>
      </c>
      <c r="F88" t="s">
        <v>333</v>
      </c>
    </row>
    <row r="89" spans="1:6">
      <c r="A89" t="s">
        <v>104</v>
      </c>
      <c r="B89" t="b">
        <v>0</v>
      </c>
      <c r="C89" t="s">
        <v>449</v>
      </c>
      <c r="D89" t="s">
        <v>450</v>
      </c>
      <c r="E89" t="str">
        <f t="shared" si="1"/>
        <v>Flacourtia indica</v>
      </c>
      <c r="F89" t="s">
        <v>333</v>
      </c>
    </row>
    <row r="90" spans="1:6">
      <c r="A90" t="s">
        <v>106</v>
      </c>
      <c r="B90" t="b">
        <v>0</v>
      </c>
      <c r="C90" t="s">
        <v>451</v>
      </c>
      <c r="D90" t="s">
        <v>370</v>
      </c>
      <c r="E90" t="str">
        <f t="shared" si="1"/>
        <v>Smilax sp</v>
      </c>
      <c r="F90" t="s">
        <v>338</v>
      </c>
    </row>
    <row r="91" spans="1:6">
      <c r="A91" t="s">
        <v>255</v>
      </c>
      <c r="B91" t="b">
        <v>0</v>
      </c>
      <c r="C91" t="s">
        <v>406</v>
      </c>
      <c r="D91" t="s">
        <v>452</v>
      </c>
      <c r="E91" t="str">
        <f t="shared" si="1"/>
        <v>Pinus merkusii</v>
      </c>
      <c r="F91" t="s">
        <v>333</v>
      </c>
    </row>
    <row r="92" spans="1:6">
      <c r="A92" t="s">
        <v>163</v>
      </c>
      <c r="B92" t="b">
        <v>0</v>
      </c>
      <c r="C92" t="s">
        <v>442</v>
      </c>
      <c r="D92" t="s">
        <v>453</v>
      </c>
      <c r="E92" t="str">
        <f t="shared" si="1"/>
        <v>Passiflora edulis</v>
      </c>
      <c r="F92" t="s">
        <v>333</v>
      </c>
    </row>
    <row r="93" spans="1:6">
      <c r="A93" t="s">
        <v>109</v>
      </c>
      <c r="B93" t="b">
        <v>0</v>
      </c>
      <c r="C93" t="s">
        <v>429</v>
      </c>
      <c r="D93" t="s">
        <v>456</v>
      </c>
      <c r="E93" t="str">
        <f t="shared" si="1"/>
        <v>Nephrolepis lauterbachii</v>
      </c>
      <c r="F93" t="s">
        <v>330</v>
      </c>
    </row>
    <row r="94" spans="1:6">
      <c r="A94" t="s">
        <v>111</v>
      </c>
      <c r="B94" t="b">
        <v>0</v>
      </c>
      <c r="C94" t="s">
        <v>457</v>
      </c>
      <c r="D94" t="s">
        <v>370</v>
      </c>
      <c r="E94" t="str">
        <f t="shared" si="1"/>
        <v>Alocasia sp</v>
      </c>
      <c r="F94" t="s">
        <v>338</v>
      </c>
    </row>
    <row r="95" spans="1:6">
      <c r="A95" t="s">
        <v>252</v>
      </c>
      <c r="B95" t="b">
        <v>0</v>
      </c>
      <c r="C95" t="s">
        <v>458</v>
      </c>
      <c r="D95" t="s">
        <v>459</v>
      </c>
      <c r="E95" t="str">
        <f t="shared" si="1"/>
        <v>Rungia klossii</v>
      </c>
      <c r="F95" t="s">
        <v>330</v>
      </c>
    </row>
    <row r="96" spans="1:6">
      <c r="A96" t="s">
        <v>125</v>
      </c>
      <c r="B96" t="b">
        <v>0</v>
      </c>
      <c r="C96" t="s">
        <v>460</v>
      </c>
      <c r="D96" t="s">
        <v>461</v>
      </c>
      <c r="E96" t="str">
        <f t="shared" si="1"/>
        <v>Amaranthus polygonoides</v>
      </c>
      <c r="F96" t="s">
        <v>333</v>
      </c>
    </row>
    <row r="97" spans="1:6">
      <c r="A97" t="s">
        <v>120</v>
      </c>
      <c r="B97" t="b">
        <v>0</v>
      </c>
      <c r="C97" t="s">
        <v>457</v>
      </c>
      <c r="D97" t="s">
        <v>462</v>
      </c>
      <c r="E97" t="str">
        <f t="shared" si="1"/>
        <v>Alocasia brancifolia</v>
      </c>
      <c r="F97" t="s">
        <v>333</v>
      </c>
    </row>
    <row r="98" spans="1:6">
      <c r="A98" t="s">
        <v>113</v>
      </c>
      <c r="B98" t="b">
        <v>0</v>
      </c>
      <c r="C98" t="s">
        <v>460</v>
      </c>
      <c r="D98" t="s">
        <v>370</v>
      </c>
      <c r="E98" t="str">
        <f t="shared" si="1"/>
        <v>Amaranthus sp</v>
      </c>
      <c r="F98" t="s">
        <v>338</v>
      </c>
    </row>
    <row r="99" spans="1:6">
      <c r="A99" t="s">
        <v>114</v>
      </c>
      <c r="B99" t="b">
        <v>0</v>
      </c>
      <c r="C99" t="s">
        <v>463</v>
      </c>
      <c r="D99" t="s">
        <v>370</v>
      </c>
      <c r="E99" t="str">
        <f t="shared" si="1"/>
        <v>Homalanthus sp</v>
      </c>
      <c r="F99" t="s">
        <v>338</v>
      </c>
    </row>
    <row r="100" spans="1:6">
      <c r="A100" t="s">
        <v>116</v>
      </c>
      <c r="B100" t="b">
        <v>0</v>
      </c>
      <c r="C100" t="s">
        <v>466</v>
      </c>
      <c r="D100" t="s">
        <v>467</v>
      </c>
      <c r="E100" t="str">
        <f t="shared" si="1"/>
        <v>Nastus productus</v>
      </c>
      <c r="F100" t="s">
        <v>333</v>
      </c>
    </row>
    <row r="101" spans="1:6">
      <c r="A101" t="s">
        <v>191</v>
      </c>
      <c r="B101" t="b">
        <v>0</v>
      </c>
      <c r="C101" t="s">
        <v>468</v>
      </c>
      <c r="D101" t="s">
        <v>469</v>
      </c>
      <c r="E101" t="str">
        <f t="shared" si="1"/>
        <v>Rhynchosia sublobata</v>
      </c>
      <c r="F101" t="s">
        <v>333</v>
      </c>
    </row>
    <row r="102" spans="1:6">
      <c r="A102" t="s">
        <v>117</v>
      </c>
      <c r="B102" t="b">
        <v>0</v>
      </c>
      <c r="C102" t="s">
        <v>458</v>
      </c>
      <c r="D102" t="s">
        <v>376</v>
      </c>
      <c r="E102" t="str">
        <f t="shared" si="1"/>
        <v>Rungia chinensis</v>
      </c>
      <c r="F102" t="s">
        <v>333</v>
      </c>
    </row>
    <row r="103" spans="1:6">
      <c r="A103" t="s">
        <v>119</v>
      </c>
      <c r="B103" t="b">
        <v>0</v>
      </c>
      <c r="C103" t="s">
        <v>470</v>
      </c>
      <c r="D103" t="s">
        <v>471</v>
      </c>
      <c r="E103" t="str">
        <f t="shared" si="1"/>
        <v>Impatiens hawkeri</v>
      </c>
      <c r="F103" t="s">
        <v>330</v>
      </c>
    </row>
    <row r="104" spans="1:6">
      <c r="A104" t="s">
        <v>121</v>
      </c>
      <c r="B104" t="b">
        <v>0</v>
      </c>
      <c r="C104" t="s">
        <v>457</v>
      </c>
      <c r="D104" t="s">
        <v>472</v>
      </c>
      <c r="E104" t="str">
        <f t="shared" si="1"/>
        <v>Alocasia lancifolia</v>
      </c>
      <c r="F104" t="s">
        <v>333</v>
      </c>
    </row>
    <row r="105" spans="1:6">
      <c r="A105" t="s">
        <v>124</v>
      </c>
      <c r="B105" t="b">
        <v>0</v>
      </c>
      <c r="C105" t="s">
        <v>475</v>
      </c>
      <c r="D105" t="s">
        <v>476</v>
      </c>
      <c r="E105" t="str">
        <f t="shared" si="1"/>
        <v>Dendrocnide excelsa</v>
      </c>
      <c r="F105" t="s">
        <v>333</v>
      </c>
    </row>
    <row r="106" spans="1:6">
      <c r="A106" t="s">
        <v>126</v>
      </c>
      <c r="B106" t="b">
        <v>0</v>
      </c>
      <c r="C106" t="s">
        <v>460</v>
      </c>
      <c r="D106" t="s">
        <v>477</v>
      </c>
      <c r="E106" t="str">
        <f t="shared" si="1"/>
        <v>Amaranthus dubius</v>
      </c>
      <c r="F106" t="s">
        <v>333</v>
      </c>
    </row>
    <row r="107" spans="1:6">
      <c r="A107" t="s">
        <v>243</v>
      </c>
      <c r="B107" t="b">
        <v>0</v>
      </c>
      <c r="C107" t="s">
        <v>482</v>
      </c>
      <c r="D107" t="s">
        <v>483</v>
      </c>
      <c r="E107" t="str">
        <f t="shared" si="1"/>
        <v>Oxalis stricta</v>
      </c>
      <c r="F107" t="s">
        <v>333</v>
      </c>
    </row>
    <row r="108" spans="1:6">
      <c r="A108" t="s">
        <v>129</v>
      </c>
      <c r="B108" t="b">
        <v>0</v>
      </c>
      <c r="C108" t="s">
        <v>484</v>
      </c>
      <c r="D108" t="s">
        <v>485</v>
      </c>
      <c r="E108" t="str">
        <f t="shared" si="1"/>
        <v>Selliguea enervis</v>
      </c>
      <c r="F108" t="s">
        <v>330</v>
      </c>
    </row>
    <row r="109" spans="1:6">
      <c r="A109" t="s">
        <v>130</v>
      </c>
      <c r="B109" t="b">
        <v>0</v>
      </c>
      <c r="C109" t="s">
        <v>377</v>
      </c>
      <c r="D109" t="s">
        <v>486</v>
      </c>
      <c r="E109" t="str">
        <f t="shared" si="1"/>
        <v>Glochidion eriocarpum</v>
      </c>
      <c r="F109" t="s">
        <v>333</v>
      </c>
    </row>
    <row r="110" spans="1:6">
      <c r="A110" t="s">
        <v>189</v>
      </c>
      <c r="B110" t="b">
        <v>0</v>
      </c>
      <c r="C110" t="s">
        <v>487</v>
      </c>
      <c r="D110" t="s">
        <v>488</v>
      </c>
      <c r="E110" t="str">
        <f t="shared" si="1"/>
        <v>Psychotria insularum</v>
      </c>
      <c r="F110" t="s">
        <v>333</v>
      </c>
    </row>
    <row r="111" spans="1:6">
      <c r="A111" t="s">
        <v>188</v>
      </c>
      <c r="B111" t="b">
        <v>0</v>
      </c>
      <c r="C111" t="s">
        <v>487</v>
      </c>
      <c r="D111" t="s">
        <v>489</v>
      </c>
      <c r="E111" t="str">
        <f t="shared" si="1"/>
        <v>Psychotria camerunensis</v>
      </c>
      <c r="F111" t="s">
        <v>333</v>
      </c>
    </row>
    <row r="112" spans="1:6">
      <c r="A112" t="s">
        <v>133</v>
      </c>
      <c r="B112" t="b">
        <v>0</v>
      </c>
      <c r="C112" t="s">
        <v>490</v>
      </c>
      <c r="D112" t="s">
        <v>491</v>
      </c>
      <c r="E112" t="str">
        <f t="shared" si="1"/>
        <v>Tradescantia fluminensis</v>
      </c>
      <c r="F112" t="s">
        <v>333</v>
      </c>
    </row>
    <row r="113" spans="1:6">
      <c r="A113" t="s">
        <v>136</v>
      </c>
      <c r="B113" t="b">
        <v>0</v>
      </c>
      <c r="C113" t="s">
        <v>492</v>
      </c>
      <c r="D113" t="s">
        <v>493</v>
      </c>
      <c r="E113" t="str">
        <f t="shared" si="1"/>
        <v>Macaranga novoguineensis</v>
      </c>
      <c r="F113" t="s">
        <v>333</v>
      </c>
    </row>
    <row r="114" spans="1:6">
      <c r="A114" t="s">
        <v>139</v>
      </c>
      <c r="B114" t="b">
        <v>0</v>
      </c>
      <c r="C114" t="s">
        <v>494</v>
      </c>
      <c r="D114" t="s">
        <v>495</v>
      </c>
      <c r="E114" t="str">
        <f t="shared" si="1"/>
        <v>Melicope vitiflora</v>
      </c>
      <c r="F114" t="s">
        <v>330</v>
      </c>
    </row>
    <row r="115" spans="1:6">
      <c r="A115" t="s">
        <v>141</v>
      </c>
      <c r="B115" t="b">
        <v>0</v>
      </c>
      <c r="C115" t="s">
        <v>496</v>
      </c>
      <c r="D115" t="s">
        <v>497</v>
      </c>
      <c r="E115" t="str">
        <f t="shared" si="1"/>
        <v>Muellerina celastroides</v>
      </c>
      <c r="F115" t="s">
        <v>333</v>
      </c>
    </row>
    <row r="116" spans="1:6">
      <c r="A116" t="s">
        <v>143</v>
      </c>
      <c r="B116" t="b">
        <v>0</v>
      </c>
      <c r="C116" t="s">
        <v>500</v>
      </c>
      <c r="D116" t="s">
        <v>501</v>
      </c>
      <c r="E116" t="str">
        <f t="shared" si="1"/>
        <v>Hydnophytum microphyllum</v>
      </c>
      <c r="F116" t="s">
        <v>333</v>
      </c>
    </row>
    <row r="117" spans="1:6">
      <c r="A117" t="s">
        <v>144</v>
      </c>
      <c r="B117" t="b">
        <v>0</v>
      </c>
      <c r="C117" t="s">
        <v>502</v>
      </c>
      <c r="D117" t="s">
        <v>415</v>
      </c>
      <c r="E117" t="str">
        <f t="shared" si="1"/>
        <v>Paspalum dilatatum</v>
      </c>
      <c r="F117" t="s">
        <v>333</v>
      </c>
    </row>
    <row r="118" spans="1:6">
      <c r="A118" t="s">
        <v>146</v>
      </c>
      <c r="B118" t="b">
        <v>0</v>
      </c>
      <c r="C118" t="s">
        <v>503</v>
      </c>
      <c r="D118" t="s">
        <v>370</v>
      </c>
      <c r="E118" t="str">
        <f t="shared" si="1"/>
        <v>Pandanus sp</v>
      </c>
      <c r="F118" t="s">
        <v>338</v>
      </c>
    </row>
    <row r="119" spans="1:6">
      <c r="A119" t="s">
        <v>147</v>
      </c>
      <c r="B119" t="b">
        <v>0</v>
      </c>
      <c r="C119" t="s">
        <v>504</v>
      </c>
      <c r="D119" t="s">
        <v>505</v>
      </c>
      <c r="E119" t="str">
        <f t="shared" si="1"/>
        <v>Colocasia esculenta</v>
      </c>
      <c r="F119" t="s">
        <v>333</v>
      </c>
    </row>
    <row r="120" spans="1:6">
      <c r="A120" t="s">
        <v>149</v>
      </c>
      <c r="B120" t="b">
        <v>0</v>
      </c>
      <c r="C120" t="s">
        <v>506</v>
      </c>
      <c r="D120" t="s">
        <v>370</v>
      </c>
      <c r="E120" t="str">
        <f t="shared" si="1"/>
        <v>Musa sp</v>
      </c>
      <c r="F120" t="s">
        <v>338</v>
      </c>
    </row>
    <row r="121" spans="1:6">
      <c r="A121" t="s">
        <v>151</v>
      </c>
      <c r="B121" t="b">
        <v>0</v>
      </c>
      <c r="C121" t="s">
        <v>507</v>
      </c>
      <c r="D121" t="s">
        <v>508</v>
      </c>
      <c r="E121" t="str">
        <f t="shared" si="1"/>
        <v>Ipomoea batatas</v>
      </c>
      <c r="F121" t="s">
        <v>333</v>
      </c>
    </row>
    <row r="122" spans="1:6">
      <c r="A122" t="s">
        <v>152</v>
      </c>
      <c r="B122" t="b">
        <v>0</v>
      </c>
      <c r="C122" t="s">
        <v>509</v>
      </c>
      <c r="D122" t="s">
        <v>510</v>
      </c>
      <c r="E122" t="str">
        <f t="shared" si="1"/>
        <v>Leersia oryzoides</v>
      </c>
      <c r="F122" t="s">
        <v>333</v>
      </c>
    </row>
    <row r="123" spans="1:6">
      <c r="A123" t="s">
        <v>154</v>
      </c>
      <c r="B123" t="b">
        <v>0</v>
      </c>
      <c r="C123" t="s">
        <v>513</v>
      </c>
      <c r="D123" t="s">
        <v>505</v>
      </c>
      <c r="E123" t="str">
        <f t="shared" si="1"/>
        <v>Manihot esculenta</v>
      </c>
      <c r="F123" t="s">
        <v>333</v>
      </c>
    </row>
    <row r="124" spans="1:6">
      <c r="A124" t="s">
        <v>156</v>
      </c>
      <c r="B124" t="b">
        <v>0</v>
      </c>
      <c r="C124" t="s">
        <v>514</v>
      </c>
      <c r="D124" t="s">
        <v>515</v>
      </c>
      <c r="E124" t="str">
        <f t="shared" si="1"/>
        <v>Curcuma longa</v>
      </c>
      <c r="F124" t="s">
        <v>333</v>
      </c>
    </row>
    <row r="125" spans="1:6">
      <c r="A125" t="s">
        <v>158</v>
      </c>
      <c r="B125" t="b">
        <v>0</v>
      </c>
      <c r="C125" t="s">
        <v>518</v>
      </c>
      <c r="D125" t="s">
        <v>519</v>
      </c>
      <c r="E125" t="str">
        <f t="shared" si="1"/>
        <v>Setaria barbata</v>
      </c>
      <c r="F125" t="s">
        <v>333</v>
      </c>
    </row>
    <row r="126" spans="1:6">
      <c r="A126" t="s">
        <v>160</v>
      </c>
      <c r="B126" t="b">
        <v>0</v>
      </c>
      <c r="C126" t="s">
        <v>520</v>
      </c>
      <c r="D126" t="s">
        <v>370</v>
      </c>
      <c r="E126" t="str">
        <f t="shared" si="1"/>
        <v>Bolboschoenus sp</v>
      </c>
      <c r="F126" t="s">
        <v>338</v>
      </c>
    </row>
    <row r="127" spans="1:6">
      <c r="A127" t="s">
        <v>161</v>
      </c>
      <c r="B127" t="b">
        <v>0</v>
      </c>
      <c r="C127" t="s">
        <v>521</v>
      </c>
      <c r="D127" t="s">
        <v>522</v>
      </c>
      <c r="E127" t="str">
        <f t="shared" si="1"/>
        <v>Brachiaria plantaginea</v>
      </c>
      <c r="F127" t="s">
        <v>333</v>
      </c>
    </row>
    <row r="128" spans="1:6">
      <c r="A128" t="s">
        <v>162</v>
      </c>
      <c r="B128" t="b">
        <v>0</v>
      </c>
      <c r="C128" t="s">
        <v>523</v>
      </c>
      <c r="D128" t="s">
        <v>370</v>
      </c>
      <c r="E128" t="str">
        <f t="shared" si="1"/>
        <v>Mimosa sp</v>
      </c>
      <c r="F128" t="s">
        <v>338</v>
      </c>
    </row>
    <row r="129" spans="1:6">
      <c r="A129" t="s">
        <v>167</v>
      </c>
      <c r="B129" t="b">
        <v>0</v>
      </c>
      <c r="C129" t="s">
        <v>526</v>
      </c>
      <c r="D129" t="s">
        <v>527</v>
      </c>
      <c r="E129" t="str">
        <f t="shared" si="1"/>
        <v>Ludwigia hyssopifolia</v>
      </c>
      <c r="F129" t="s">
        <v>333</v>
      </c>
    </row>
    <row r="130" spans="1:6">
      <c r="A130" t="s">
        <v>169</v>
      </c>
      <c r="B130" t="b">
        <v>0</v>
      </c>
      <c r="C130" t="s">
        <v>528</v>
      </c>
      <c r="D130" t="s">
        <v>499</v>
      </c>
      <c r="E130" t="str">
        <f t="shared" si="1"/>
        <v>Oenanthe javanica</v>
      </c>
      <c r="F130" t="s">
        <v>333</v>
      </c>
    </row>
    <row r="131" spans="1:6">
      <c r="A131" t="s">
        <v>171</v>
      </c>
      <c r="B131" t="b">
        <v>0</v>
      </c>
      <c r="C131" t="s">
        <v>529</v>
      </c>
      <c r="D131" t="s">
        <v>530</v>
      </c>
      <c r="E131" t="str">
        <f t="shared" ref="E131:E167" si="2">C131&amp;" "&amp;D131</f>
        <v>Saurauia conjestifolia</v>
      </c>
      <c r="F131" t="s">
        <v>338</v>
      </c>
    </row>
    <row r="132" spans="1:6">
      <c r="A132" t="s">
        <v>172</v>
      </c>
      <c r="B132" t="b">
        <v>0</v>
      </c>
      <c r="C132" t="s">
        <v>343</v>
      </c>
      <c r="D132" t="s">
        <v>531</v>
      </c>
      <c r="E132" t="str">
        <f t="shared" si="2"/>
        <v>Ficus dammaropsis</v>
      </c>
      <c r="F132" t="s">
        <v>333</v>
      </c>
    </row>
    <row r="133" spans="1:6">
      <c r="A133" t="s">
        <v>174</v>
      </c>
      <c r="B133" t="b">
        <v>0</v>
      </c>
      <c r="C133" t="s">
        <v>532</v>
      </c>
      <c r="D133" t="s">
        <v>533</v>
      </c>
      <c r="E133" t="str">
        <f t="shared" si="2"/>
        <v>Alphitonia incana</v>
      </c>
      <c r="F133" t="s">
        <v>333</v>
      </c>
    </row>
    <row r="134" spans="1:6">
      <c r="A134" t="s">
        <v>175</v>
      </c>
      <c r="B134" t="b">
        <v>0</v>
      </c>
      <c r="C134" t="s">
        <v>534</v>
      </c>
      <c r="D134" t="s">
        <v>535</v>
      </c>
      <c r="E134" t="str">
        <f t="shared" si="2"/>
        <v>Erigeron canadensis</v>
      </c>
      <c r="F134" t="s">
        <v>361</v>
      </c>
    </row>
    <row r="135" spans="1:6">
      <c r="A135" t="s">
        <v>178</v>
      </c>
      <c r="B135" t="b">
        <v>0</v>
      </c>
      <c r="C135" t="s">
        <v>538</v>
      </c>
      <c r="D135" t="s">
        <v>539</v>
      </c>
      <c r="E135" t="str">
        <f t="shared" si="2"/>
        <v>Rubus probus</v>
      </c>
      <c r="F135" t="s">
        <v>333</v>
      </c>
    </row>
    <row r="136" spans="1:6">
      <c r="A136" t="s">
        <v>254</v>
      </c>
      <c r="B136" t="b">
        <v>0</v>
      </c>
      <c r="C136" t="s">
        <v>538</v>
      </c>
      <c r="D136" t="s">
        <v>540</v>
      </c>
      <c r="E136" t="str">
        <f t="shared" si="2"/>
        <v>Rubus rosifolius</v>
      </c>
      <c r="F136" t="s">
        <v>333</v>
      </c>
    </row>
    <row r="137" spans="1:6">
      <c r="A137" t="s">
        <v>179</v>
      </c>
      <c r="B137" t="b">
        <v>0</v>
      </c>
      <c r="C137" t="s">
        <v>367</v>
      </c>
      <c r="D137" t="s">
        <v>541</v>
      </c>
      <c r="E137" t="str">
        <f t="shared" si="2"/>
        <v>Desmodium triflorum</v>
      </c>
      <c r="F137" t="s">
        <v>333</v>
      </c>
    </row>
    <row r="138" spans="1:6">
      <c r="A138" t="s">
        <v>180</v>
      </c>
      <c r="B138" t="b">
        <v>0</v>
      </c>
      <c r="C138" t="s">
        <v>542</v>
      </c>
      <c r="D138" t="s">
        <v>543</v>
      </c>
      <c r="E138" t="str">
        <f t="shared" si="2"/>
        <v>Timonius timon</v>
      </c>
      <c r="F138" t="s">
        <v>333</v>
      </c>
    </row>
    <row r="139" spans="1:6">
      <c r="A139" t="s">
        <v>181</v>
      </c>
      <c r="B139" t="b">
        <v>0</v>
      </c>
      <c r="C139" t="s">
        <v>544</v>
      </c>
      <c r="D139" t="s">
        <v>545</v>
      </c>
      <c r="E139" t="str">
        <f t="shared" si="2"/>
        <v>Antiaris toxicaria</v>
      </c>
      <c r="F139" t="s">
        <v>333</v>
      </c>
    </row>
    <row r="140" spans="1:6">
      <c r="A140" t="s">
        <v>182</v>
      </c>
      <c r="B140" t="b">
        <v>0</v>
      </c>
      <c r="C140" t="s">
        <v>343</v>
      </c>
      <c r="D140" t="s">
        <v>546</v>
      </c>
      <c r="E140" t="str">
        <f t="shared" si="2"/>
        <v>Ficus benjamenii</v>
      </c>
      <c r="F140" t="s">
        <v>338</v>
      </c>
    </row>
    <row r="141" spans="1:6">
      <c r="A141" t="s">
        <v>186</v>
      </c>
      <c r="B141" t="b">
        <v>0</v>
      </c>
      <c r="C141" t="s">
        <v>551</v>
      </c>
      <c r="D141" t="s">
        <v>552</v>
      </c>
      <c r="E141" t="str">
        <f t="shared" si="2"/>
        <v>Dianella acutifolia</v>
      </c>
      <c r="F141" t="s">
        <v>333</v>
      </c>
    </row>
    <row r="142" spans="1:6">
      <c r="A142" t="s">
        <v>187</v>
      </c>
      <c r="B142" t="b">
        <v>0</v>
      </c>
      <c r="C142" t="s">
        <v>553</v>
      </c>
      <c r="D142" t="s">
        <v>370</v>
      </c>
      <c r="E142" t="str">
        <f t="shared" si="2"/>
        <v>Sterculia sp</v>
      </c>
      <c r="F142" t="s">
        <v>338</v>
      </c>
    </row>
    <row r="143" spans="1:6">
      <c r="A143" t="s">
        <v>195</v>
      </c>
      <c r="B143" t="b">
        <v>0</v>
      </c>
      <c r="C143" t="s">
        <v>556</v>
      </c>
      <c r="D143" t="s">
        <v>370</v>
      </c>
      <c r="E143" t="str">
        <f t="shared" si="2"/>
        <v>Eurya sp</v>
      </c>
      <c r="F143" t="s">
        <v>338</v>
      </c>
    </row>
    <row r="144" spans="1:6">
      <c r="A144" t="s">
        <v>199</v>
      </c>
      <c r="B144" t="b">
        <v>0</v>
      </c>
      <c r="C144" t="s">
        <v>559</v>
      </c>
      <c r="D144" t="s">
        <v>560</v>
      </c>
      <c r="E144" t="str">
        <f t="shared" si="2"/>
        <v>Bridelia macrocarpa</v>
      </c>
      <c r="F144" t="s">
        <v>333</v>
      </c>
    </row>
    <row r="145" spans="1:6">
      <c r="A145" t="s">
        <v>200</v>
      </c>
      <c r="B145" t="b">
        <v>0</v>
      </c>
      <c r="C145" t="s">
        <v>484</v>
      </c>
      <c r="D145" t="s">
        <v>561</v>
      </c>
      <c r="E145" t="str">
        <f t="shared" si="2"/>
        <v>Selliguea albidosquamata</v>
      </c>
      <c r="F145" t="s">
        <v>330</v>
      </c>
    </row>
    <row r="146" spans="1:6">
      <c r="A146" t="s">
        <v>202</v>
      </c>
      <c r="B146" t="b">
        <v>0</v>
      </c>
      <c r="C146" t="s">
        <v>562</v>
      </c>
      <c r="D146" t="s">
        <v>370</v>
      </c>
      <c r="E146" t="str">
        <f t="shared" si="2"/>
        <v>Myristica sp</v>
      </c>
      <c r="F146" t="s">
        <v>338</v>
      </c>
    </row>
    <row r="147" spans="1:6">
      <c r="A147" t="s">
        <v>203</v>
      </c>
      <c r="B147" t="b">
        <v>0</v>
      </c>
      <c r="C147" t="s">
        <v>563</v>
      </c>
      <c r="D147" t="s">
        <v>370</v>
      </c>
      <c r="E147" t="str">
        <f t="shared" si="2"/>
        <v>Saccharum sp</v>
      </c>
      <c r="F147" t="s">
        <v>338</v>
      </c>
    </row>
    <row r="148" spans="1:6">
      <c r="A148" t="s">
        <v>205</v>
      </c>
      <c r="B148" t="b">
        <v>0</v>
      </c>
      <c r="C148" t="s">
        <v>564</v>
      </c>
      <c r="D148" t="s">
        <v>388</v>
      </c>
      <c r="E148" t="str">
        <f t="shared" si="2"/>
        <v>Calochlaena straminea</v>
      </c>
      <c r="F148" t="s">
        <v>333</v>
      </c>
    </row>
    <row r="149" spans="1:6">
      <c r="A149" t="s">
        <v>207</v>
      </c>
      <c r="B149" t="b">
        <v>0</v>
      </c>
      <c r="C149" t="s">
        <v>565</v>
      </c>
      <c r="D149" t="s">
        <v>566</v>
      </c>
      <c r="E149" t="str">
        <f t="shared" si="2"/>
        <v>Carpodetus arboreus</v>
      </c>
      <c r="F149" t="s">
        <v>333</v>
      </c>
    </row>
    <row r="150" spans="1:6">
      <c r="A150" t="s">
        <v>208</v>
      </c>
      <c r="B150" t="b">
        <v>0</v>
      </c>
      <c r="C150" t="s">
        <v>567</v>
      </c>
      <c r="D150" t="s">
        <v>568</v>
      </c>
      <c r="E150" t="str">
        <f t="shared" si="2"/>
        <v>Oreogrammitis dolichosora</v>
      </c>
      <c r="F150" t="s">
        <v>330</v>
      </c>
    </row>
    <row r="151" spans="1:6">
      <c r="A151" t="s">
        <v>213</v>
      </c>
      <c r="B151" t="b">
        <v>0</v>
      </c>
      <c r="C151" t="s">
        <v>571</v>
      </c>
      <c r="D151" t="s">
        <v>370</v>
      </c>
      <c r="E151" t="str">
        <f t="shared" si="2"/>
        <v>Myrsine sp</v>
      </c>
      <c r="F151" t="s">
        <v>338</v>
      </c>
    </row>
    <row r="152" spans="1:6">
      <c r="A152" t="s">
        <v>221</v>
      </c>
      <c r="B152" t="b">
        <v>0</v>
      </c>
      <c r="C152" t="s">
        <v>572</v>
      </c>
      <c r="D152" t="s">
        <v>573</v>
      </c>
      <c r="E152" t="str">
        <f t="shared" si="2"/>
        <v>Decaspermum forbesii</v>
      </c>
      <c r="F152" t="s">
        <v>333</v>
      </c>
    </row>
    <row r="153" spans="1:6">
      <c r="A153" t="s">
        <v>214</v>
      </c>
      <c r="B153" t="b">
        <v>0</v>
      </c>
      <c r="C153" t="s">
        <v>574</v>
      </c>
      <c r="D153" t="s">
        <v>575</v>
      </c>
      <c r="E153" t="str">
        <f t="shared" si="2"/>
        <v>Myrmecophila sinuosa</v>
      </c>
      <c r="F153" t="s">
        <v>361</v>
      </c>
    </row>
    <row r="154" spans="1:6">
      <c r="A154" t="s">
        <v>215</v>
      </c>
      <c r="B154" t="b">
        <v>0</v>
      </c>
      <c r="C154" t="s">
        <v>576</v>
      </c>
      <c r="D154" t="s">
        <v>577</v>
      </c>
      <c r="E154" t="str">
        <f t="shared" si="2"/>
        <v>lecanopteris truncata</v>
      </c>
      <c r="F154" t="s">
        <v>338</v>
      </c>
    </row>
    <row r="155" spans="1:6">
      <c r="A155" t="s">
        <v>218</v>
      </c>
      <c r="B155" t="b">
        <v>0</v>
      </c>
      <c r="C155" t="s">
        <v>334</v>
      </c>
      <c r="D155" t="s">
        <v>577</v>
      </c>
      <c r="E155" t="str">
        <f t="shared" si="2"/>
        <v>Leucostegia truncata</v>
      </c>
      <c r="F155" t="s">
        <v>333</v>
      </c>
    </row>
    <row r="156" spans="1:6">
      <c r="A156" t="s">
        <v>219</v>
      </c>
      <c r="B156" t="b">
        <v>0</v>
      </c>
      <c r="C156" t="s">
        <v>582</v>
      </c>
      <c r="D156" t="s">
        <v>370</v>
      </c>
      <c r="E156" t="str">
        <f t="shared" si="2"/>
        <v>Dendrobium sp</v>
      </c>
      <c r="F156" t="s">
        <v>338</v>
      </c>
    </row>
    <row r="157" spans="1:6">
      <c r="A157" t="s">
        <v>223</v>
      </c>
      <c r="B157" t="b">
        <v>0</v>
      </c>
      <c r="C157" t="s">
        <v>584</v>
      </c>
      <c r="D157" t="s">
        <v>370</v>
      </c>
      <c r="E157" t="str">
        <f t="shared" si="2"/>
        <v>Dysoxylum sp</v>
      </c>
      <c r="F157" t="s">
        <v>338</v>
      </c>
    </row>
    <row r="158" spans="1:6">
      <c r="A158" t="s">
        <v>225</v>
      </c>
      <c r="B158" t="b">
        <v>0</v>
      </c>
      <c r="C158" t="s">
        <v>585</v>
      </c>
      <c r="D158" t="s">
        <v>370</v>
      </c>
      <c r="E158" t="str">
        <f t="shared" si="2"/>
        <v>Cyathea sp</v>
      </c>
      <c r="F158" t="s">
        <v>338</v>
      </c>
    </row>
    <row r="159" spans="1:6">
      <c r="A159" t="s">
        <v>227</v>
      </c>
      <c r="B159" t="b">
        <v>0</v>
      </c>
      <c r="C159" t="s">
        <v>586</v>
      </c>
      <c r="D159" t="s">
        <v>587</v>
      </c>
      <c r="E159" t="str">
        <f t="shared" si="2"/>
        <v>Dennstaedtia scandens</v>
      </c>
      <c r="F159" t="s">
        <v>333</v>
      </c>
    </row>
    <row r="160" spans="1:6">
      <c r="A160" t="s">
        <v>228</v>
      </c>
      <c r="B160" t="b">
        <v>0</v>
      </c>
      <c r="C160" t="s">
        <v>588</v>
      </c>
      <c r="D160" t="s">
        <v>589</v>
      </c>
      <c r="E160" t="str">
        <f t="shared" si="2"/>
        <v>Harmsiopanax ingens</v>
      </c>
      <c r="F160" t="s">
        <v>333</v>
      </c>
    </row>
    <row r="161" spans="1:6">
      <c r="A161" t="s">
        <v>232</v>
      </c>
      <c r="B161" t="b">
        <v>0</v>
      </c>
      <c r="C161" t="s">
        <v>591</v>
      </c>
      <c r="D161" t="s">
        <v>370</v>
      </c>
      <c r="E161" t="str">
        <f t="shared" si="2"/>
        <v>Dodonaea sp</v>
      </c>
      <c r="F161" t="s">
        <v>338</v>
      </c>
    </row>
    <row r="162" spans="1:6">
      <c r="A162" t="s">
        <v>234</v>
      </c>
      <c r="B162" t="b">
        <v>0</v>
      </c>
      <c r="C162" t="s">
        <v>592</v>
      </c>
      <c r="D162" t="s">
        <v>593</v>
      </c>
      <c r="E162" t="str">
        <f t="shared" si="2"/>
        <v>Huperzia quasipolytrichoides</v>
      </c>
      <c r="F162" t="s">
        <v>333</v>
      </c>
    </row>
    <row r="163" spans="1:6">
      <c r="A163" t="s">
        <v>236</v>
      </c>
      <c r="B163" t="b">
        <v>0</v>
      </c>
      <c r="C163" t="s">
        <v>595</v>
      </c>
      <c r="D163" t="s">
        <v>596</v>
      </c>
      <c r="E163" t="str">
        <f t="shared" si="2"/>
        <v>Centella asiatica</v>
      </c>
      <c r="F163" t="s">
        <v>333</v>
      </c>
    </row>
    <row r="164" spans="1:6">
      <c r="A164" t="s">
        <v>237</v>
      </c>
      <c r="B164" t="b">
        <v>0</v>
      </c>
      <c r="C164" t="s">
        <v>397</v>
      </c>
      <c r="D164" t="s">
        <v>370</v>
      </c>
      <c r="E164" t="str">
        <f t="shared" si="2"/>
        <v>Litsea sp</v>
      </c>
      <c r="F164" t="s">
        <v>338</v>
      </c>
    </row>
    <row r="165" spans="1:6">
      <c r="A165" t="s">
        <v>238</v>
      </c>
      <c r="B165" t="b">
        <v>0</v>
      </c>
      <c r="C165" t="s">
        <v>551</v>
      </c>
      <c r="D165" t="s">
        <v>370</v>
      </c>
      <c r="E165" t="str">
        <f t="shared" si="2"/>
        <v>Dianella sp</v>
      </c>
      <c r="F165" t="s">
        <v>338</v>
      </c>
    </row>
    <row r="166" spans="1:6">
      <c r="A166" t="s">
        <v>239</v>
      </c>
      <c r="B166" t="b">
        <v>0</v>
      </c>
      <c r="C166" t="s">
        <v>492</v>
      </c>
      <c r="D166" t="s">
        <v>370</v>
      </c>
      <c r="E166" t="str">
        <f t="shared" si="2"/>
        <v>Macaranga sp</v>
      </c>
      <c r="F166" t="s">
        <v>338</v>
      </c>
    </row>
    <row r="167" spans="1:6">
      <c r="A167" t="s">
        <v>240</v>
      </c>
      <c r="B167" t="b">
        <v>0</v>
      </c>
      <c r="C167" t="s">
        <v>597</v>
      </c>
      <c r="D167" t="s">
        <v>598</v>
      </c>
      <c r="E167" t="str">
        <f t="shared" si="2"/>
        <v>Spathoglottis plicata</v>
      </c>
      <c r="F167" t="s">
        <v>333</v>
      </c>
    </row>
  </sheetData>
  <sortState ref="A2:F167">
    <sortCondition descending="1" ref="B2:B167"/>
  </sortState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653F-738C-4650-BCA7-3089F3BFC6B1}">
  <dimension ref="A3:J11"/>
  <sheetViews>
    <sheetView workbookViewId="0">
      <selection activeCell="G35" sqref="G35"/>
    </sheetView>
  </sheetViews>
  <sheetFormatPr baseColWidth="10" defaultColWidth="8.83203125" defaultRowHeight="15"/>
  <cols>
    <col min="1" max="1" width="25.83203125" bestFit="1" customWidth="1"/>
    <col min="2" max="2" width="14.6640625" bestFit="1" customWidth="1"/>
    <col min="3" max="9" width="3.6640625" bestFit="1" customWidth="1"/>
    <col min="10" max="10" width="10.1640625" bestFit="1" customWidth="1"/>
  </cols>
  <sheetData>
    <row r="3" spans="1:10">
      <c r="A3" s="2" t="s">
        <v>259</v>
      </c>
      <c r="B3" s="2" t="s">
        <v>258</v>
      </c>
    </row>
    <row r="4" spans="1:10">
      <c r="A4" s="2" t="s">
        <v>256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257</v>
      </c>
    </row>
    <row r="5" spans="1:10">
      <c r="A5" s="3" t="s">
        <v>244</v>
      </c>
      <c r="B5" s="5">
        <v>79</v>
      </c>
      <c r="C5" s="5">
        <v>89</v>
      </c>
      <c r="D5" s="5">
        <v>83</v>
      </c>
      <c r="E5" s="5">
        <v>83</v>
      </c>
      <c r="F5" s="5">
        <v>81</v>
      </c>
      <c r="G5" s="5">
        <v>74</v>
      </c>
      <c r="H5" s="5">
        <v>98</v>
      </c>
      <c r="I5" s="5">
        <v>93</v>
      </c>
      <c r="J5" s="5">
        <v>680</v>
      </c>
    </row>
    <row r="6" spans="1:10">
      <c r="A6" s="4" t="s">
        <v>248</v>
      </c>
      <c r="B6" s="5">
        <v>79</v>
      </c>
      <c r="C6" s="5">
        <v>89</v>
      </c>
      <c r="D6" s="5">
        <v>83</v>
      </c>
      <c r="E6" s="5">
        <v>83</v>
      </c>
      <c r="F6" s="5">
        <v>81</v>
      </c>
      <c r="G6" s="5">
        <v>74</v>
      </c>
      <c r="H6" s="5">
        <v>98</v>
      </c>
      <c r="I6" s="5">
        <v>93</v>
      </c>
      <c r="J6" s="5">
        <v>680</v>
      </c>
    </row>
    <row r="7" spans="1:10">
      <c r="A7" s="3" t="s">
        <v>245</v>
      </c>
      <c r="B7" s="5">
        <v>26</v>
      </c>
      <c r="C7" s="5">
        <v>18</v>
      </c>
      <c r="D7" s="5">
        <v>21</v>
      </c>
      <c r="E7" s="5">
        <v>31</v>
      </c>
      <c r="F7" s="5">
        <v>22</v>
      </c>
      <c r="G7" s="5">
        <v>25</v>
      </c>
      <c r="H7" s="5">
        <v>26</v>
      </c>
      <c r="I7" s="5">
        <v>29</v>
      </c>
      <c r="J7" s="5">
        <v>198</v>
      </c>
    </row>
    <row r="8" spans="1:10">
      <c r="A8" s="4">
        <v>54</v>
      </c>
      <c r="B8" s="5">
        <v>26</v>
      </c>
      <c r="C8" s="5">
        <v>18</v>
      </c>
      <c r="D8" s="5">
        <v>21</v>
      </c>
      <c r="E8" s="5">
        <v>31</v>
      </c>
      <c r="F8" s="5">
        <v>22</v>
      </c>
      <c r="G8" s="5">
        <v>25</v>
      </c>
      <c r="H8" s="5">
        <v>26</v>
      </c>
      <c r="I8" s="5">
        <v>29</v>
      </c>
      <c r="J8" s="5">
        <v>198</v>
      </c>
    </row>
    <row r="9" spans="1:10">
      <c r="A9" s="3" t="s">
        <v>246</v>
      </c>
      <c r="B9" s="5">
        <v>80</v>
      </c>
      <c r="C9" s="5">
        <v>76</v>
      </c>
      <c r="D9" s="5">
        <v>91</v>
      </c>
      <c r="E9" s="5">
        <v>73</v>
      </c>
      <c r="F9" s="5">
        <v>72</v>
      </c>
      <c r="G9" s="5">
        <v>63</v>
      </c>
      <c r="H9" s="5">
        <v>66</v>
      </c>
      <c r="I9" s="5">
        <v>75</v>
      </c>
      <c r="J9" s="5">
        <v>596</v>
      </c>
    </row>
    <row r="10" spans="1:10">
      <c r="A10" s="4">
        <v>41</v>
      </c>
      <c r="B10" s="5">
        <v>80</v>
      </c>
      <c r="C10" s="5">
        <v>76</v>
      </c>
      <c r="D10" s="5">
        <v>91</v>
      </c>
      <c r="E10" s="5">
        <v>73</v>
      </c>
      <c r="F10" s="5">
        <v>72</v>
      </c>
      <c r="G10" s="5">
        <v>63</v>
      </c>
      <c r="H10" s="5">
        <v>66</v>
      </c>
      <c r="I10" s="5">
        <v>75</v>
      </c>
      <c r="J10" s="5">
        <v>596</v>
      </c>
    </row>
    <row r="11" spans="1:10">
      <c r="A11" s="3" t="s">
        <v>257</v>
      </c>
      <c r="B11" s="5">
        <v>185</v>
      </c>
      <c r="C11" s="5">
        <v>183</v>
      </c>
      <c r="D11" s="5">
        <v>195</v>
      </c>
      <c r="E11" s="5">
        <v>187</v>
      </c>
      <c r="F11" s="5">
        <v>175</v>
      </c>
      <c r="G11" s="5">
        <v>162</v>
      </c>
      <c r="H11" s="5">
        <v>190</v>
      </c>
      <c r="I11" s="5">
        <v>197</v>
      </c>
      <c r="J11" s="5">
        <v>1474</v>
      </c>
    </row>
  </sheetData>
  <phoneticPr fontId="9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8575-E7DA-454A-9003-7AD6110AAE36}">
  <dimension ref="A3:H11"/>
  <sheetViews>
    <sheetView workbookViewId="0">
      <selection activeCell="N21" sqref="N21"/>
    </sheetView>
  </sheetViews>
  <sheetFormatPr baseColWidth="10" defaultColWidth="8.83203125" defaultRowHeight="15"/>
  <cols>
    <col min="1" max="1" width="17.33203125" bestFit="1" customWidth="1"/>
    <col min="2" max="2" width="14.6640625" bestFit="1" customWidth="1"/>
    <col min="3" max="7" width="3.6640625" bestFit="1" customWidth="1"/>
    <col min="8" max="8" width="10.1640625" bestFit="1" customWidth="1"/>
  </cols>
  <sheetData>
    <row r="3" spans="1:8">
      <c r="A3" s="2" t="s">
        <v>260</v>
      </c>
      <c r="B3" s="2" t="s">
        <v>258</v>
      </c>
    </row>
    <row r="4" spans="1:8">
      <c r="A4" s="2" t="s">
        <v>256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257</v>
      </c>
    </row>
    <row r="5" spans="1:8">
      <c r="A5" s="3">
        <v>41</v>
      </c>
      <c r="B5" s="5">
        <v>155</v>
      </c>
      <c r="C5" s="5">
        <v>83</v>
      </c>
      <c r="D5" s="5">
        <v>89</v>
      </c>
      <c r="E5" s="5">
        <v>137</v>
      </c>
      <c r="F5" s="5">
        <v>54</v>
      </c>
      <c r="G5" s="5">
        <v>78</v>
      </c>
      <c r="H5" s="5">
        <v>596</v>
      </c>
    </row>
    <row r="6" spans="1:8">
      <c r="A6" s="4" t="s">
        <v>246</v>
      </c>
      <c r="B6" s="5">
        <v>155</v>
      </c>
      <c r="C6" s="5">
        <v>83</v>
      </c>
      <c r="D6" s="5">
        <v>89</v>
      </c>
      <c r="E6" s="5">
        <v>137</v>
      </c>
      <c r="F6" s="5">
        <v>54</v>
      </c>
      <c r="G6" s="5">
        <v>78</v>
      </c>
      <c r="H6" s="5">
        <v>596</v>
      </c>
    </row>
    <row r="7" spans="1:8">
      <c r="A7" s="3">
        <v>54</v>
      </c>
      <c r="B7" s="5">
        <v>31</v>
      </c>
      <c r="C7" s="5">
        <v>16</v>
      </c>
      <c r="D7" s="5">
        <v>13</v>
      </c>
      <c r="E7" s="5">
        <v>121</v>
      </c>
      <c r="F7" s="5">
        <v>10</v>
      </c>
      <c r="G7" s="5">
        <v>7</v>
      </c>
      <c r="H7" s="5">
        <v>198</v>
      </c>
    </row>
    <row r="8" spans="1:8">
      <c r="A8" s="4" t="s">
        <v>245</v>
      </c>
      <c r="B8" s="5">
        <v>31</v>
      </c>
      <c r="C8" s="5">
        <v>16</v>
      </c>
      <c r="D8" s="5">
        <v>13</v>
      </c>
      <c r="E8" s="5">
        <v>121</v>
      </c>
      <c r="F8" s="5">
        <v>10</v>
      </c>
      <c r="G8" s="5">
        <v>7</v>
      </c>
      <c r="H8" s="5">
        <v>198</v>
      </c>
    </row>
    <row r="9" spans="1:8">
      <c r="A9" s="3" t="s">
        <v>248</v>
      </c>
      <c r="B9" s="5">
        <v>226</v>
      </c>
      <c r="C9" s="5">
        <v>52</v>
      </c>
      <c r="D9" s="5">
        <v>90</v>
      </c>
      <c r="E9" s="5">
        <v>216</v>
      </c>
      <c r="F9" s="5">
        <v>39</v>
      </c>
      <c r="G9" s="5">
        <v>58</v>
      </c>
      <c r="H9" s="5">
        <v>681</v>
      </c>
    </row>
    <row r="10" spans="1:8">
      <c r="A10" s="4" t="s">
        <v>244</v>
      </c>
      <c r="B10" s="5">
        <v>226</v>
      </c>
      <c r="C10" s="5">
        <v>52</v>
      </c>
      <c r="D10" s="5">
        <v>90</v>
      </c>
      <c r="E10" s="5">
        <v>216</v>
      </c>
      <c r="F10" s="5">
        <v>39</v>
      </c>
      <c r="G10" s="5">
        <v>58</v>
      </c>
      <c r="H10" s="5">
        <v>681</v>
      </c>
    </row>
    <row r="11" spans="1:8">
      <c r="A11" s="3" t="s">
        <v>257</v>
      </c>
      <c r="B11" s="5">
        <v>412</v>
      </c>
      <c r="C11" s="5">
        <v>151</v>
      </c>
      <c r="D11" s="5">
        <v>192</v>
      </c>
      <c r="E11" s="5">
        <v>474</v>
      </c>
      <c r="F11" s="5">
        <v>103</v>
      </c>
      <c r="G11" s="5">
        <v>143</v>
      </c>
      <c r="H11" s="5">
        <v>1475</v>
      </c>
    </row>
  </sheetData>
  <phoneticPr fontId="9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C420-BDFE-48E0-BC2F-82AC15C297EE}">
  <dimension ref="A3:B10"/>
  <sheetViews>
    <sheetView workbookViewId="0">
      <selection activeCell="K24" sqref="K24"/>
    </sheetView>
  </sheetViews>
  <sheetFormatPr baseColWidth="10" defaultColWidth="8.83203125" defaultRowHeight="15"/>
  <cols>
    <col min="1" max="1" width="12" bestFit="1" customWidth="1"/>
    <col min="2" max="2" width="23.33203125" bestFit="1" customWidth="1"/>
  </cols>
  <sheetData>
    <row r="3" spans="1:2">
      <c r="A3" s="2" t="s">
        <v>256</v>
      </c>
      <c r="B3" t="s">
        <v>261</v>
      </c>
    </row>
    <row r="4" spans="1:2">
      <c r="A4" s="3" t="s">
        <v>244</v>
      </c>
      <c r="B4" s="5">
        <v>681</v>
      </c>
    </row>
    <row r="5" spans="1:2">
      <c r="A5" s="4" t="s">
        <v>248</v>
      </c>
      <c r="B5" s="5">
        <v>681</v>
      </c>
    </row>
    <row r="6" spans="1:2">
      <c r="A6" s="3" t="s">
        <v>245</v>
      </c>
      <c r="B6" s="5">
        <v>198</v>
      </c>
    </row>
    <row r="7" spans="1:2">
      <c r="A7" s="4">
        <v>54</v>
      </c>
      <c r="B7" s="5">
        <v>198</v>
      </c>
    </row>
    <row r="8" spans="1:2">
      <c r="A8" s="3" t="s">
        <v>246</v>
      </c>
      <c r="B8" s="5">
        <v>596</v>
      </c>
    </row>
    <row r="9" spans="1:2">
      <c r="A9" s="4">
        <v>41</v>
      </c>
      <c r="B9" s="5">
        <v>596</v>
      </c>
    </row>
    <row r="10" spans="1:2">
      <c r="A10" s="3" t="s">
        <v>257</v>
      </c>
      <c r="B10" s="5">
        <v>1475</v>
      </c>
    </row>
  </sheetData>
  <phoneticPr fontId="9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896B-649E-4D9D-B400-F930FFC807CB}">
  <dimension ref="A3:C77"/>
  <sheetViews>
    <sheetView workbookViewId="0">
      <selection activeCell="I20" sqref="I20"/>
    </sheetView>
  </sheetViews>
  <sheetFormatPr baseColWidth="10" defaultColWidth="8.83203125" defaultRowHeight="15"/>
  <cols>
    <col min="1" max="1" width="15" bestFit="1" customWidth="1"/>
    <col min="2" max="2" width="25.83203125" bestFit="1" customWidth="1"/>
    <col min="3" max="3" width="11.33203125" customWidth="1"/>
  </cols>
  <sheetData>
    <row r="3" spans="1:3">
      <c r="A3" s="2" t="s">
        <v>256</v>
      </c>
      <c r="B3" t="s">
        <v>259</v>
      </c>
      <c r="C3" s="6" t="s">
        <v>4</v>
      </c>
    </row>
    <row r="4" spans="1:3">
      <c r="A4" s="3" t="s">
        <v>253</v>
      </c>
      <c r="B4" s="5">
        <v>32</v>
      </c>
      <c r="C4">
        <v>1</v>
      </c>
    </row>
    <row r="5" spans="1:3">
      <c r="A5" s="3" t="s">
        <v>170</v>
      </c>
      <c r="B5" s="5">
        <v>1</v>
      </c>
      <c r="C5">
        <v>2</v>
      </c>
    </row>
    <row r="6" spans="1:3">
      <c r="A6" s="3" t="s">
        <v>73</v>
      </c>
      <c r="B6" s="5">
        <v>18</v>
      </c>
      <c r="C6">
        <v>3</v>
      </c>
    </row>
    <row r="7" spans="1:3">
      <c r="A7" s="3" t="s">
        <v>112</v>
      </c>
      <c r="B7" s="5">
        <v>7</v>
      </c>
      <c r="C7">
        <v>4</v>
      </c>
    </row>
    <row r="8" spans="1:3">
      <c r="A8" s="3" t="s">
        <v>168</v>
      </c>
      <c r="B8" s="5">
        <v>2</v>
      </c>
      <c r="C8">
        <v>5</v>
      </c>
    </row>
    <row r="9" spans="1:3">
      <c r="A9" s="3" t="s">
        <v>49</v>
      </c>
      <c r="B9" s="5">
        <v>14</v>
      </c>
      <c r="C9">
        <v>6</v>
      </c>
    </row>
    <row r="10" spans="1:3">
      <c r="A10" s="3" t="s">
        <v>45</v>
      </c>
      <c r="B10" s="5">
        <v>11</v>
      </c>
      <c r="C10">
        <v>7</v>
      </c>
    </row>
    <row r="11" spans="1:3">
      <c r="A11" s="3" t="s">
        <v>110</v>
      </c>
      <c r="B11" s="5">
        <v>7</v>
      </c>
      <c r="C11">
        <v>8</v>
      </c>
    </row>
    <row r="12" spans="1:3">
      <c r="A12" s="3" t="s">
        <v>99</v>
      </c>
      <c r="B12" s="5">
        <v>22</v>
      </c>
      <c r="C12">
        <v>9</v>
      </c>
    </row>
    <row r="13" spans="1:3">
      <c r="A13" s="3" t="s">
        <v>22</v>
      </c>
      <c r="B13" s="5">
        <v>9</v>
      </c>
      <c r="C13">
        <v>10</v>
      </c>
    </row>
    <row r="14" spans="1:3">
      <c r="A14" s="3" t="s">
        <v>185</v>
      </c>
      <c r="B14" s="5">
        <v>7</v>
      </c>
      <c r="C14">
        <v>11</v>
      </c>
    </row>
    <row r="15" spans="1:3">
      <c r="A15" s="3" t="s">
        <v>6</v>
      </c>
      <c r="B15" s="5">
        <v>8</v>
      </c>
      <c r="C15">
        <v>12</v>
      </c>
    </row>
    <row r="16" spans="1:3">
      <c r="A16" s="3" t="s">
        <v>28</v>
      </c>
      <c r="B16" s="5">
        <v>53</v>
      </c>
      <c r="C16">
        <v>13</v>
      </c>
    </row>
    <row r="17" spans="1:3">
      <c r="A17" s="3" t="s">
        <v>70</v>
      </c>
      <c r="B17" s="5">
        <v>9</v>
      </c>
      <c r="C17">
        <v>14</v>
      </c>
    </row>
    <row r="18" spans="1:3">
      <c r="A18" s="3" t="s">
        <v>118</v>
      </c>
      <c r="B18" s="5">
        <v>3</v>
      </c>
      <c r="C18">
        <v>15</v>
      </c>
    </row>
    <row r="19" spans="1:3">
      <c r="A19" s="3" t="s">
        <v>76</v>
      </c>
      <c r="B19" s="5">
        <v>12</v>
      </c>
      <c r="C19">
        <v>16</v>
      </c>
    </row>
    <row r="20" spans="1:3">
      <c r="A20" s="3" t="s">
        <v>122</v>
      </c>
      <c r="B20" s="5">
        <v>6</v>
      </c>
      <c r="C20">
        <v>17</v>
      </c>
    </row>
    <row r="21" spans="1:3">
      <c r="A21" s="3" t="s">
        <v>132</v>
      </c>
      <c r="B21" s="5">
        <v>10</v>
      </c>
      <c r="C21">
        <v>18</v>
      </c>
    </row>
    <row r="22" spans="1:3">
      <c r="A22" s="3" t="s">
        <v>150</v>
      </c>
      <c r="B22" s="5">
        <v>3</v>
      </c>
      <c r="C22">
        <v>19</v>
      </c>
    </row>
    <row r="23" spans="1:3">
      <c r="A23" s="3" t="s">
        <v>137</v>
      </c>
      <c r="B23" s="5">
        <v>6</v>
      </c>
      <c r="C23">
        <v>20</v>
      </c>
    </row>
    <row r="24" spans="1:3">
      <c r="A24" s="3" t="s">
        <v>224</v>
      </c>
      <c r="B24" s="5">
        <v>1</v>
      </c>
      <c r="C24">
        <v>21</v>
      </c>
    </row>
    <row r="25" spans="1:3">
      <c r="A25" s="3" t="s">
        <v>159</v>
      </c>
      <c r="B25" s="5">
        <v>4</v>
      </c>
      <c r="C25">
        <v>22</v>
      </c>
    </row>
    <row r="26" spans="1:3">
      <c r="A26" s="3" t="s">
        <v>226</v>
      </c>
      <c r="B26" s="5">
        <v>1</v>
      </c>
      <c r="C26">
        <v>23</v>
      </c>
    </row>
    <row r="27" spans="1:3">
      <c r="A27" s="3" t="s">
        <v>204</v>
      </c>
      <c r="B27" s="5">
        <v>4</v>
      </c>
      <c r="C27">
        <v>24</v>
      </c>
    </row>
    <row r="28" spans="1:3">
      <c r="A28" s="3" t="s">
        <v>51</v>
      </c>
      <c r="B28" s="5">
        <v>23</v>
      </c>
      <c r="C28">
        <v>25</v>
      </c>
    </row>
    <row r="29" spans="1:3">
      <c r="A29" s="3" t="s">
        <v>229</v>
      </c>
      <c r="B29" s="5">
        <v>5</v>
      </c>
      <c r="C29">
        <v>26</v>
      </c>
    </row>
    <row r="30" spans="1:3">
      <c r="A30" s="3" t="s">
        <v>9</v>
      </c>
      <c r="B30" s="5">
        <v>14</v>
      </c>
      <c r="C30">
        <v>27</v>
      </c>
    </row>
    <row r="31" spans="1:3">
      <c r="A31" s="3" t="s">
        <v>27</v>
      </c>
      <c r="B31" s="5">
        <v>48</v>
      </c>
      <c r="C31">
        <v>28</v>
      </c>
    </row>
    <row r="32" spans="1:3">
      <c r="A32" s="3" t="s">
        <v>33</v>
      </c>
      <c r="B32" s="5">
        <v>131</v>
      </c>
      <c r="C32">
        <v>29</v>
      </c>
    </row>
    <row r="33" spans="1:3">
      <c r="A33" s="3" t="s">
        <v>192</v>
      </c>
      <c r="B33" s="5">
        <v>7</v>
      </c>
      <c r="C33">
        <v>30</v>
      </c>
    </row>
    <row r="34" spans="1:3">
      <c r="A34" s="3" t="s">
        <v>67</v>
      </c>
      <c r="B34" s="5">
        <v>13</v>
      </c>
      <c r="C34">
        <v>31</v>
      </c>
    </row>
    <row r="35" spans="1:3">
      <c r="A35" s="3" t="s">
        <v>58</v>
      </c>
      <c r="B35" s="5">
        <v>39</v>
      </c>
      <c r="C35">
        <v>32</v>
      </c>
    </row>
    <row r="36" spans="1:3">
      <c r="A36" s="3" t="s">
        <v>36</v>
      </c>
      <c r="B36" s="5">
        <v>1</v>
      </c>
      <c r="C36">
        <v>34</v>
      </c>
    </row>
    <row r="37" spans="1:3">
      <c r="A37" s="3" t="s">
        <v>140</v>
      </c>
      <c r="B37" s="5">
        <v>2</v>
      </c>
      <c r="C37">
        <v>35</v>
      </c>
    </row>
    <row r="38" spans="1:3">
      <c r="A38" s="3" t="s">
        <v>233</v>
      </c>
      <c r="B38" s="5">
        <v>5</v>
      </c>
      <c r="C38">
        <v>36</v>
      </c>
    </row>
    <row r="39" spans="1:3">
      <c r="A39" s="3" t="s">
        <v>38</v>
      </c>
      <c r="B39" s="5">
        <v>45</v>
      </c>
      <c r="C39">
        <v>37</v>
      </c>
    </row>
    <row r="40" spans="1:3">
      <c r="A40" s="3" t="s">
        <v>222</v>
      </c>
      <c r="B40" s="5">
        <v>2</v>
      </c>
      <c r="C40">
        <v>38</v>
      </c>
    </row>
    <row r="41" spans="1:3">
      <c r="A41" s="3" t="s">
        <v>107</v>
      </c>
      <c r="B41" s="5">
        <v>9</v>
      </c>
      <c r="C41">
        <v>39</v>
      </c>
    </row>
    <row r="42" spans="1:3">
      <c r="A42" s="3" t="s">
        <v>15</v>
      </c>
      <c r="B42" s="5">
        <v>108</v>
      </c>
      <c r="C42">
        <v>40</v>
      </c>
    </row>
    <row r="43" spans="1:3">
      <c r="A43" s="3" t="s">
        <v>148</v>
      </c>
      <c r="B43" s="5">
        <v>1</v>
      </c>
      <c r="C43">
        <v>41</v>
      </c>
    </row>
    <row r="44" spans="1:3">
      <c r="A44" s="3" t="s">
        <v>201</v>
      </c>
      <c r="B44" s="5">
        <v>1</v>
      </c>
      <c r="C44">
        <v>42</v>
      </c>
    </row>
    <row r="45" spans="1:3">
      <c r="A45" s="3" t="s">
        <v>212</v>
      </c>
      <c r="B45" s="5">
        <v>1</v>
      </c>
      <c r="C45">
        <v>43</v>
      </c>
    </row>
    <row r="46" spans="1:3">
      <c r="A46" s="3" t="s">
        <v>89</v>
      </c>
      <c r="B46" s="5">
        <v>8</v>
      </c>
      <c r="C46">
        <v>44</v>
      </c>
    </row>
    <row r="47" spans="1:3">
      <c r="A47" s="3" t="s">
        <v>86</v>
      </c>
      <c r="B47" s="5">
        <v>23</v>
      </c>
      <c r="C47">
        <v>45</v>
      </c>
    </row>
    <row r="48" spans="1:3">
      <c r="A48" s="3" t="s">
        <v>196</v>
      </c>
      <c r="B48" s="5">
        <v>8</v>
      </c>
      <c r="C48">
        <v>46</v>
      </c>
    </row>
    <row r="49" spans="1:3">
      <c r="A49" s="3" t="s">
        <v>166</v>
      </c>
      <c r="B49" s="5">
        <v>2</v>
      </c>
      <c r="C49">
        <v>47</v>
      </c>
    </row>
    <row r="50" spans="1:3">
      <c r="A50" s="3" t="s">
        <v>18</v>
      </c>
      <c r="B50" s="5">
        <v>61</v>
      </c>
      <c r="C50">
        <v>48</v>
      </c>
    </row>
    <row r="51" spans="1:3">
      <c r="A51" s="3" t="s">
        <v>242</v>
      </c>
      <c r="B51" s="5">
        <v>1</v>
      </c>
      <c r="C51">
        <v>49</v>
      </c>
    </row>
    <row r="52" spans="1:3">
      <c r="A52" s="3" t="s">
        <v>145</v>
      </c>
      <c r="B52" s="5">
        <v>1</v>
      </c>
      <c r="C52">
        <v>50</v>
      </c>
    </row>
    <row r="53" spans="1:3">
      <c r="A53" s="3" t="s">
        <v>165</v>
      </c>
      <c r="B53" s="5">
        <v>11</v>
      </c>
      <c r="C53">
        <v>51</v>
      </c>
    </row>
    <row r="54" spans="1:3">
      <c r="A54" s="3" t="s">
        <v>95</v>
      </c>
      <c r="B54" s="5">
        <v>22</v>
      </c>
      <c r="C54">
        <v>52</v>
      </c>
    </row>
    <row r="55" spans="1:3">
      <c r="A55" s="3" t="s">
        <v>194</v>
      </c>
      <c r="B55" s="5">
        <v>2</v>
      </c>
      <c r="C55">
        <v>53</v>
      </c>
    </row>
    <row r="56" spans="1:3">
      <c r="A56" s="3" t="s">
        <v>44</v>
      </c>
      <c r="B56" s="5">
        <v>50</v>
      </c>
      <c r="C56">
        <v>54</v>
      </c>
    </row>
    <row r="57" spans="1:3">
      <c r="A57" s="3" t="s">
        <v>63</v>
      </c>
      <c r="B57" s="5">
        <v>7</v>
      </c>
      <c r="C57">
        <v>55</v>
      </c>
    </row>
    <row r="58" spans="1:3">
      <c r="A58" s="3" t="s">
        <v>12</v>
      </c>
      <c r="B58" s="5">
        <v>60</v>
      </c>
      <c r="C58">
        <v>56</v>
      </c>
    </row>
    <row r="59" spans="1:3">
      <c r="A59" s="3" t="s">
        <v>81</v>
      </c>
      <c r="B59" s="5">
        <v>23</v>
      </c>
      <c r="C59">
        <v>57</v>
      </c>
    </row>
    <row r="60" spans="1:3">
      <c r="A60" s="3" t="s">
        <v>13</v>
      </c>
      <c r="B60" s="5">
        <v>186</v>
      </c>
      <c r="C60">
        <v>58</v>
      </c>
    </row>
    <row r="61" spans="1:3">
      <c r="A61" s="3" t="s">
        <v>209</v>
      </c>
      <c r="B61" s="5">
        <v>1</v>
      </c>
      <c r="C61">
        <v>59</v>
      </c>
    </row>
    <row r="62" spans="1:3">
      <c r="A62" s="3" t="s">
        <v>8</v>
      </c>
      <c r="B62" s="5">
        <v>56</v>
      </c>
      <c r="C62">
        <v>60</v>
      </c>
    </row>
    <row r="63" spans="1:3">
      <c r="A63" s="3" t="s">
        <v>101</v>
      </c>
      <c r="B63" s="5">
        <v>18</v>
      </c>
      <c r="C63">
        <v>61</v>
      </c>
    </row>
    <row r="64" spans="1:3">
      <c r="A64" s="3" t="s">
        <v>173</v>
      </c>
      <c r="B64" s="5">
        <v>3</v>
      </c>
      <c r="C64">
        <v>62</v>
      </c>
    </row>
    <row r="65" spans="1:3">
      <c r="A65" s="3" t="s">
        <v>177</v>
      </c>
      <c r="B65" s="5">
        <v>11</v>
      </c>
      <c r="C65">
        <v>63</v>
      </c>
    </row>
    <row r="66" spans="1:3">
      <c r="A66" s="3" t="s">
        <v>206</v>
      </c>
      <c r="B66" s="5">
        <v>2</v>
      </c>
      <c r="C66">
        <v>64</v>
      </c>
    </row>
    <row r="67" spans="1:3">
      <c r="A67" s="3" t="s">
        <v>97</v>
      </c>
      <c r="B67" s="5">
        <v>64</v>
      </c>
      <c r="C67">
        <v>65</v>
      </c>
    </row>
    <row r="68" spans="1:3">
      <c r="A68" s="3" t="s">
        <v>78</v>
      </c>
      <c r="B68" s="5">
        <v>3</v>
      </c>
      <c r="C68">
        <v>66</v>
      </c>
    </row>
    <row r="69" spans="1:3">
      <c r="A69" s="3" t="s">
        <v>103</v>
      </c>
      <c r="B69" s="5">
        <v>6</v>
      </c>
      <c r="C69">
        <v>67</v>
      </c>
    </row>
    <row r="70" spans="1:3">
      <c r="A70" s="3" t="s">
        <v>231</v>
      </c>
      <c r="B70" s="5">
        <v>1</v>
      </c>
      <c r="C70">
        <v>68</v>
      </c>
    </row>
    <row r="71" spans="1:3">
      <c r="A71" s="3" t="s">
        <v>54</v>
      </c>
      <c r="B71" s="5">
        <v>6</v>
      </c>
      <c r="C71">
        <v>69</v>
      </c>
    </row>
    <row r="72" spans="1:3">
      <c r="A72" s="3" t="s">
        <v>105</v>
      </c>
      <c r="B72" s="5">
        <v>1</v>
      </c>
      <c r="C72">
        <v>70</v>
      </c>
    </row>
    <row r="73" spans="1:3">
      <c r="A73" s="3" t="s">
        <v>82</v>
      </c>
      <c r="B73" s="5">
        <v>12</v>
      </c>
      <c r="C73">
        <v>71</v>
      </c>
    </row>
    <row r="74" spans="1:3">
      <c r="A74" s="3" t="s">
        <v>47</v>
      </c>
      <c r="B74" s="5">
        <v>64</v>
      </c>
      <c r="C74">
        <v>72</v>
      </c>
    </row>
    <row r="75" spans="1:3">
      <c r="A75" s="3" t="s">
        <v>20</v>
      </c>
      <c r="B75" s="5">
        <v>14</v>
      </c>
      <c r="C75">
        <v>73</v>
      </c>
    </row>
    <row r="76" spans="1:3">
      <c r="A76" s="3" t="s">
        <v>155</v>
      </c>
      <c r="B76" s="5">
        <v>42</v>
      </c>
      <c r="C76">
        <v>74</v>
      </c>
    </row>
    <row r="77" spans="1:3">
      <c r="A77" s="3" t="s">
        <v>257</v>
      </c>
      <c r="B77" s="5">
        <v>1474</v>
      </c>
      <c r="C77" s="6">
        <v>74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8D4B-302E-4238-AAB7-7370D6544F3C}">
  <dimension ref="A3:C169"/>
  <sheetViews>
    <sheetView workbookViewId="0">
      <selection activeCell="B4" sqref="B4"/>
    </sheetView>
  </sheetViews>
  <sheetFormatPr baseColWidth="10" defaultColWidth="8.83203125" defaultRowHeight="15"/>
  <cols>
    <col min="1" max="1" width="25.33203125" bestFit="1" customWidth="1"/>
    <col min="2" max="2" width="20.6640625" bestFit="1" customWidth="1"/>
    <col min="3" max="3" width="13.83203125" customWidth="1"/>
  </cols>
  <sheetData>
    <row r="3" spans="1:3">
      <c r="A3" s="2" t="s">
        <v>256</v>
      </c>
      <c r="B3" t="s">
        <v>262</v>
      </c>
      <c r="C3" s="6" t="s">
        <v>263</v>
      </c>
    </row>
    <row r="4" spans="1:3">
      <c r="A4" s="3" t="s">
        <v>74</v>
      </c>
      <c r="B4" s="5">
        <v>19</v>
      </c>
      <c r="C4">
        <v>1</v>
      </c>
    </row>
    <row r="5" spans="1:3">
      <c r="A5" s="3" t="s">
        <v>77</v>
      </c>
      <c r="B5" s="5">
        <v>11</v>
      </c>
      <c r="C5">
        <v>2</v>
      </c>
    </row>
    <row r="6" spans="1:3">
      <c r="A6" s="3" t="s">
        <v>7</v>
      </c>
      <c r="B6" s="5">
        <v>25</v>
      </c>
      <c r="C6">
        <v>3</v>
      </c>
    </row>
    <row r="7" spans="1:3">
      <c r="A7" s="3" t="s">
        <v>42</v>
      </c>
      <c r="B7" s="5">
        <v>21</v>
      </c>
      <c r="C7">
        <v>4</v>
      </c>
    </row>
    <row r="8" spans="1:3">
      <c r="A8" s="3" t="s">
        <v>120</v>
      </c>
      <c r="B8" s="5">
        <v>2</v>
      </c>
      <c r="C8">
        <v>5</v>
      </c>
    </row>
    <row r="9" spans="1:3">
      <c r="A9" s="3" t="s">
        <v>121</v>
      </c>
      <c r="B9" s="5">
        <v>2</v>
      </c>
      <c r="C9">
        <v>6</v>
      </c>
    </row>
    <row r="10" spans="1:3">
      <c r="A10" s="3" t="s">
        <v>111</v>
      </c>
      <c r="B10" s="5">
        <v>1</v>
      </c>
      <c r="C10">
        <v>7</v>
      </c>
    </row>
    <row r="11" spans="1:3">
      <c r="A11" s="3" t="s">
        <v>174</v>
      </c>
      <c r="B11" s="5">
        <v>3</v>
      </c>
      <c r="C11">
        <v>8</v>
      </c>
    </row>
    <row r="12" spans="1:3">
      <c r="A12" s="3" t="s">
        <v>190</v>
      </c>
      <c r="B12" s="5">
        <v>10</v>
      </c>
      <c r="C12">
        <v>9</v>
      </c>
    </row>
    <row r="13" spans="1:3">
      <c r="A13" s="3" t="s">
        <v>34</v>
      </c>
      <c r="B13" s="5">
        <v>2</v>
      </c>
      <c r="C13">
        <v>10</v>
      </c>
    </row>
    <row r="14" spans="1:3">
      <c r="A14" s="3" t="s">
        <v>126</v>
      </c>
      <c r="B14" s="5">
        <v>1</v>
      </c>
      <c r="C14">
        <v>11</v>
      </c>
    </row>
    <row r="15" spans="1:3">
      <c r="A15" s="3" t="s">
        <v>125</v>
      </c>
      <c r="B15" s="5">
        <v>5</v>
      </c>
      <c r="C15">
        <v>12</v>
      </c>
    </row>
    <row r="16" spans="1:3">
      <c r="A16" s="3" t="s">
        <v>113</v>
      </c>
      <c r="B16" s="5">
        <v>1</v>
      </c>
      <c r="C16">
        <v>13</v>
      </c>
    </row>
    <row r="17" spans="1:3">
      <c r="A17" s="3" t="s">
        <v>181</v>
      </c>
      <c r="B17" s="5">
        <v>1</v>
      </c>
      <c r="C17">
        <v>14</v>
      </c>
    </row>
    <row r="18" spans="1:3">
      <c r="A18" s="3" t="s">
        <v>211</v>
      </c>
      <c r="B18" s="5">
        <v>3</v>
      </c>
      <c r="C18">
        <v>15</v>
      </c>
    </row>
    <row r="19" spans="1:3">
      <c r="A19" s="3" t="s">
        <v>23</v>
      </c>
      <c r="B19" s="5">
        <v>9</v>
      </c>
      <c r="C19">
        <v>16</v>
      </c>
    </row>
    <row r="20" spans="1:3">
      <c r="A20" s="3" t="s">
        <v>40</v>
      </c>
      <c r="B20" s="5">
        <v>8</v>
      </c>
      <c r="C20">
        <v>17</v>
      </c>
    </row>
    <row r="21" spans="1:3">
      <c r="A21" s="3" t="s">
        <v>128</v>
      </c>
      <c r="B21" s="5">
        <v>3</v>
      </c>
      <c r="C21">
        <v>18</v>
      </c>
    </row>
    <row r="22" spans="1:3">
      <c r="A22" s="3" t="s">
        <v>142</v>
      </c>
      <c r="B22" s="5">
        <v>2</v>
      </c>
      <c r="C22">
        <v>19</v>
      </c>
    </row>
    <row r="23" spans="1:3">
      <c r="A23" s="3" t="s">
        <v>21</v>
      </c>
      <c r="B23" s="5">
        <v>13</v>
      </c>
      <c r="C23">
        <v>20</v>
      </c>
    </row>
    <row r="24" spans="1:3">
      <c r="A24" s="3" t="s">
        <v>160</v>
      </c>
      <c r="B24" s="5">
        <v>5</v>
      </c>
      <c r="C24">
        <v>21</v>
      </c>
    </row>
    <row r="25" spans="1:3">
      <c r="A25" s="3" t="s">
        <v>161</v>
      </c>
      <c r="B25" s="5">
        <v>7</v>
      </c>
      <c r="C25">
        <v>22</v>
      </c>
    </row>
    <row r="26" spans="1:3">
      <c r="A26" s="3" t="s">
        <v>59</v>
      </c>
      <c r="B26" s="5">
        <v>4</v>
      </c>
      <c r="C26">
        <v>23</v>
      </c>
    </row>
    <row r="27" spans="1:3">
      <c r="A27" s="3" t="s">
        <v>199</v>
      </c>
      <c r="B27" s="5">
        <v>2</v>
      </c>
      <c r="C27">
        <v>24</v>
      </c>
    </row>
    <row r="28" spans="1:3">
      <c r="A28" s="3" t="s">
        <v>205</v>
      </c>
      <c r="B28" s="5">
        <v>4</v>
      </c>
      <c r="C28">
        <v>25</v>
      </c>
    </row>
    <row r="29" spans="1:3">
      <c r="A29" s="3" t="s">
        <v>207</v>
      </c>
      <c r="B29" s="5">
        <v>2</v>
      </c>
      <c r="C29">
        <v>26</v>
      </c>
    </row>
    <row r="30" spans="1:3">
      <c r="A30" s="3" t="s">
        <v>236</v>
      </c>
      <c r="B30" s="5">
        <v>1</v>
      </c>
      <c r="C30">
        <v>27</v>
      </c>
    </row>
    <row r="31" spans="1:3">
      <c r="A31" s="3" t="s">
        <v>80</v>
      </c>
      <c r="B31" s="5">
        <v>16</v>
      </c>
      <c r="C31">
        <v>28</v>
      </c>
    </row>
    <row r="32" spans="1:3">
      <c r="A32" s="3" t="s">
        <v>79</v>
      </c>
      <c r="B32" s="5">
        <v>1</v>
      </c>
      <c r="C32">
        <v>29</v>
      </c>
    </row>
    <row r="33" spans="1:3">
      <c r="A33" s="3" t="s">
        <v>98</v>
      </c>
      <c r="B33" s="5">
        <v>26</v>
      </c>
      <c r="C33">
        <v>30</v>
      </c>
    </row>
    <row r="34" spans="1:3">
      <c r="A34" s="3" t="s">
        <v>183</v>
      </c>
      <c r="B34" s="5">
        <v>8</v>
      </c>
      <c r="C34">
        <v>31</v>
      </c>
    </row>
    <row r="35" spans="1:3">
      <c r="A35" s="3" t="s">
        <v>25</v>
      </c>
      <c r="B35" s="5">
        <v>31</v>
      </c>
      <c r="C35">
        <v>32</v>
      </c>
    </row>
    <row r="36" spans="1:3">
      <c r="A36" s="3" t="s">
        <v>147</v>
      </c>
      <c r="B36" s="5">
        <v>2</v>
      </c>
      <c r="C36">
        <v>33</v>
      </c>
    </row>
    <row r="37" spans="1:3">
      <c r="A37" s="3" t="s">
        <v>175</v>
      </c>
      <c r="B37" s="5">
        <v>6</v>
      </c>
      <c r="C37">
        <v>34</v>
      </c>
    </row>
    <row r="38" spans="1:3">
      <c r="A38" s="3" t="s">
        <v>72</v>
      </c>
      <c r="B38" s="5">
        <v>18</v>
      </c>
      <c r="C38">
        <v>35</v>
      </c>
    </row>
    <row r="39" spans="1:3">
      <c r="A39" s="3" t="s">
        <v>156</v>
      </c>
      <c r="B39" s="5">
        <v>2</v>
      </c>
      <c r="C39">
        <v>36</v>
      </c>
    </row>
    <row r="40" spans="1:3">
      <c r="A40" s="3" t="s">
        <v>225</v>
      </c>
      <c r="B40" s="5">
        <v>1</v>
      </c>
      <c r="C40">
        <v>37</v>
      </c>
    </row>
    <row r="41" spans="1:3">
      <c r="A41" s="3" t="s">
        <v>221</v>
      </c>
      <c r="B41" s="5">
        <v>5</v>
      </c>
      <c r="C41">
        <v>38</v>
      </c>
    </row>
    <row r="42" spans="1:3">
      <c r="A42" s="3" t="s">
        <v>60</v>
      </c>
      <c r="B42" s="5">
        <v>3</v>
      </c>
      <c r="C42">
        <v>39</v>
      </c>
    </row>
    <row r="43" spans="1:3">
      <c r="A43" s="3" t="s">
        <v>219</v>
      </c>
      <c r="B43" s="5">
        <v>3</v>
      </c>
      <c r="C43">
        <v>40</v>
      </c>
    </row>
    <row r="44" spans="1:3">
      <c r="A44" s="3" t="s">
        <v>124</v>
      </c>
      <c r="B44" s="5">
        <v>1</v>
      </c>
      <c r="C44">
        <v>41</v>
      </c>
    </row>
    <row r="45" spans="1:3">
      <c r="A45" s="3" t="s">
        <v>227</v>
      </c>
      <c r="B45" s="5">
        <v>1</v>
      </c>
      <c r="C45">
        <v>42</v>
      </c>
    </row>
    <row r="46" spans="1:3">
      <c r="A46" s="3" t="s">
        <v>35</v>
      </c>
      <c r="B46" s="5">
        <v>46</v>
      </c>
      <c r="C46">
        <v>43</v>
      </c>
    </row>
    <row r="47" spans="1:3">
      <c r="A47" s="3" t="s">
        <v>179</v>
      </c>
      <c r="B47" s="5">
        <v>1</v>
      </c>
      <c r="C47">
        <v>44</v>
      </c>
    </row>
    <row r="48" spans="1:3">
      <c r="A48" s="3" t="s">
        <v>186</v>
      </c>
      <c r="B48" s="5">
        <v>4</v>
      </c>
      <c r="C48">
        <v>45</v>
      </c>
    </row>
    <row r="49" spans="1:3">
      <c r="A49" s="3" t="s">
        <v>238</v>
      </c>
      <c r="B49" s="5">
        <v>3</v>
      </c>
      <c r="C49">
        <v>46</v>
      </c>
    </row>
    <row r="50" spans="1:3">
      <c r="A50" s="3" t="s">
        <v>52</v>
      </c>
      <c r="B50" s="5">
        <v>23</v>
      </c>
      <c r="C50">
        <v>47</v>
      </c>
    </row>
    <row r="51" spans="1:3">
      <c r="A51" s="3" t="s">
        <v>14</v>
      </c>
      <c r="B51" s="5">
        <v>35</v>
      </c>
      <c r="C51">
        <v>48</v>
      </c>
    </row>
    <row r="52" spans="1:3">
      <c r="A52" s="3" t="s">
        <v>230</v>
      </c>
      <c r="B52" s="5">
        <v>5</v>
      </c>
      <c r="C52">
        <v>49</v>
      </c>
    </row>
    <row r="53" spans="1:3">
      <c r="A53" s="3" t="s">
        <v>71</v>
      </c>
      <c r="B53" s="5">
        <v>9</v>
      </c>
      <c r="C53">
        <v>50</v>
      </c>
    </row>
    <row r="54" spans="1:3">
      <c r="A54" s="3" t="s">
        <v>232</v>
      </c>
      <c r="B54" s="5">
        <v>1</v>
      </c>
      <c r="C54">
        <v>51</v>
      </c>
    </row>
    <row r="55" spans="1:3">
      <c r="A55" s="3" t="s">
        <v>223</v>
      </c>
      <c r="B55" s="5">
        <v>2</v>
      </c>
      <c r="C55">
        <v>52</v>
      </c>
    </row>
    <row r="56" spans="1:3">
      <c r="A56" s="3" t="s">
        <v>138</v>
      </c>
      <c r="B56" s="5">
        <v>6</v>
      </c>
      <c r="C56">
        <v>53</v>
      </c>
    </row>
    <row r="57" spans="1:3">
      <c r="A57" s="3" t="s">
        <v>29</v>
      </c>
      <c r="B57" s="5">
        <v>30</v>
      </c>
      <c r="C57">
        <v>54</v>
      </c>
    </row>
    <row r="58" spans="1:3">
      <c r="A58" s="3" t="s">
        <v>195</v>
      </c>
      <c r="B58" s="5">
        <v>2</v>
      </c>
      <c r="C58">
        <v>55</v>
      </c>
    </row>
    <row r="59" spans="1:3">
      <c r="A59" s="3" t="s">
        <v>182</v>
      </c>
      <c r="B59" s="5">
        <v>3</v>
      </c>
      <c r="C59">
        <v>56</v>
      </c>
    </row>
    <row r="60" spans="1:3">
      <c r="A60" s="3" t="s">
        <v>31</v>
      </c>
      <c r="B60" s="5">
        <v>10</v>
      </c>
      <c r="C60">
        <v>57</v>
      </c>
    </row>
    <row r="61" spans="1:3">
      <c r="A61" s="3" t="s">
        <v>172</v>
      </c>
      <c r="B61" s="5">
        <v>13</v>
      </c>
      <c r="C61">
        <v>58</v>
      </c>
    </row>
    <row r="62" spans="1:3">
      <c r="A62" s="3" t="s">
        <v>30</v>
      </c>
      <c r="B62" s="5">
        <v>34</v>
      </c>
      <c r="C62">
        <v>59</v>
      </c>
    </row>
    <row r="63" spans="1:3">
      <c r="A63" s="3" t="s">
        <v>16</v>
      </c>
      <c r="B63" s="5">
        <v>17</v>
      </c>
      <c r="C63">
        <v>60</v>
      </c>
    </row>
    <row r="64" spans="1:3">
      <c r="A64" s="3" t="s">
        <v>134</v>
      </c>
      <c r="B64" s="5">
        <v>29</v>
      </c>
      <c r="C64">
        <v>61</v>
      </c>
    </row>
    <row r="65" spans="1:3">
      <c r="A65" s="3" t="s">
        <v>104</v>
      </c>
      <c r="B65" s="5">
        <v>6</v>
      </c>
      <c r="C65">
        <v>62</v>
      </c>
    </row>
    <row r="66" spans="1:3">
      <c r="A66" s="3" t="s">
        <v>43</v>
      </c>
      <c r="B66" s="5">
        <v>32</v>
      </c>
      <c r="C66">
        <v>63</v>
      </c>
    </row>
    <row r="67" spans="1:3">
      <c r="A67" s="3" t="s">
        <v>130</v>
      </c>
      <c r="B67" s="5">
        <v>9</v>
      </c>
      <c r="C67">
        <v>64</v>
      </c>
    </row>
    <row r="68" spans="1:3">
      <c r="A68" s="3" t="s">
        <v>184</v>
      </c>
      <c r="B68" s="5">
        <v>11</v>
      </c>
      <c r="C68">
        <v>65</v>
      </c>
    </row>
    <row r="69" spans="1:3">
      <c r="A69" s="3" t="s">
        <v>19</v>
      </c>
      <c r="B69" s="5">
        <v>26</v>
      </c>
      <c r="C69">
        <v>66</v>
      </c>
    </row>
    <row r="70" spans="1:3">
      <c r="A70" s="3" t="s">
        <v>228</v>
      </c>
      <c r="B70" s="5">
        <v>2</v>
      </c>
      <c r="C70">
        <v>67</v>
      </c>
    </row>
    <row r="71" spans="1:3">
      <c r="A71" s="3" t="s">
        <v>114</v>
      </c>
      <c r="B71" s="5">
        <v>6</v>
      </c>
      <c r="C71">
        <v>68</v>
      </c>
    </row>
    <row r="72" spans="1:3">
      <c r="A72" s="3" t="s">
        <v>234</v>
      </c>
      <c r="B72" s="5">
        <v>5</v>
      </c>
      <c r="C72">
        <v>69</v>
      </c>
    </row>
    <row r="73" spans="1:3">
      <c r="A73" s="3" t="s">
        <v>143</v>
      </c>
      <c r="B73" s="5">
        <v>5</v>
      </c>
      <c r="C73">
        <v>70</v>
      </c>
    </row>
    <row r="74" spans="1:3">
      <c r="A74" s="3" t="s">
        <v>46</v>
      </c>
      <c r="B74" s="5">
        <v>11</v>
      </c>
      <c r="C74">
        <v>71</v>
      </c>
    </row>
    <row r="75" spans="1:3">
      <c r="A75" s="3" t="s">
        <v>53</v>
      </c>
      <c r="B75" s="5">
        <v>10</v>
      </c>
      <c r="C75">
        <v>72</v>
      </c>
    </row>
    <row r="76" spans="1:3">
      <c r="A76" s="3" t="s">
        <v>119</v>
      </c>
      <c r="B76" s="5">
        <v>3</v>
      </c>
      <c r="C76">
        <v>73</v>
      </c>
    </row>
    <row r="77" spans="1:3">
      <c r="A77" s="3" t="s">
        <v>94</v>
      </c>
      <c r="B77" s="5">
        <v>16</v>
      </c>
      <c r="C77">
        <v>74</v>
      </c>
    </row>
    <row r="78" spans="1:3">
      <c r="A78" s="3" t="s">
        <v>151</v>
      </c>
      <c r="B78" s="5">
        <v>3</v>
      </c>
      <c r="C78">
        <v>75</v>
      </c>
    </row>
    <row r="79" spans="1:3">
      <c r="A79" s="3" t="s">
        <v>214</v>
      </c>
      <c r="B79" s="5">
        <v>2</v>
      </c>
      <c r="C79">
        <v>76</v>
      </c>
    </row>
    <row r="80" spans="1:3">
      <c r="A80" s="3" t="s">
        <v>215</v>
      </c>
      <c r="B80" s="5">
        <v>1</v>
      </c>
      <c r="C80">
        <v>77</v>
      </c>
    </row>
    <row r="81" spans="1:3">
      <c r="A81" s="3" t="s">
        <v>152</v>
      </c>
      <c r="B81" s="5">
        <v>12</v>
      </c>
      <c r="C81">
        <v>78</v>
      </c>
    </row>
    <row r="82" spans="1:3">
      <c r="A82" s="3" t="s">
        <v>217</v>
      </c>
      <c r="B82" s="5">
        <v>2</v>
      </c>
      <c r="C82">
        <v>79</v>
      </c>
    </row>
    <row r="83" spans="1:3">
      <c r="A83" s="3" t="s">
        <v>88</v>
      </c>
      <c r="B83" s="5">
        <v>12</v>
      </c>
      <c r="C83">
        <v>80</v>
      </c>
    </row>
    <row r="84" spans="1:3">
      <c r="A84" s="3" t="s">
        <v>41</v>
      </c>
      <c r="B84" s="5">
        <v>3</v>
      </c>
      <c r="C84">
        <v>81</v>
      </c>
    </row>
    <row r="85" spans="1:3">
      <c r="A85" s="3" t="s">
        <v>218</v>
      </c>
      <c r="B85" s="5">
        <v>4</v>
      </c>
      <c r="C85">
        <v>82</v>
      </c>
    </row>
    <row r="86" spans="1:3">
      <c r="A86" s="3" t="s">
        <v>57</v>
      </c>
      <c r="B86" s="5">
        <v>17</v>
      </c>
      <c r="C86">
        <v>83</v>
      </c>
    </row>
    <row r="87" spans="1:3">
      <c r="A87" s="3" t="s">
        <v>237</v>
      </c>
      <c r="B87" s="5">
        <v>6</v>
      </c>
      <c r="C87">
        <v>84</v>
      </c>
    </row>
    <row r="88" spans="1:3">
      <c r="A88" s="3" t="s">
        <v>167</v>
      </c>
      <c r="B88" s="5">
        <v>2</v>
      </c>
      <c r="C88">
        <v>85</v>
      </c>
    </row>
    <row r="89" spans="1:3">
      <c r="A89" s="3" t="s">
        <v>136</v>
      </c>
      <c r="B89" s="5">
        <v>7</v>
      </c>
      <c r="C89">
        <v>86</v>
      </c>
    </row>
    <row r="90" spans="1:3">
      <c r="A90" s="3" t="s">
        <v>239</v>
      </c>
      <c r="B90" s="5">
        <v>5</v>
      </c>
      <c r="C90">
        <v>87</v>
      </c>
    </row>
    <row r="91" spans="1:3">
      <c r="A91" s="3" t="s">
        <v>26</v>
      </c>
      <c r="B91" s="5">
        <v>27</v>
      </c>
      <c r="C91">
        <v>88</v>
      </c>
    </row>
    <row r="92" spans="1:3">
      <c r="A92" s="3" t="s">
        <v>154</v>
      </c>
      <c r="B92" s="5">
        <v>1</v>
      </c>
      <c r="C92">
        <v>89</v>
      </c>
    </row>
    <row r="93" spans="1:3">
      <c r="A93" s="3" t="s">
        <v>139</v>
      </c>
      <c r="B93" s="5">
        <v>2</v>
      </c>
      <c r="C93">
        <v>90</v>
      </c>
    </row>
    <row r="94" spans="1:3">
      <c r="A94" s="3" t="s">
        <v>93</v>
      </c>
      <c r="B94" s="5">
        <v>11</v>
      </c>
      <c r="C94">
        <v>91</v>
      </c>
    </row>
    <row r="95" spans="1:3">
      <c r="A95" s="3" t="s">
        <v>37</v>
      </c>
      <c r="B95" s="5">
        <v>2</v>
      </c>
      <c r="C95">
        <v>92</v>
      </c>
    </row>
    <row r="96" spans="1:3">
      <c r="A96" s="3" t="s">
        <v>176</v>
      </c>
      <c r="B96" s="5">
        <v>2</v>
      </c>
      <c r="C96">
        <v>93</v>
      </c>
    </row>
    <row r="97" spans="1:3">
      <c r="A97" s="3" t="s">
        <v>17</v>
      </c>
      <c r="B97" s="5">
        <v>38</v>
      </c>
      <c r="C97">
        <v>94</v>
      </c>
    </row>
    <row r="98" spans="1:3">
      <c r="A98" s="3" t="s">
        <v>162</v>
      </c>
      <c r="B98" s="5">
        <v>5</v>
      </c>
      <c r="C98">
        <v>95</v>
      </c>
    </row>
    <row r="99" spans="1:3">
      <c r="A99" s="3" t="s">
        <v>141</v>
      </c>
      <c r="B99" s="5">
        <v>2</v>
      </c>
      <c r="C99">
        <v>96</v>
      </c>
    </row>
    <row r="100" spans="1:3">
      <c r="A100" s="3" t="s">
        <v>149</v>
      </c>
      <c r="B100" s="5">
        <v>1</v>
      </c>
      <c r="C100">
        <v>97</v>
      </c>
    </row>
    <row r="101" spans="1:3">
      <c r="A101" s="3" t="s">
        <v>202</v>
      </c>
      <c r="B101" s="5">
        <v>1</v>
      </c>
      <c r="C101">
        <v>98</v>
      </c>
    </row>
    <row r="102" spans="1:3">
      <c r="A102" s="3" t="s">
        <v>213</v>
      </c>
      <c r="B102" s="5">
        <v>1</v>
      </c>
      <c r="C102">
        <v>99</v>
      </c>
    </row>
    <row r="103" spans="1:3">
      <c r="A103" s="3" t="s">
        <v>116</v>
      </c>
      <c r="B103" s="5">
        <v>10</v>
      </c>
      <c r="C103">
        <v>100</v>
      </c>
    </row>
    <row r="104" spans="1:3">
      <c r="A104" s="3" t="s">
        <v>87</v>
      </c>
      <c r="B104" s="5">
        <v>4</v>
      </c>
      <c r="C104">
        <v>101</v>
      </c>
    </row>
    <row r="105" spans="1:3">
      <c r="A105" s="3" t="s">
        <v>109</v>
      </c>
      <c r="B105" s="5">
        <v>19</v>
      </c>
      <c r="C105">
        <v>102</v>
      </c>
    </row>
    <row r="106" spans="1:3">
      <c r="A106" s="3" t="s">
        <v>169</v>
      </c>
      <c r="B106" s="5">
        <v>1</v>
      </c>
      <c r="C106">
        <v>103</v>
      </c>
    </row>
    <row r="107" spans="1:3">
      <c r="A107" s="3" t="s">
        <v>208</v>
      </c>
      <c r="B107" s="5">
        <v>7</v>
      </c>
      <c r="C107">
        <v>104</v>
      </c>
    </row>
    <row r="108" spans="1:3">
      <c r="A108" s="3" t="s">
        <v>92</v>
      </c>
      <c r="B108" s="5">
        <v>6</v>
      </c>
      <c r="C108">
        <v>105</v>
      </c>
    </row>
    <row r="109" spans="1:3">
      <c r="A109" s="3" t="s">
        <v>243</v>
      </c>
      <c r="B109" s="5">
        <v>1</v>
      </c>
      <c r="C109">
        <v>106</v>
      </c>
    </row>
    <row r="110" spans="1:3">
      <c r="A110" s="3" t="s">
        <v>146</v>
      </c>
      <c r="B110" s="5">
        <v>1</v>
      </c>
      <c r="C110">
        <v>107</v>
      </c>
    </row>
    <row r="111" spans="1:3">
      <c r="A111" s="3" t="s">
        <v>10</v>
      </c>
      <c r="B111" s="5">
        <v>14</v>
      </c>
      <c r="C111">
        <v>108</v>
      </c>
    </row>
    <row r="112" spans="1:3">
      <c r="A112" s="3" t="s">
        <v>216</v>
      </c>
      <c r="B112" s="5">
        <v>3</v>
      </c>
      <c r="C112">
        <v>109</v>
      </c>
    </row>
    <row r="113" spans="1:3">
      <c r="A113" s="3" t="s">
        <v>50</v>
      </c>
      <c r="B113" s="5">
        <v>14</v>
      </c>
      <c r="C113">
        <v>110</v>
      </c>
    </row>
    <row r="114" spans="1:3">
      <c r="A114" s="3" t="s">
        <v>144</v>
      </c>
      <c r="B114" s="5">
        <v>6</v>
      </c>
      <c r="C114">
        <v>111</v>
      </c>
    </row>
    <row r="115" spans="1:3">
      <c r="A115" s="3" t="s">
        <v>163</v>
      </c>
      <c r="B115" s="5">
        <v>9</v>
      </c>
      <c r="C115">
        <v>112</v>
      </c>
    </row>
    <row r="116" spans="1:3">
      <c r="A116" s="3" t="s">
        <v>96</v>
      </c>
      <c r="B116" s="5">
        <v>13</v>
      </c>
      <c r="C116">
        <v>113</v>
      </c>
    </row>
    <row r="117" spans="1:3">
      <c r="A117" s="3" t="s">
        <v>157</v>
      </c>
      <c r="B117" s="5">
        <v>22</v>
      </c>
      <c r="C117">
        <v>114</v>
      </c>
    </row>
    <row r="118" spans="1:3">
      <c r="A118" s="3" t="s">
        <v>64</v>
      </c>
      <c r="B118" s="5">
        <v>1</v>
      </c>
      <c r="C118">
        <v>115</v>
      </c>
    </row>
    <row r="119" spans="1:3">
      <c r="A119" s="3" t="s">
        <v>255</v>
      </c>
      <c r="B119" s="5">
        <v>5</v>
      </c>
      <c r="C119">
        <v>116</v>
      </c>
    </row>
    <row r="120" spans="1:3">
      <c r="A120" s="3" t="s">
        <v>84</v>
      </c>
      <c r="B120" s="5">
        <v>1</v>
      </c>
      <c r="C120">
        <v>117</v>
      </c>
    </row>
    <row r="121" spans="1:3">
      <c r="A121" s="3" t="s">
        <v>11</v>
      </c>
      <c r="B121" s="5">
        <v>36</v>
      </c>
      <c r="C121">
        <v>118</v>
      </c>
    </row>
    <row r="122" spans="1:3">
      <c r="A122" s="3" t="s">
        <v>193</v>
      </c>
      <c r="B122" s="5">
        <v>5</v>
      </c>
      <c r="C122">
        <v>119</v>
      </c>
    </row>
    <row r="123" spans="1:3">
      <c r="A123" s="3" t="s">
        <v>198</v>
      </c>
      <c r="B123" s="5">
        <v>8</v>
      </c>
      <c r="C123">
        <v>120</v>
      </c>
    </row>
    <row r="124" spans="1:3">
      <c r="A124" s="3" t="s">
        <v>69</v>
      </c>
      <c r="B124" s="5">
        <v>11</v>
      </c>
      <c r="C124">
        <v>121</v>
      </c>
    </row>
    <row r="125" spans="1:3">
      <c r="A125" s="3" t="s">
        <v>61</v>
      </c>
      <c r="B125" s="5">
        <v>21</v>
      </c>
      <c r="C125">
        <v>122</v>
      </c>
    </row>
    <row r="126" spans="1:3">
      <c r="A126" s="3" t="s">
        <v>220</v>
      </c>
      <c r="B126" s="5">
        <v>2</v>
      </c>
      <c r="C126">
        <v>123</v>
      </c>
    </row>
    <row r="127" spans="1:3">
      <c r="A127" s="3" t="s">
        <v>210</v>
      </c>
      <c r="B127" s="5">
        <v>1</v>
      </c>
      <c r="C127">
        <v>124</v>
      </c>
    </row>
    <row r="128" spans="1:3">
      <c r="A128" s="3" t="s">
        <v>90</v>
      </c>
      <c r="B128" s="5">
        <v>3</v>
      </c>
      <c r="C128">
        <v>125</v>
      </c>
    </row>
    <row r="129" spans="1:3">
      <c r="A129" s="3" t="s">
        <v>188</v>
      </c>
      <c r="B129" s="5">
        <v>5</v>
      </c>
      <c r="C129">
        <v>126</v>
      </c>
    </row>
    <row r="130" spans="1:3">
      <c r="A130" s="3" t="s">
        <v>189</v>
      </c>
      <c r="B130" s="5">
        <v>19</v>
      </c>
      <c r="C130">
        <v>127</v>
      </c>
    </row>
    <row r="131" spans="1:3">
      <c r="A131" s="3" t="s">
        <v>241</v>
      </c>
      <c r="B131" s="5">
        <v>16</v>
      </c>
      <c r="C131">
        <v>128</v>
      </c>
    </row>
    <row r="132" spans="1:3">
      <c r="A132" s="3" t="s">
        <v>32</v>
      </c>
      <c r="B132" s="5">
        <v>26</v>
      </c>
      <c r="C132">
        <v>129</v>
      </c>
    </row>
    <row r="133" spans="1:3">
      <c r="A133" s="3" t="s">
        <v>127</v>
      </c>
      <c r="B133" s="5">
        <v>2</v>
      </c>
      <c r="C133">
        <v>130</v>
      </c>
    </row>
    <row r="134" spans="1:3">
      <c r="A134" s="3" t="s">
        <v>191</v>
      </c>
      <c r="B134" s="5">
        <v>15</v>
      </c>
      <c r="C134">
        <v>131</v>
      </c>
    </row>
    <row r="135" spans="1:3">
      <c r="A135" s="3" t="s">
        <v>65</v>
      </c>
      <c r="B135" s="5">
        <v>28</v>
      </c>
      <c r="C135">
        <v>132</v>
      </c>
    </row>
    <row r="136" spans="1:3">
      <c r="A136" s="3" t="s">
        <v>68</v>
      </c>
      <c r="B136" s="5">
        <v>4</v>
      </c>
      <c r="C136">
        <v>133</v>
      </c>
    </row>
    <row r="137" spans="1:3">
      <c r="A137" s="3" t="s">
        <v>178</v>
      </c>
      <c r="B137" s="5">
        <v>9</v>
      </c>
      <c r="C137">
        <v>134</v>
      </c>
    </row>
    <row r="138" spans="1:3">
      <c r="A138" s="3" t="s">
        <v>254</v>
      </c>
      <c r="B138" s="5">
        <v>2</v>
      </c>
      <c r="C138">
        <v>135</v>
      </c>
    </row>
    <row r="139" spans="1:3">
      <c r="A139" s="3" t="s">
        <v>117</v>
      </c>
      <c r="B139" s="5">
        <v>18</v>
      </c>
      <c r="C139">
        <v>136</v>
      </c>
    </row>
    <row r="140" spans="1:3">
      <c r="A140" s="3" t="s">
        <v>252</v>
      </c>
      <c r="B140" s="5">
        <v>14</v>
      </c>
      <c r="C140">
        <v>137</v>
      </c>
    </row>
    <row r="141" spans="1:3">
      <c r="A141" s="3" t="s">
        <v>203</v>
      </c>
      <c r="B141" s="5">
        <v>1</v>
      </c>
      <c r="C141">
        <v>138</v>
      </c>
    </row>
    <row r="142" spans="1:3">
      <c r="A142" s="3" t="s">
        <v>171</v>
      </c>
      <c r="B142" s="5">
        <v>1</v>
      </c>
      <c r="C142">
        <v>139</v>
      </c>
    </row>
    <row r="143" spans="1:3">
      <c r="A143" s="3" t="s">
        <v>100</v>
      </c>
      <c r="B143" s="5">
        <v>21</v>
      </c>
      <c r="C143">
        <v>140</v>
      </c>
    </row>
    <row r="144" spans="1:3">
      <c r="A144" s="3" t="s">
        <v>55</v>
      </c>
      <c r="B144" s="5">
        <v>6</v>
      </c>
      <c r="C144">
        <v>141</v>
      </c>
    </row>
    <row r="145" spans="1:3">
      <c r="A145" s="3" t="s">
        <v>235</v>
      </c>
      <c r="B145" s="5">
        <v>8</v>
      </c>
      <c r="C145">
        <v>142</v>
      </c>
    </row>
    <row r="146" spans="1:3">
      <c r="A146" s="3" t="s">
        <v>197</v>
      </c>
      <c r="B146" s="5">
        <v>8</v>
      </c>
      <c r="C146">
        <v>143</v>
      </c>
    </row>
    <row r="147" spans="1:3">
      <c r="A147" s="3" t="s">
        <v>200</v>
      </c>
      <c r="B147" s="5">
        <v>6</v>
      </c>
      <c r="C147">
        <v>144</v>
      </c>
    </row>
    <row r="148" spans="1:3">
      <c r="A148" s="3" t="s">
        <v>129</v>
      </c>
      <c r="B148" s="5">
        <v>2</v>
      </c>
      <c r="C148">
        <v>145</v>
      </c>
    </row>
    <row r="149" spans="1:3">
      <c r="A149" s="3" t="s">
        <v>115</v>
      </c>
      <c r="B149" s="5">
        <v>1</v>
      </c>
      <c r="C149">
        <v>146</v>
      </c>
    </row>
    <row r="150" spans="1:3">
      <c r="A150" s="3" t="s">
        <v>158</v>
      </c>
      <c r="B150" s="5">
        <v>2</v>
      </c>
      <c r="C150">
        <v>147</v>
      </c>
    </row>
    <row r="151" spans="1:3">
      <c r="A151" s="3" t="s">
        <v>39</v>
      </c>
      <c r="B151" s="5">
        <v>34</v>
      </c>
      <c r="C151">
        <v>148</v>
      </c>
    </row>
    <row r="152" spans="1:3">
      <c r="A152" s="3" t="s">
        <v>123</v>
      </c>
      <c r="B152" s="5">
        <v>6</v>
      </c>
      <c r="C152">
        <v>149</v>
      </c>
    </row>
    <row r="153" spans="1:3">
      <c r="A153" s="3" t="s">
        <v>106</v>
      </c>
      <c r="B153" s="5">
        <v>1</v>
      </c>
      <c r="C153">
        <v>150</v>
      </c>
    </row>
    <row r="154" spans="1:3">
      <c r="A154" s="3" t="s">
        <v>83</v>
      </c>
      <c r="B154" s="5">
        <v>10</v>
      </c>
      <c r="C154">
        <v>151</v>
      </c>
    </row>
    <row r="155" spans="1:3">
      <c r="A155" s="3" t="s">
        <v>240</v>
      </c>
      <c r="B155" s="5">
        <v>1</v>
      </c>
      <c r="C155">
        <v>152</v>
      </c>
    </row>
    <row r="156" spans="1:3">
      <c r="A156" s="3" t="s">
        <v>62</v>
      </c>
      <c r="B156" s="5">
        <v>23</v>
      </c>
      <c r="C156">
        <v>153</v>
      </c>
    </row>
    <row r="157" spans="1:3">
      <c r="A157" s="3" t="s">
        <v>48</v>
      </c>
      <c r="B157" s="5">
        <v>41</v>
      </c>
      <c r="C157">
        <v>154</v>
      </c>
    </row>
    <row r="158" spans="1:3">
      <c r="A158" s="3" t="s">
        <v>108</v>
      </c>
      <c r="B158" s="5">
        <v>9</v>
      </c>
      <c r="C158">
        <v>155</v>
      </c>
    </row>
    <row r="159" spans="1:3">
      <c r="A159" s="3" t="s">
        <v>187</v>
      </c>
      <c r="B159" s="5">
        <v>1</v>
      </c>
      <c r="C159">
        <v>156</v>
      </c>
    </row>
    <row r="160" spans="1:3">
      <c r="A160" s="3" t="s">
        <v>153</v>
      </c>
      <c r="B160" s="5">
        <v>1</v>
      </c>
      <c r="C160">
        <v>157</v>
      </c>
    </row>
    <row r="161" spans="1:3">
      <c r="A161" s="3" t="s">
        <v>85</v>
      </c>
      <c r="B161" s="5">
        <v>1</v>
      </c>
      <c r="C161">
        <v>158</v>
      </c>
    </row>
    <row r="162" spans="1:3">
      <c r="A162" s="3" t="s">
        <v>75</v>
      </c>
      <c r="B162" s="5">
        <v>12</v>
      </c>
      <c r="C162">
        <v>159</v>
      </c>
    </row>
    <row r="163" spans="1:3">
      <c r="A163" s="3" t="s">
        <v>91</v>
      </c>
      <c r="B163" s="5">
        <v>1</v>
      </c>
      <c r="C163">
        <v>160</v>
      </c>
    </row>
    <row r="164" spans="1:3">
      <c r="A164" s="3" t="s">
        <v>180</v>
      </c>
      <c r="B164" s="5">
        <v>1</v>
      </c>
      <c r="C164">
        <v>161</v>
      </c>
    </row>
    <row r="165" spans="1:3">
      <c r="A165" s="3" t="s">
        <v>133</v>
      </c>
      <c r="B165" s="5">
        <v>10</v>
      </c>
      <c r="C165">
        <v>162</v>
      </c>
    </row>
    <row r="166" spans="1:3">
      <c r="A166" s="3" t="s">
        <v>164</v>
      </c>
      <c r="B166" s="5">
        <v>6</v>
      </c>
      <c r="C166">
        <v>163</v>
      </c>
    </row>
    <row r="167" spans="1:3">
      <c r="A167" s="3" t="s">
        <v>66</v>
      </c>
      <c r="B167" s="5">
        <v>2</v>
      </c>
      <c r="C167">
        <v>164</v>
      </c>
    </row>
    <row r="168" spans="1:3">
      <c r="A168" s="3" t="s">
        <v>102</v>
      </c>
      <c r="B168" s="5">
        <v>2</v>
      </c>
      <c r="C168">
        <v>165</v>
      </c>
    </row>
    <row r="169" spans="1:3">
      <c r="A169" s="3" t="s">
        <v>257</v>
      </c>
      <c r="B169" s="5">
        <v>1475</v>
      </c>
      <c r="C169" s="6">
        <v>165</v>
      </c>
    </row>
  </sheetData>
  <phoneticPr fontId="9" type="noConversion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CBFB-C0B9-4C11-9EC7-3D3BC3F628B2}">
  <dimension ref="A3:AB170"/>
  <sheetViews>
    <sheetView workbookViewId="0">
      <selection activeCell="A4" sqref="A4"/>
    </sheetView>
  </sheetViews>
  <sheetFormatPr baseColWidth="10" defaultColWidth="8.83203125" defaultRowHeight="15"/>
  <cols>
    <col min="1" max="1" width="25.83203125" bestFit="1" customWidth="1"/>
    <col min="2" max="2" width="14.6640625" bestFit="1" customWidth="1"/>
    <col min="3" max="3" width="3.6640625" bestFit="1" customWidth="1"/>
    <col min="4" max="4" width="6.33203125" bestFit="1" customWidth="1"/>
    <col min="5" max="5" width="10.1640625" bestFit="1" customWidth="1"/>
    <col min="7" max="7" width="21" customWidth="1"/>
    <col min="8" max="8" width="10.6640625" customWidth="1"/>
    <col min="9" max="9" width="11.5" customWidth="1"/>
    <col min="10" max="10" width="12.33203125" customWidth="1"/>
    <col min="11" max="11" width="13" customWidth="1"/>
    <col min="13" max="13" width="21.83203125" customWidth="1"/>
    <col min="15" max="15" width="19.33203125" customWidth="1"/>
    <col min="16" max="16" width="13.83203125" customWidth="1"/>
    <col min="17" max="17" width="16.83203125" customWidth="1"/>
    <col min="19" max="19" width="23" customWidth="1"/>
    <col min="20" max="20" width="10.1640625" customWidth="1"/>
    <col min="21" max="21" width="15.5" customWidth="1"/>
    <col min="22" max="22" width="15.83203125" customWidth="1"/>
    <col min="23" max="23" width="15.33203125" customWidth="1"/>
    <col min="25" max="25" width="16.83203125" customWidth="1"/>
    <col min="26" max="26" width="22.83203125" customWidth="1"/>
    <col min="27" max="27" width="14.33203125" customWidth="1"/>
    <col min="28" max="28" width="10.1640625" customWidth="1"/>
  </cols>
  <sheetData>
    <row r="3" spans="1:28">
      <c r="A3" s="2" t="s">
        <v>259</v>
      </c>
      <c r="B3" s="2" t="s">
        <v>258</v>
      </c>
    </row>
    <row r="4" spans="1:28">
      <c r="A4" s="2" t="s">
        <v>256</v>
      </c>
      <c r="B4">
        <v>41</v>
      </c>
      <c r="C4">
        <v>54</v>
      </c>
      <c r="D4" t="s">
        <v>248</v>
      </c>
      <c r="E4" t="s">
        <v>257</v>
      </c>
      <c r="F4" s="6" t="s">
        <v>271</v>
      </c>
      <c r="G4" s="6" t="s">
        <v>270</v>
      </c>
      <c r="H4" s="9" t="s">
        <v>266</v>
      </c>
      <c r="I4" s="10" t="s">
        <v>267</v>
      </c>
      <c r="J4" s="10" t="s">
        <v>268</v>
      </c>
      <c r="K4" s="10" t="s">
        <v>269</v>
      </c>
      <c r="L4" s="6" t="s">
        <v>271</v>
      </c>
      <c r="M4" s="6" t="s">
        <v>270</v>
      </c>
      <c r="N4" s="6" t="s">
        <v>265</v>
      </c>
      <c r="O4" s="10" t="s">
        <v>267</v>
      </c>
      <c r="P4" s="10" t="s">
        <v>268</v>
      </c>
      <c r="Q4" s="10" t="s">
        <v>269</v>
      </c>
      <c r="R4" s="6" t="s">
        <v>271</v>
      </c>
      <c r="S4" s="6" t="s">
        <v>270</v>
      </c>
      <c r="T4" s="6" t="s">
        <v>264</v>
      </c>
      <c r="U4" s="10" t="s">
        <v>267</v>
      </c>
      <c r="V4" s="10" t="s">
        <v>268</v>
      </c>
      <c r="W4" s="10" t="s">
        <v>269</v>
      </c>
      <c r="Y4" s="17" t="s">
        <v>251</v>
      </c>
      <c r="Z4" s="17" t="s">
        <v>280</v>
      </c>
      <c r="AA4" s="17" t="s">
        <v>279</v>
      </c>
      <c r="AB4" s="17" t="s">
        <v>281</v>
      </c>
    </row>
    <row r="5" spans="1:28">
      <c r="A5" s="3" t="s">
        <v>74</v>
      </c>
      <c r="B5" s="5">
        <v>14</v>
      </c>
      <c r="C5" s="5"/>
      <c r="D5" s="5">
        <v>5</v>
      </c>
      <c r="E5" s="5">
        <v>19</v>
      </c>
      <c r="F5" s="5">
        <v>1</v>
      </c>
      <c r="G5" s="3" t="s">
        <v>74</v>
      </c>
      <c r="H5" s="5">
        <v>14</v>
      </c>
      <c r="I5" s="8">
        <f>(H5/$H$122)</f>
        <v>2.3489932885906041E-2</v>
      </c>
      <c r="J5" s="8">
        <f>LN(I5)</f>
        <v>-3.7511833374500911</v>
      </c>
      <c r="K5" s="8">
        <f>(I5*J5)</f>
        <v>-8.811504483943168E-2</v>
      </c>
      <c r="L5">
        <v>1</v>
      </c>
      <c r="M5" s="3" t="s">
        <v>77</v>
      </c>
      <c r="N5" s="5">
        <v>5</v>
      </c>
      <c r="O5" s="8">
        <f>(N5/$N$58)</f>
        <v>2.5252525252525252E-2</v>
      </c>
      <c r="P5" s="8">
        <f>LN(O5)</f>
        <v>-3.6788291182604347</v>
      </c>
      <c r="Q5" s="8">
        <f>(O5*P5)</f>
        <v>-9.2899725208596837E-2</v>
      </c>
      <c r="R5">
        <v>1</v>
      </c>
      <c r="S5" s="3" t="s">
        <v>74</v>
      </c>
      <c r="T5" s="5">
        <v>5</v>
      </c>
      <c r="U5" s="8">
        <f>(T5/$T$104)</f>
        <v>7.3529411764705881E-3</v>
      </c>
      <c r="V5" s="8">
        <f>LN(U5)</f>
        <v>-4.9126548857360524</v>
      </c>
      <c r="W5" s="8">
        <f>(U5*V5)</f>
        <v>-3.612246239511803E-2</v>
      </c>
      <c r="Y5" t="s">
        <v>276</v>
      </c>
      <c r="Z5" s="18">
        <v>4.4349999999999996</v>
      </c>
      <c r="AA5">
        <v>117</v>
      </c>
      <c r="AB5">
        <v>0.93100000000000005</v>
      </c>
    </row>
    <row r="6" spans="1:28">
      <c r="A6" s="3" t="s">
        <v>77</v>
      </c>
      <c r="B6" s="5"/>
      <c r="C6" s="5">
        <v>5</v>
      </c>
      <c r="D6" s="5">
        <v>6</v>
      </c>
      <c r="E6" s="5">
        <v>11</v>
      </c>
      <c r="F6" s="5">
        <v>2</v>
      </c>
      <c r="G6" s="3" t="s">
        <v>7</v>
      </c>
      <c r="H6" s="5">
        <v>6</v>
      </c>
      <c r="I6" s="8">
        <f t="shared" ref="I6:I69" si="0">(H6/$H$122)</f>
        <v>1.0067114093959731E-2</v>
      </c>
      <c r="J6" s="8">
        <f t="shared" ref="J6:J69" si="1">LN(I6)</f>
        <v>-4.5984811978372946</v>
      </c>
      <c r="K6" s="8">
        <f t="shared" ref="K6:K69" si="2">(I6*J6)</f>
        <v>-4.6293434877556654E-2</v>
      </c>
      <c r="L6">
        <v>2</v>
      </c>
      <c r="M6" s="3" t="s">
        <v>7</v>
      </c>
      <c r="N6" s="5">
        <v>1</v>
      </c>
      <c r="O6" s="8">
        <f t="shared" ref="O6:O57" si="3">(N6/$N$58)</f>
        <v>5.0505050505050509E-3</v>
      </c>
      <c r="P6" s="8">
        <f t="shared" ref="P6:P57" si="4">LN(O6)</f>
        <v>-5.2882670306945352</v>
      </c>
      <c r="Q6" s="8">
        <f t="shared" ref="Q6:Q57" si="5">(O6*P6)</f>
        <v>-2.6708419346942101E-2</v>
      </c>
      <c r="R6">
        <v>2</v>
      </c>
      <c r="S6" s="3" t="s">
        <v>77</v>
      </c>
      <c r="T6" s="5">
        <v>6</v>
      </c>
      <c r="U6" s="8">
        <f t="shared" ref="U6:U69" si="6">(T6/$T$104)</f>
        <v>8.8235294117647058E-3</v>
      </c>
      <c r="V6" s="8">
        <f t="shared" ref="V6:V69" si="7">LN(U6)</f>
        <v>-4.7303333289420975</v>
      </c>
      <c r="W6" s="8">
        <f t="shared" ref="W6:W69" si="8">(U6*V6)</f>
        <v>-4.1738235255371445E-2</v>
      </c>
      <c r="Y6" t="s">
        <v>277</v>
      </c>
      <c r="Z6" t="s">
        <v>272</v>
      </c>
      <c r="AA6">
        <v>53</v>
      </c>
      <c r="AB6">
        <v>0.92400000000000004</v>
      </c>
    </row>
    <row r="7" spans="1:28">
      <c r="A7" s="3" t="s">
        <v>7</v>
      </c>
      <c r="B7" s="5">
        <v>6</v>
      </c>
      <c r="C7" s="5">
        <v>1</v>
      </c>
      <c r="D7" s="5">
        <v>18</v>
      </c>
      <c r="E7" s="5">
        <v>25</v>
      </c>
      <c r="F7" s="5">
        <v>3</v>
      </c>
      <c r="G7" s="3" t="s">
        <v>42</v>
      </c>
      <c r="H7" s="5">
        <v>2</v>
      </c>
      <c r="I7" s="8">
        <f t="shared" si="0"/>
        <v>3.3557046979865771E-3</v>
      </c>
      <c r="J7" s="8">
        <f t="shared" si="1"/>
        <v>-5.6970934865054046</v>
      </c>
      <c r="K7" s="8">
        <f t="shared" si="2"/>
        <v>-1.9117763377534916E-2</v>
      </c>
      <c r="L7">
        <v>3</v>
      </c>
      <c r="M7" s="3" t="s">
        <v>42</v>
      </c>
      <c r="N7" s="5">
        <v>7</v>
      </c>
      <c r="O7" s="8">
        <f t="shared" si="3"/>
        <v>3.5353535353535352E-2</v>
      </c>
      <c r="P7" s="8">
        <f t="shared" si="4"/>
        <v>-3.3423568816392222</v>
      </c>
      <c r="Q7" s="8">
        <f t="shared" si="5"/>
        <v>-0.11816413217916441</v>
      </c>
      <c r="R7">
        <v>3</v>
      </c>
      <c r="S7" s="3" t="s">
        <v>7</v>
      </c>
      <c r="T7" s="5">
        <v>18</v>
      </c>
      <c r="U7" s="8">
        <f t="shared" si="6"/>
        <v>2.6470588235294117E-2</v>
      </c>
      <c r="V7" s="8">
        <f t="shared" si="7"/>
        <v>-3.6317210402739879</v>
      </c>
      <c r="W7" s="8">
        <f t="shared" si="8"/>
        <v>-9.6133792242546742E-2</v>
      </c>
      <c r="Y7" t="s">
        <v>278</v>
      </c>
      <c r="Z7">
        <v>4.1189999999999998</v>
      </c>
      <c r="AA7">
        <v>99</v>
      </c>
      <c r="AB7">
        <v>0.89600000000000002</v>
      </c>
    </row>
    <row r="8" spans="1:28">
      <c r="A8" s="3" t="s">
        <v>42</v>
      </c>
      <c r="B8" s="5">
        <v>2</v>
      </c>
      <c r="C8" s="5">
        <v>7</v>
      </c>
      <c r="D8" s="5">
        <v>12</v>
      </c>
      <c r="E8" s="5">
        <v>21</v>
      </c>
      <c r="F8" s="5">
        <v>4</v>
      </c>
      <c r="G8" s="3" t="s">
        <v>174</v>
      </c>
      <c r="H8" s="5">
        <v>3</v>
      </c>
      <c r="I8" s="8">
        <f t="shared" si="0"/>
        <v>5.0335570469798654E-3</v>
      </c>
      <c r="J8" s="8">
        <f t="shared" si="1"/>
        <v>-5.29162837839724</v>
      </c>
      <c r="K8" s="8">
        <f t="shared" si="2"/>
        <v>-2.6635713314080066E-2</v>
      </c>
      <c r="L8">
        <v>4</v>
      </c>
      <c r="M8" s="3" t="s">
        <v>21</v>
      </c>
      <c r="N8" s="5">
        <v>1</v>
      </c>
      <c r="O8" s="8">
        <f t="shared" si="3"/>
        <v>5.0505050505050509E-3</v>
      </c>
      <c r="P8" s="8">
        <f t="shared" si="4"/>
        <v>-5.2882670306945352</v>
      </c>
      <c r="Q8" s="8">
        <f t="shared" si="5"/>
        <v>-2.6708419346942101E-2</v>
      </c>
      <c r="R8">
        <v>4</v>
      </c>
      <c r="S8" s="3" t="s">
        <v>42</v>
      </c>
      <c r="T8" s="5">
        <v>12</v>
      </c>
      <c r="U8" s="8">
        <f t="shared" si="6"/>
        <v>1.7647058823529412E-2</v>
      </c>
      <c r="V8" s="8">
        <f t="shared" si="7"/>
        <v>-4.0371861483821521</v>
      </c>
      <c r="W8" s="8">
        <f t="shared" si="8"/>
        <v>-7.1244461442037971E-2</v>
      </c>
    </row>
    <row r="9" spans="1:28">
      <c r="A9" s="3" t="s">
        <v>120</v>
      </c>
      <c r="B9" s="5"/>
      <c r="C9" s="5"/>
      <c r="D9" s="5">
        <v>2</v>
      </c>
      <c r="E9" s="5">
        <v>2</v>
      </c>
      <c r="F9" s="5">
        <v>5</v>
      </c>
      <c r="G9" s="3" t="s">
        <v>125</v>
      </c>
      <c r="H9" s="5">
        <v>2</v>
      </c>
      <c r="I9" s="8">
        <f t="shared" si="0"/>
        <v>3.3557046979865771E-3</v>
      </c>
      <c r="J9" s="8">
        <f t="shared" si="1"/>
        <v>-5.6970934865054046</v>
      </c>
      <c r="K9" s="8">
        <f t="shared" si="2"/>
        <v>-1.9117763377534916E-2</v>
      </c>
      <c r="L9">
        <v>5</v>
      </c>
      <c r="M9" s="3" t="s">
        <v>160</v>
      </c>
      <c r="N9" s="5">
        <v>4</v>
      </c>
      <c r="O9" s="8">
        <f t="shared" si="3"/>
        <v>2.0202020202020204E-2</v>
      </c>
      <c r="P9" s="8">
        <f t="shared" si="4"/>
        <v>-3.9019726695746444</v>
      </c>
      <c r="Q9" s="8">
        <f t="shared" si="5"/>
        <v>-7.8827730698477677E-2</v>
      </c>
      <c r="R9">
        <v>5</v>
      </c>
      <c r="S9" s="3" t="s">
        <v>120</v>
      </c>
      <c r="T9" s="5">
        <v>2</v>
      </c>
      <c r="U9" s="8">
        <f>(T9/$T$104)</f>
        <v>2.9411764705882353E-3</v>
      </c>
      <c r="V9" s="8">
        <f t="shared" si="7"/>
        <v>-5.8289456176102075</v>
      </c>
      <c r="W9" s="8">
        <f t="shared" si="8"/>
        <v>-1.7143957698853553E-2</v>
      </c>
    </row>
    <row r="10" spans="1:28">
      <c r="A10" s="3" t="s">
        <v>121</v>
      </c>
      <c r="B10" s="5"/>
      <c r="C10" s="5"/>
      <c r="D10" s="5">
        <v>2</v>
      </c>
      <c r="E10" s="5">
        <v>2</v>
      </c>
      <c r="F10" s="5">
        <v>6</v>
      </c>
      <c r="G10" s="3" t="s">
        <v>181</v>
      </c>
      <c r="H10" s="5">
        <v>1</v>
      </c>
      <c r="I10" s="8">
        <f t="shared" si="0"/>
        <v>1.6778523489932886E-3</v>
      </c>
      <c r="J10" s="8">
        <f t="shared" si="1"/>
        <v>-6.39024066706535</v>
      </c>
      <c r="K10" s="8">
        <f t="shared" si="2"/>
        <v>-1.0721880313868037E-2</v>
      </c>
      <c r="L10">
        <v>6</v>
      </c>
      <c r="M10" s="3" t="s">
        <v>161</v>
      </c>
      <c r="N10" s="5">
        <v>7</v>
      </c>
      <c r="O10" s="8">
        <f t="shared" si="3"/>
        <v>3.5353535353535352E-2</v>
      </c>
      <c r="P10" s="8">
        <f t="shared" si="4"/>
        <v>-3.3423568816392222</v>
      </c>
      <c r="Q10" s="8">
        <f t="shared" si="5"/>
        <v>-0.11816413217916441</v>
      </c>
      <c r="R10">
        <v>6</v>
      </c>
      <c r="S10" s="3" t="s">
        <v>121</v>
      </c>
      <c r="T10" s="5">
        <v>2</v>
      </c>
      <c r="U10" s="8">
        <f t="shared" si="6"/>
        <v>2.9411764705882353E-3</v>
      </c>
      <c r="V10" s="8">
        <f t="shared" si="7"/>
        <v>-5.8289456176102075</v>
      </c>
      <c r="W10" s="8">
        <f t="shared" si="8"/>
        <v>-1.7143957698853553E-2</v>
      </c>
    </row>
    <row r="11" spans="1:28">
      <c r="A11" s="3" t="s">
        <v>111</v>
      </c>
      <c r="B11" s="5"/>
      <c r="C11" s="5"/>
      <c r="D11" s="5">
        <v>1</v>
      </c>
      <c r="E11" s="5">
        <v>1</v>
      </c>
      <c r="F11" s="5">
        <v>7</v>
      </c>
      <c r="G11" s="3" t="s">
        <v>211</v>
      </c>
      <c r="H11" s="5">
        <v>1</v>
      </c>
      <c r="I11" s="8">
        <f t="shared" si="0"/>
        <v>1.6778523489932886E-3</v>
      </c>
      <c r="J11" s="8">
        <f t="shared" si="1"/>
        <v>-6.39024066706535</v>
      </c>
      <c r="K11" s="8">
        <f t="shared" si="2"/>
        <v>-1.0721880313868037E-2</v>
      </c>
      <c r="L11">
        <v>7</v>
      </c>
      <c r="M11" s="3" t="s">
        <v>98</v>
      </c>
      <c r="N11" s="5">
        <v>5</v>
      </c>
      <c r="O11" s="8">
        <f t="shared" si="3"/>
        <v>2.5252525252525252E-2</v>
      </c>
      <c r="P11" s="8">
        <f t="shared" si="4"/>
        <v>-3.6788291182604347</v>
      </c>
      <c r="Q11" s="8">
        <f t="shared" si="5"/>
        <v>-9.2899725208596837E-2</v>
      </c>
      <c r="R11">
        <v>7</v>
      </c>
      <c r="S11" s="3" t="s">
        <v>111</v>
      </c>
      <c r="T11" s="5">
        <v>1</v>
      </c>
      <c r="U11" s="8">
        <f t="shared" si="6"/>
        <v>1.4705882352941176E-3</v>
      </c>
      <c r="V11" s="8">
        <f t="shared" si="7"/>
        <v>-6.522092798170152</v>
      </c>
      <c r="W11" s="8">
        <f t="shared" si="8"/>
        <v>-9.5913129384855179E-3</v>
      </c>
    </row>
    <row r="12" spans="1:28">
      <c r="A12" s="3" t="s">
        <v>174</v>
      </c>
      <c r="B12" s="5">
        <v>3</v>
      </c>
      <c r="C12" s="5"/>
      <c r="D12" s="5"/>
      <c r="E12" s="5">
        <v>3</v>
      </c>
      <c r="F12" s="5">
        <v>8</v>
      </c>
      <c r="G12" s="3" t="s">
        <v>40</v>
      </c>
      <c r="H12" s="5">
        <v>2</v>
      </c>
      <c r="I12" s="8">
        <f t="shared" si="0"/>
        <v>3.3557046979865771E-3</v>
      </c>
      <c r="J12" s="8">
        <f t="shared" si="1"/>
        <v>-5.6970934865054046</v>
      </c>
      <c r="K12" s="8">
        <f t="shared" si="2"/>
        <v>-1.9117763377534916E-2</v>
      </c>
      <c r="L12">
        <v>8</v>
      </c>
      <c r="M12" s="3" t="s">
        <v>147</v>
      </c>
      <c r="N12" s="5">
        <v>2</v>
      </c>
      <c r="O12" s="8">
        <f t="shared" si="3"/>
        <v>1.0101010101010102E-2</v>
      </c>
      <c r="P12" s="8">
        <f t="shared" si="4"/>
        <v>-4.5951198501345898</v>
      </c>
      <c r="Q12" s="8">
        <f t="shared" si="5"/>
        <v>-4.6415352021561516E-2</v>
      </c>
      <c r="R12">
        <v>8</v>
      </c>
      <c r="S12" s="3" t="s">
        <v>190</v>
      </c>
      <c r="T12" s="5">
        <v>10</v>
      </c>
      <c r="U12" s="8">
        <f t="shared" si="6"/>
        <v>1.4705882352941176E-2</v>
      </c>
      <c r="V12" s="8">
        <f t="shared" si="7"/>
        <v>-4.219507705176107</v>
      </c>
      <c r="W12" s="8">
        <f t="shared" si="8"/>
        <v>-6.2051583899648634E-2</v>
      </c>
    </row>
    <row r="13" spans="1:28">
      <c r="A13" s="3" t="s">
        <v>190</v>
      </c>
      <c r="B13" s="5"/>
      <c r="C13" s="5"/>
      <c r="D13" s="5">
        <v>10</v>
      </c>
      <c r="E13" s="5">
        <v>10</v>
      </c>
      <c r="F13" s="5">
        <v>9</v>
      </c>
      <c r="G13" s="3" t="s">
        <v>128</v>
      </c>
      <c r="H13" s="5">
        <v>1</v>
      </c>
      <c r="I13" s="8">
        <f t="shared" si="0"/>
        <v>1.6778523489932886E-3</v>
      </c>
      <c r="J13" s="8">
        <f t="shared" si="1"/>
        <v>-6.39024066706535</v>
      </c>
      <c r="K13" s="8">
        <f t="shared" si="2"/>
        <v>-1.0721880313868037E-2</v>
      </c>
      <c r="L13">
        <v>9</v>
      </c>
      <c r="M13" s="3" t="s">
        <v>72</v>
      </c>
      <c r="N13" s="5">
        <v>10</v>
      </c>
      <c r="O13" s="8">
        <f t="shared" si="3"/>
        <v>5.0505050505050504E-2</v>
      </c>
      <c r="P13" s="8">
        <f t="shared" si="4"/>
        <v>-2.9856819377004897</v>
      </c>
      <c r="Q13" s="8">
        <f t="shared" si="5"/>
        <v>-0.15079201705558029</v>
      </c>
      <c r="R13">
        <v>9</v>
      </c>
      <c r="S13" s="3" t="s">
        <v>34</v>
      </c>
      <c r="T13" s="5">
        <v>2</v>
      </c>
      <c r="U13" s="8">
        <f t="shared" si="6"/>
        <v>2.9411764705882353E-3</v>
      </c>
      <c r="V13" s="8">
        <f t="shared" si="7"/>
        <v>-5.8289456176102075</v>
      </c>
      <c r="W13" s="8">
        <f t="shared" si="8"/>
        <v>-1.7143957698853553E-2</v>
      </c>
    </row>
    <row r="14" spans="1:28">
      <c r="A14" s="3" t="s">
        <v>34</v>
      </c>
      <c r="B14" s="5"/>
      <c r="C14" s="5"/>
      <c r="D14" s="5">
        <v>2</v>
      </c>
      <c r="E14" s="5">
        <v>2</v>
      </c>
      <c r="F14" s="5">
        <v>10</v>
      </c>
      <c r="G14" s="3" t="s">
        <v>142</v>
      </c>
      <c r="H14" s="5">
        <v>1</v>
      </c>
      <c r="I14" s="8">
        <f t="shared" si="0"/>
        <v>1.6778523489932886E-3</v>
      </c>
      <c r="J14" s="8">
        <f t="shared" si="1"/>
        <v>-6.39024066706535</v>
      </c>
      <c r="K14" s="8">
        <f t="shared" si="2"/>
        <v>-1.0721880313868037E-2</v>
      </c>
      <c r="L14">
        <v>10</v>
      </c>
      <c r="M14" s="3" t="s">
        <v>156</v>
      </c>
      <c r="N14" s="5">
        <v>2</v>
      </c>
      <c r="O14" s="8">
        <f t="shared" si="3"/>
        <v>1.0101010101010102E-2</v>
      </c>
      <c r="P14" s="8">
        <f t="shared" si="4"/>
        <v>-4.5951198501345898</v>
      </c>
      <c r="Q14" s="8">
        <f t="shared" si="5"/>
        <v>-4.6415352021561516E-2</v>
      </c>
      <c r="R14">
        <v>10</v>
      </c>
      <c r="S14" s="3" t="s">
        <v>126</v>
      </c>
      <c r="T14" s="5">
        <v>1</v>
      </c>
      <c r="U14" s="8">
        <f t="shared" si="6"/>
        <v>1.4705882352941176E-3</v>
      </c>
      <c r="V14" s="8">
        <f t="shared" si="7"/>
        <v>-6.522092798170152</v>
      </c>
      <c r="W14" s="8">
        <f t="shared" si="8"/>
        <v>-9.5913129384855179E-3</v>
      </c>
    </row>
    <row r="15" spans="1:28">
      <c r="A15" s="3" t="s">
        <v>126</v>
      </c>
      <c r="B15" s="5"/>
      <c r="C15" s="5"/>
      <c r="D15" s="5">
        <v>1</v>
      </c>
      <c r="E15" s="5">
        <v>1</v>
      </c>
      <c r="F15" s="5">
        <v>11</v>
      </c>
      <c r="G15" s="3" t="s">
        <v>21</v>
      </c>
      <c r="H15" s="5">
        <v>3</v>
      </c>
      <c r="I15" s="8">
        <f t="shared" si="0"/>
        <v>5.0335570469798654E-3</v>
      </c>
      <c r="J15" s="8">
        <f t="shared" si="1"/>
        <v>-5.29162837839724</v>
      </c>
      <c r="K15" s="8">
        <f t="shared" si="2"/>
        <v>-2.6635713314080066E-2</v>
      </c>
      <c r="L15">
        <v>11</v>
      </c>
      <c r="M15" s="3" t="s">
        <v>60</v>
      </c>
      <c r="N15" s="5">
        <v>2</v>
      </c>
      <c r="O15" s="8">
        <f t="shared" si="3"/>
        <v>1.0101010101010102E-2</v>
      </c>
      <c r="P15" s="8">
        <f t="shared" si="4"/>
        <v>-4.5951198501345898</v>
      </c>
      <c r="Q15" s="8">
        <f t="shared" si="5"/>
        <v>-4.6415352021561516E-2</v>
      </c>
      <c r="R15">
        <v>11</v>
      </c>
      <c r="S15" s="3" t="s">
        <v>125</v>
      </c>
      <c r="T15" s="5">
        <v>3</v>
      </c>
      <c r="U15" s="8">
        <f t="shared" si="6"/>
        <v>4.4117647058823529E-3</v>
      </c>
      <c r="V15" s="8">
        <f t="shared" si="7"/>
        <v>-5.4234805095020429</v>
      </c>
      <c r="W15" s="8">
        <f t="shared" si="8"/>
        <v>-2.3927119894861952E-2</v>
      </c>
    </row>
    <row r="16" spans="1:28">
      <c r="A16" s="3" t="s">
        <v>125</v>
      </c>
      <c r="B16" s="5">
        <v>2</v>
      </c>
      <c r="C16" s="5"/>
      <c r="D16" s="5">
        <v>3</v>
      </c>
      <c r="E16" s="5">
        <v>5</v>
      </c>
      <c r="F16" s="5">
        <v>12</v>
      </c>
      <c r="G16" s="3" t="s">
        <v>160</v>
      </c>
      <c r="H16" s="5">
        <v>1</v>
      </c>
      <c r="I16" s="8">
        <f t="shared" si="0"/>
        <v>1.6778523489932886E-3</v>
      </c>
      <c r="J16" s="8">
        <f t="shared" si="1"/>
        <v>-6.39024066706535</v>
      </c>
      <c r="K16" s="8">
        <f t="shared" si="2"/>
        <v>-1.0721880313868037E-2</v>
      </c>
      <c r="L16">
        <v>12</v>
      </c>
      <c r="M16" s="3" t="s">
        <v>35</v>
      </c>
      <c r="N16" s="5">
        <v>10</v>
      </c>
      <c r="O16" s="8">
        <f t="shared" si="3"/>
        <v>5.0505050505050504E-2</v>
      </c>
      <c r="P16" s="8">
        <f t="shared" si="4"/>
        <v>-2.9856819377004897</v>
      </c>
      <c r="Q16" s="8">
        <f t="shared" si="5"/>
        <v>-0.15079201705558029</v>
      </c>
      <c r="R16">
        <v>12</v>
      </c>
      <c r="S16" s="3" t="s">
        <v>113</v>
      </c>
      <c r="T16" s="5">
        <v>1</v>
      </c>
      <c r="U16" s="8">
        <f t="shared" si="6"/>
        <v>1.4705882352941176E-3</v>
      </c>
      <c r="V16" s="8">
        <f t="shared" si="7"/>
        <v>-6.522092798170152</v>
      </c>
      <c r="W16" s="8">
        <f t="shared" si="8"/>
        <v>-9.5913129384855179E-3</v>
      </c>
    </row>
    <row r="17" spans="1:23">
      <c r="A17" s="3" t="s">
        <v>113</v>
      </c>
      <c r="B17" s="5"/>
      <c r="C17" s="5"/>
      <c r="D17" s="5">
        <v>1</v>
      </c>
      <c r="E17" s="5">
        <v>1</v>
      </c>
      <c r="F17" s="5">
        <v>13</v>
      </c>
      <c r="G17" s="3" t="s">
        <v>59</v>
      </c>
      <c r="H17" s="5">
        <v>1</v>
      </c>
      <c r="I17" s="8">
        <f t="shared" si="0"/>
        <v>1.6778523489932886E-3</v>
      </c>
      <c r="J17" s="8">
        <f t="shared" si="1"/>
        <v>-6.39024066706535</v>
      </c>
      <c r="K17" s="8">
        <f t="shared" si="2"/>
        <v>-1.0721880313868037E-2</v>
      </c>
      <c r="L17">
        <v>13</v>
      </c>
      <c r="M17" s="3" t="s">
        <v>52</v>
      </c>
      <c r="N17" s="5">
        <v>4</v>
      </c>
      <c r="O17" s="8">
        <f t="shared" si="3"/>
        <v>2.0202020202020204E-2</v>
      </c>
      <c r="P17" s="8">
        <f t="shared" si="4"/>
        <v>-3.9019726695746444</v>
      </c>
      <c r="Q17" s="8">
        <f t="shared" si="5"/>
        <v>-7.8827730698477677E-2</v>
      </c>
      <c r="R17">
        <v>13</v>
      </c>
      <c r="S17" s="3" t="s">
        <v>211</v>
      </c>
      <c r="T17" s="5">
        <v>2</v>
      </c>
      <c r="U17" s="8">
        <f t="shared" si="6"/>
        <v>2.9411764705882353E-3</v>
      </c>
      <c r="V17" s="8">
        <f t="shared" si="7"/>
        <v>-5.8289456176102075</v>
      </c>
      <c r="W17" s="8">
        <f t="shared" si="8"/>
        <v>-1.7143957698853553E-2</v>
      </c>
    </row>
    <row r="18" spans="1:23">
      <c r="A18" s="3" t="s">
        <v>181</v>
      </c>
      <c r="B18" s="5">
        <v>1</v>
      </c>
      <c r="C18" s="5"/>
      <c r="D18" s="5"/>
      <c r="E18" s="5">
        <v>1</v>
      </c>
      <c r="F18" s="5">
        <v>14</v>
      </c>
      <c r="G18" s="3" t="s">
        <v>199</v>
      </c>
      <c r="H18" s="5">
        <v>2</v>
      </c>
      <c r="I18" s="8">
        <f t="shared" si="0"/>
        <v>3.3557046979865771E-3</v>
      </c>
      <c r="J18" s="8">
        <f t="shared" si="1"/>
        <v>-5.6970934865054046</v>
      </c>
      <c r="K18" s="8">
        <f t="shared" si="2"/>
        <v>-1.9117763377534916E-2</v>
      </c>
      <c r="L18">
        <v>14</v>
      </c>
      <c r="M18" s="3" t="s">
        <v>14</v>
      </c>
      <c r="N18" s="5">
        <v>6</v>
      </c>
      <c r="O18" s="8">
        <f t="shared" si="3"/>
        <v>3.0303030303030304E-2</v>
      </c>
      <c r="P18" s="8">
        <f t="shared" si="4"/>
        <v>-3.4965075614664802</v>
      </c>
      <c r="Q18" s="8">
        <f t="shared" si="5"/>
        <v>-0.10595477458989334</v>
      </c>
      <c r="R18">
        <v>14</v>
      </c>
      <c r="S18" s="3" t="s">
        <v>23</v>
      </c>
      <c r="T18" s="5">
        <v>9</v>
      </c>
      <c r="U18" s="8">
        <f t="shared" si="6"/>
        <v>1.3235294117647059E-2</v>
      </c>
      <c r="V18" s="8">
        <f t="shared" si="7"/>
        <v>-4.3248682208339329</v>
      </c>
      <c r="W18" s="8">
        <f t="shared" si="8"/>
        <v>-5.7240902922802053E-2</v>
      </c>
    </row>
    <row r="19" spans="1:23">
      <c r="A19" s="3" t="s">
        <v>211</v>
      </c>
      <c r="B19" s="5">
        <v>1</v>
      </c>
      <c r="C19" s="5"/>
      <c r="D19" s="5">
        <v>2</v>
      </c>
      <c r="E19" s="5">
        <v>3</v>
      </c>
      <c r="F19" s="5">
        <v>15</v>
      </c>
      <c r="G19" s="3" t="s">
        <v>205</v>
      </c>
      <c r="H19" s="5">
        <v>4</v>
      </c>
      <c r="I19" s="8">
        <f t="shared" si="0"/>
        <v>6.7114093959731542E-3</v>
      </c>
      <c r="J19" s="8">
        <f t="shared" si="1"/>
        <v>-5.0039463059454592</v>
      </c>
      <c r="K19" s="8">
        <f t="shared" si="2"/>
        <v>-3.3583532254667509E-2</v>
      </c>
      <c r="L19">
        <v>15</v>
      </c>
      <c r="M19" s="3" t="s">
        <v>29</v>
      </c>
      <c r="N19" s="5">
        <v>8</v>
      </c>
      <c r="O19" s="8">
        <f t="shared" si="3"/>
        <v>4.0404040404040407E-2</v>
      </c>
      <c r="P19" s="8">
        <f t="shared" si="4"/>
        <v>-3.2088254890146994</v>
      </c>
      <c r="Q19" s="8">
        <f t="shared" si="5"/>
        <v>-0.12964951470766464</v>
      </c>
      <c r="R19">
        <v>15</v>
      </c>
      <c r="S19" s="3" t="s">
        <v>40</v>
      </c>
      <c r="T19" s="5">
        <v>6</v>
      </c>
      <c r="U19" s="8">
        <f t="shared" si="6"/>
        <v>8.8235294117647058E-3</v>
      </c>
      <c r="V19" s="8">
        <f t="shared" si="7"/>
        <v>-4.7303333289420975</v>
      </c>
      <c r="W19" s="8">
        <f t="shared" si="8"/>
        <v>-4.1738235255371445E-2</v>
      </c>
    </row>
    <row r="20" spans="1:23">
      <c r="A20" s="3" t="s">
        <v>23</v>
      </c>
      <c r="B20" s="5"/>
      <c r="C20" s="5"/>
      <c r="D20" s="5">
        <v>9</v>
      </c>
      <c r="E20" s="5">
        <v>9</v>
      </c>
      <c r="F20" s="5">
        <v>16</v>
      </c>
      <c r="G20" s="3" t="s">
        <v>207</v>
      </c>
      <c r="H20" s="5">
        <v>2</v>
      </c>
      <c r="I20" s="8">
        <f t="shared" si="0"/>
        <v>3.3557046979865771E-3</v>
      </c>
      <c r="J20" s="8">
        <f t="shared" si="1"/>
        <v>-5.6970934865054046</v>
      </c>
      <c r="K20" s="8">
        <f t="shared" si="2"/>
        <v>-1.9117763377534916E-2</v>
      </c>
      <c r="L20">
        <v>16</v>
      </c>
      <c r="M20" s="3" t="s">
        <v>30</v>
      </c>
      <c r="N20" s="5">
        <v>2</v>
      </c>
      <c r="O20" s="8">
        <f t="shared" si="3"/>
        <v>1.0101010101010102E-2</v>
      </c>
      <c r="P20" s="8">
        <f t="shared" si="4"/>
        <v>-4.5951198501345898</v>
      </c>
      <c r="Q20" s="8">
        <f t="shared" si="5"/>
        <v>-4.6415352021561516E-2</v>
      </c>
      <c r="R20">
        <v>16</v>
      </c>
      <c r="S20" s="3" t="s">
        <v>128</v>
      </c>
      <c r="T20" s="5">
        <v>2</v>
      </c>
      <c r="U20" s="8">
        <f t="shared" si="6"/>
        <v>2.9411764705882353E-3</v>
      </c>
      <c r="V20" s="8">
        <f t="shared" si="7"/>
        <v>-5.8289456176102075</v>
      </c>
      <c r="W20" s="8">
        <f t="shared" si="8"/>
        <v>-1.7143957698853553E-2</v>
      </c>
    </row>
    <row r="21" spans="1:23">
      <c r="A21" s="3" t="s">
        <v>40</v>
      </c>
      <c r="B21" s="5">
        <v>2</v>
      </c>
      <c r="C21" s="5"/>
      <c r="D21" s="5">
        <v>6</v>
      </c>
      <c r="E21" s="5">
        <v>8</v>
      </c>
      <c r="F21" s="5">
        <v>17</v>
      </c>
      <c r="G21" s="3" t="s">
        <v>236</v>
      </c>
      <c r="H21" s="5">
        <v>1</v>
      </c>
      <c r="I21" s="8">
        <f t="shared" si="0"/>
        <v>1.6778523489932886E-3</v>
      </c>
      <c r="J21" s="8">
        <f t="shared" si="1"/>
        <v>-6.39024066706535</v>
      </c>
      <c r="K21" s="8">
        <f t="shared" si="2"/>
        <v>-1.0721880313868037E-2</v>
      </c>
      <c r="L21">
        <v>17</v>
      </c>
      <c r="M21" s="3" t="s">
        <v>16</v>
      </c>
      <c r="N21" s="5">
        <v>2</v>
      </c>
      <c r="O21" s="8">
        <f t="shared" si="3"/>
        <v>1.0101010101010102E-2</v>
      </c>
      <c r="P21" s="8">
        <f t="shared" si="4"/>
        <v>-4.5951198501345898</v>
      </c>
      <c r="Q21" s="8">
        <f t="shared" si="5"/>
        <v>-4.6415352021561516E-2</v>
      </c>
      <c r="R21">
        <v>17</v>
      </c>
      <c r="S21" s="3" t="s">
        <v>142</v>
      </c>
      <c r="T21" s="5">
        <v>1</v>
      </c>
      <c r="U21" s="8">
        <f t="shared" si="6"/>
        <v>1.4705882352941176E-3</v>
      </c>
      <c r="V21" s="8">
        <f t="shared" si="7"/>
        <v>-6.522092798170152</v>
      </c>
      <c r="W21" s="8">
        <f t="shared" si="8"/>
        <v>-9.5913129384855179E-3</v>
      </c>
    </row>
    <row r="22" spans="1:23">
      <c r="A22" s="3" t="s">
        <v>128</v>
      </c>
      <c r="B22" s="5">
        <v>1</v>
      </c>
      <c r="C22" s="5"/>
      <c r="D22" s="5">
        <v>2</v>
      </c>
      <c r="E22" s="5">
        <v>3</v>
      </c>
      <c r="F22" s="5">
        <v>18</v>
      </c>
      <c r="G22" s="3" t="s">
        <v>80</v>
      </c>
      <c r="H22" s="5">
        <v>9</v>
      </c>
      <c r="I22" s="8">
        <f t="shared" si="0"/>
        <v>1.5100671140939598E-2</v>
      </c>
      <c r="J22" s="8">
        <f t="shared" si="1"/>
        <v>-4.19301608972913</v>
      </c>
      <c r="K22" s="8">
        <f t="shared" si="2"/>
        <v>-6.3317357059668067E-2</v>
      </c>
      <c r="L22">
        <v>18</v>
      </c>
      <c r="M22" s="3" t="s">
        <v>134</v>
      </c>
      <c r="N22" s="5">
        <v>2</v>
      </c>
      <c r="O22" s="8">
        <f t="shared" si="3"/>
        <v>1.0101010101010102E-2</v>
      </c>
      <c r="P22" s="8">
        <f t="shared" si="4"/>
        <v>-4.5951198501345898</v>
      </c>
      <c r="Q22" s="8">
        <f t="shared" si="5"/>
        <v>-4.6415352021561516E-2</v>
      </c>
      <c r="R22">
        <v>18</v>
      </c>
      <c r="S22" s="3" t="s">
        <v>21</v>
      </c>
      <c r="T22" s="5">
        <v>9</v>
      </c>
      <c r="U22" s="8">
        <f t="shared" si="6"/>
        <v>1.3235294117647059E-2</v>
      </c>
      <c r="V22" s="8">
        <f t="shared" si="7"/>
        <v>-4.3248682208339329</v>
      </c>
      <c r="W22" s="8">
        <f t="shared" si="8"/>
        <v>-5.7240902922802053E-2</v>
      </c>
    </row>
    <row r="23" spans="1:23">
      <c r="A23" s="3" t="s">
        <v>142</v>
      </c>
      <c r="B23" s="5">
        <v>1</v>
      </c>
      <c r="C23" s="5"/>
      <c r="D23" s="5">
        <v>1</v>
      </c>
      <c r="E23" s="5">
        <v>2</v>
      </c>
      <c r="F23" s="5">
        <v>19</v>
      </c>
      <c r="G23" s="3" t="s">
        <v>98</v>
      </c>
      <c r="H23" s="5">
        <v>8</v>
      </c>
      <c r="I23" s="8">
        <f t="shared" si="0"/>
        <v>1.3422818791946308E-2</v>
      </c>
      <c r="J23" s="8">
        <f t="shared" si="1"/>
        <v>-4.3107991253855138</v>
      </c>
      <c r="K23" s="8">
        <f t="shared" si="2"/>
        <v>-5.7863075508530384E-2</v>
      </c>
      <c r="L23">
        <v>19</v>
      </c>
      <c r="M23" s="3" t="s">
        <v>130</v>
      </c>
      <c r="N23" s="5">
        <v>2</v>
      </c>
      <c r="O23" s="8">
        <f t="shared" si="3"/>
        <v>1.0101010101010102E-2</v>
      </c>
      <c r="P23" s="8">
        <f t="shared" si="4"/>
        <v>-4.5951198501345898</v>
      </c>
      <c r="Q23" s="8">
        <f t="shared" si="5"/>
        <v>-4.6415352021561516E-2</v>
      </c>
      <c r="R23">
        <v>19</v>
      </c>
      <c r="S23" s="3" t="s">
        <v>59</v>
      </c>
      <c r="T23" s="5">
        <v>3</v>
      </c>
      <c r="U23" s="8">
        <f t="shared" si="6"/>
        <v>4.4117647058823529E-3</v>
      </c>
      <c r="V23" s="8">
        <f t="shared" si="7"/>
        <v>-5.4234805095020429</v>
      </c>
      <c r="W23" s="8">
        <f t="shared" si="8"/>
        <v>-2.3927119894861952E-2</v>
      </c>
    </row>
    <row r="24" spans="1:23">
      <c r="A24" s="3" t="s">
        <v>21</v>
      </c>
      <c r="B24" s="5">
        <v>3</v>
      </c>
      <c r="C24" s="5">
        <v>1</v>
      </c>
      <c r="D24" s="5">
        <v>9</v>
      </c>
      <c r="E24" s="5">
        <v>13</v>
      </c>
      <c r="F24" s="5">
        <v>20</v>
      </c>
      <c r="G24" s="3" t="s">
        <v>183</v>
      </c>
      <c r="H24" s="5">
        <v>8</v>
      </c>
      <c r="I24" s="8">
        <f t="shared" si="0"/>
        <v>1.3422818791946308E-2</v>
      </c>
      <c r="J24" s="8">
        <f t="shared" si="1"/>
        <v>-4.3107991253855138</v>
      </c>
      <c r="K24" s="8">
        <f t="shared" si="2"/>
        <v>-5.7863075508530384E-2</v>
      </c>
      <c r="L24">
        <v>20</v>
      </c>
      <c r="M24" s="3" t="s">
        <v>143</v>
      </c>
      <c r="N24" s="5">
        <v>1</v>
      </c>
      <c r="O24" s="8">
        <f t="shared" si="3"/>
        <v>5.0505050505050509E-3</v>
      </c>
      <c r="P24" s="8">
        <f t="shared" si="4"/>
        <v>-5.2882670306945352</v>
      </c>
      <c r="Q24" s="8">
        <f t="shared" si="5"/>
        <v>-2.6708419346942101E-2</v>
      </c>
      <c r="R24">
        <v>20</v>
      </c>
      <c r="S24" s="3" t="s">
        <v>80</v>
      </c>
      <c r="T24" s="5">
        <v>7</v>
      </c>
      <c r="U24" s="8">
        <f t="shared" si="6"/>
        <v>1.0294117647058823E-2</v>
      </c>
      <c r="V24" s="8">
        <f t="shared" si="7"/>
        <v>-4.5761826491148394</v>
      </c>
      <c r="W24" s="8">
        <f t="shared" si="8"/>
        <v>-4.7107762564417462E-2</v>
      </c>
    </row>
    <row r="25" spans="1:23">
      <c r="A25" s="3" t="s">
        <v>160</v>
      </c>
      <c r="B25" s="5">
        <v>1</v>
      </c>
      <c r="C25" s="5">
        <v>4</v>
      </c>
      <c r="D25" s="5"/>
      <c r="E25" s="5">
        <v>5</v>
      </c>
      <c r="F25" s="5">
        <v>21</v>
      </c>
      <c r="G25" s="3" t="s">
        <v>25</v>
      </c>
      <c r="H25" s="5">
        <v>14</v>
      </c>
      <c r="I25" s="8">
        <f t="shared" si="0"/>
        <v>2.3489932885906041E-2</v>
      </c>
      <c r="J25" s="8">
        <f t="shared" si="1"/>
        <v>-3.7511833374500911</v>
      </c>
      <c r="K25" s="8">
        <f t="shared" si="2"/>
        <v>-8.811504483943168E-2</v>
      </c>
      <c r="L25">
        <v>21</v>
      </c>
      <c r="M25" s="3" t="s">
        <v>119</v>
      </c>
      <c r="N25" s="5">
        <v>1</v>
      </c>
      <c r="O25" s="8">
        <f t="shared" si="3"/>
        <v>5.0505050505050509E-3</v>
      </c>
      <c r="P25" s="8">
        <f t="shared" si="4"/>
        <v>-5.2882670306945352</v>
      </c>
      <c r="Q25" s="8">
        <f t="shared" si="5"/>
        <v>-2.6708419346942101E-2</v>
      </c>
      <c r="R25">
        <v>21</v>
      </c>
      <c r="S25" s="3" t="s">
        <v>79</v>
      </c>
      <c r="T25" s="5">
        <v>1</v>
      </c>
      <c r="U25" s="8">
        <f t="shared" si="6"/>
        <v>1.4705882352941176E-3</v>
      </c>
      <c r="V25" s="8">
        <f t="shared" si="7"/>
        <v>-6.522092798170152</v>
      </c>
      <c r="W25" s="8">
        <f t="shared" si="8"/>
        <v>-9.5913129384855179E-3</v>
      </c>
    </row>
    <row r="26" spans="1:23">
      <c r="A26" s="3" t="s">
        <v>161</v>
      </c>
      <c r="B26" s="5"/>
      <c r="C26" s="5">
        <v>7</v>
      </c>
      <c r="D26" s="5"/>
      <c r="E26" s="5">
        <v>7</v>
      </c>
      <c r="F26" s="5">
        <v>22</v>
      </c>
      <c r="G26" s="3" t="s">
        <v>175</v>
      </c>
      <c r="H26" s="5">
        <v>6</v>
      </c>
      <c r="I26" s="8">
        <f t="shared" si="0"/>
        <v>1.0067114093959731E-2</v>
      </c>
      <c r="J26" s="8">
        <f t="shared" si="1"/>
        <v>-4.5984811978372946</v>
      </c>
      <c r="K26" s="8">
        <f t="shared" si="2"/>
        <v>-4.6293434877556654E-2</v>
      </c>
      <c r="L26">
        <v>22</v>
      </c>
      <c r="M26" s="3" t="s">
        <v>94</v>
      </c>
      <c r="N26" s="5">
        <v>7</v>
      </c>
      <c r="O26" s="8">
        <f t="shared" si="3"/>
        <v>3.5353535353535352E-2</v>
      </c>
      <c r="P26" s="8">
        <f t="shared" si="4"/>
        <v>-3.3423568816392222</v>
      </c>
      <c r="Q26" s="8">
        <f t="shared" si="5"/>
        <v>-0.11816413217916441</v>
      </c>
      <c r="R26">
        <v>22</v>
      </c>
      <c r="S26" s="3" t="s">
        <v>98</v>
      </c>
      <c r="T26" s="5">
        <v>13</v>
      </c>
      <c r="U26" s="8">
        <f t="shared" si="6"/>
        <v>1.9117647058823531E-2</v>
      </c>
      <c r="V26" s="8">
        <f t="shared" si="7"/>
        <v>-3.9571434407086157</v>
      </c>
      <c r="W26" s="8">
        <f t="shared" si="8"/>
        <v>-7.5651271660605895E-2</v>
      </c>
    </row>
    <row r="27" spans="1:23">
      <c r="A27" s="3" t="s">
        <v>59</v>
      </c>
      <c r="B27" s="5">
        <v>1</v>
      </c>
      <c r="C27" s="5"/>
      <c r="D27" s="5">
        <v>3</v>
      </c>
      <c r="E27" s="5">
        <v>4</v>
      </c>
      <c r="F27" s="5">
        <v>23</v>
      </c>
      <c r="G27" s="3" t="s">
        <v>225</v>
      </c>
      <c r="H27" s="5">
        <v>1</v>
      </c>
      <c r="I27" s="8">
        <f t="shared" si="0"/>
        <v>1.6778523489932886E-3</v>
      </c>
      <c r="J27" s="8">
        <f t="shared" si="1"/>
        <v>-6.39024066706535</v>
      </c>
      <c r="K27" s="8">
        <f t="shared" si="2"/>
        <v>-1.0721880313868037E-2</v>
      </c>
      <c r="L27">
        <v>23</v>
      </c>
      <c r="M27" s="3" t="s">
        <v>151</v>
      </c>
      <c r="N27" s="5">
        <v>3</v>
      </c>
      <c r="O27" s="8">
        <f t="shared" si="3"/>
        <v>1.5151515151515152E-2</v>
      </c>
      <c r="P27" s="8">
        <f t="shared" si="4"/>
        <v>-4.1896547420264252</v>
      </c>
      <c r="Q27" s="8">
        <f t="shared" si="5"/>
        <v>-6.3479617303430685E-2</v>
      </c>
      <c r="R27">
        <v>23</v>
      </c>
      <c r="S27" s="3" t="s">
        <v>25</v>
      </c>
      <c r="T27" s="5">
        <v>17</v>
      </c>
      <c r="U27" s="8">
        <f t="shared" si="6"/>
        <v>2.5000000000000001E-2</v>
      </c>
      <c r="V27" s="8">
        <f t="shared" si="7"/>
        <v>-3.6888794541139363</v>
      </c>
      <c r="W27" s="8">
        <f t="shared" si="8"/>
        <v>-9.2221986352848409E-2</v>
      </c>
    </row>
    <row r="28" spans="1:23">
      <c r="A28" s="3" t="s">
        <v>199</v>
      </c>
      <c r="B28" s="5">
        <v>2</v>
      </c>
      <c r="C28" s="5"/>
      <c r="D28" s="5"/>
      <c r="E28" s="5">
        <v>2</v>
      </c>
      <c r="F28" s="5">
        <v>24</v>
      </c>
      <c r="G28" s="3" t="s">
        <v>221</v>
      </c>
      <c r="H28" s="5">
        <v>5</v>
      </c>
      <c r="I28" s="8">
        <f t="shared" si="0"/>
        <v>8.389261744966443E-3</v>
      </c>
      <c r="J28" s="8">
        <f t="shared" si="1"/>
        <v>-4.7808027546312495</v>
      </c>
      <c r="K28" s="8">
        <f t="shared" si="2"/>
        <v>-4.0107405659658132E-2</v>
      </c>
      <c r="L28">
        <v>24</v>
      </c>
      <c r="M28" s="3" t="s">
        <v>152</v>
      </c>
      <c r="N28" s="5">
        <v>8</v>
      </c>
      <c r="O28" s="8">
        <f t="shared" si="3"/>
        <v>4.0404040404040407E-2</v>
      </c>
      <c r="P28" s="8">
        <f t="shared" si="4"/>
        <v>-3.2088254890146994</v>
      </c>
      <c r="Q28" s="8">
        <f t="shared" si="5"/>
        <v>-0.12964951470766464</v>
      </c>
      <c r="R28">
        <v>24</v>
      </c>
      <c r="S28" s="3" t="s">
        <v>72</v>
      </c>
      <c r="T28" s="5">
        <v>8</v>
      </c>
      <c r="U28" s="8">
        <f t="shared" si="6"/>
        <v>1.1764705882352941E-2</v>
      </c>
      <c r="V28" s="8">
        <f t="shared" si="7"/>
        <v>-4.4426512564903167</v>
      </c>
      <c r="W28" s="8">
        <f t="shared" si="8"/>
        <v>-5.2266485370474312E-2</v>
      </c>
    </row>
    <row r="29" spans="1:23">
      <c r="A29" s="3" t="s">
        <v>205</v>
      </c>
      <c r="B29" s="5">
        <v>4</v>
      </c>
      <c r="C29" s="5"/>
      <c r="D29" s="5"/>
      <c r="E29" s="5">
        <v>4</v>
      </c>
      <c r="F29" s="5">
        <v>25</v>
      </c>
      <c r="G29" s="3" t="s">
        <v>219</v>
      </c>
      <c r="H29" s="5">
        <v>3</v>
      </c>
      <c r="I29" s="8">
        <f t="shared" si="0"/>
        <v>5.0335570469798654E-3</v>
      </c>
      <c r="J29" s="8">
        <f t="shared" si="1"/>
        <v>-5.29162837839724</v>
      </c>
      <c r="K29" s="8">
        <f t="shared" si="2"/>
        <v>-2.6635713314080066E-2</v>
      </c>
      <c r="L29">
        <v>25</v>
      </c>
      <c r="M29" s="3" t="s">
        <v>167</v>
      </c>
      <c r="N29" s="5">
        <v>2</v>
      </c>
      <c r="O29" s="8">
        <f t="shared" si="3"/>
        <v>1.0101010101010102E-2</v>
      </c>
      <c r="P29" s="8">
        <f t="shared" si="4"/>
        <v>-4.5951198501345898</v>
      </c>
      <c r="Q29" s="8">
        <f t="shared" si="5"/>
        <v>-4.6415352021561516E-2</v>
      </c>
      <c r="R29">
        <v>25</v>
      </c>
      <c r="S29" s="3" t="s">
        <v>60</v>
      </c>
      <c r="T29" s="5">
        <v>1</v>
      </c>
      <c r="U29" s="8">
        <f t="shared" si="6"/>
        <v>1.4705882352941176E-3</v>
      </c>
      <c r="V29" s="8">
        <f t="shared" si="7"/>
        <v>-6.522092798170152</v>
      </c>
      <c r="W29" s="8">
        <f t="shared" si="8"/>
        <v>-9.5913129384855179E-3</v>
      </c>
    </row>
    <row r="30" spans="1:23">
      <c r="A30" s="3" t="s">
        <v>207</v>
      </c>
      <c r="B30" s="5">
        <v>2</v>
      </c>
      <c r="C30" s="5"/>
      <c r="D30" s="5"/>
      <c r="E30" s="5">
        <v>2</v>
      </c>
      <c r="F30" s="5">
        <v>26</v>
      </c>
      <c r="G30" s="3" t="s">
        <v>227</v>
      </c>
      <c r="H30" s="5">
        <v>1</v>
      </c>
      <c r="I30" s="8">
        <f t="shared" si="0"/>
        <v>1.6778523489932886E-3</v>
      </c>
      <c r="J30" s="8">
        <f t="shared" si="1"/>
        <v>-6.39024066706535</v>
      </c>
      <c r="K30" s="8">
        <f t="shared" si="2"/>
        <v>-1.0721880313868037E-2</v>
      </c>
      <c r="L30">
        <v>26</v>
      </c>
      <c r="M30" s="3" t="s">
        <v>136</v>
      </c>
      <c r="N30" s="5">
        <v>2</v>
      </c>
      <c r="O30" s="8">
        <f t="shared" si="3"/>
        <v>1.0101010101010102E-2</v>
      </c>
      <c r="P30" s="8">
        <f t="shared" si="4"/>
        <v>-4.5951198501345898</v>
      </c>
      <c r="Q30" s="8">
        <f t="shared" si="5"/>
        <v>-4.6415352021561516E-2</v>
      </c>
      <c r="R30">
        <v>26</v>
      </c>
      <c r="S30" s="3" t="s">
        <v>124</v>
      </c>
      <c r="T30" s="5">
        <v>1</v>
      </c>
      <c r="U30" s="8">
        <f t="shared" si="6"/>
        <v>1.4705882352941176E-3</v>
      </c>
      <c r="V30" s="8">
        <f t="shared" si="7"/>
        <v>-6.522092798170152</v>
      </c>
      <c r="W30" s="8">
        <f t="shared" si="8"/>
        <v>-9.5913129384855179E-3</v>
      </c>
    </row>
    <row r="31" spans="1:23">
      <c r="A31" s="3" t="s">
        <v>236</v>
      </c>
      <c r="B31" s="5">
        <v>1</v>
      </c>
      <c r="C31" s="5"/>
      <c r="D31" s="5"/>
      <c r="E31" s="5">
        <v>1</v>
      </c>
      <c r="F31" s="5">
        <v>27</v>
      </c>
      <c r="G31" s="3" t="s">
        <v>35</v>
      </c>
      <c r="H31" s="5">
        <v>16</v>
      </c>
      <c r="I31" s="8">
        <f t="shared" si="0"/>
        <v>2.6845637583892617E-2</v>
      </c>
      <c r="J31" s="8">
        <f t="shared" si="1"/>
        <v>-3.6176519448255684</v>
      </c>
      <c r="K31" s="8">
        <f t="shared" si="2"/>
        <v>-9.7118173015451503E-2</v>
      </c>
      <c r="L31">
        <v>27</v>
      </c>
      <c r="M31" s="3" t="s">
        <v>26</v>
      </c>
      <c r="N31" s="5">
        <v>2</v>
      </c>
      <c r="O31" s="8">
        <f t="shared" si="3"/>
        <v>1.0101010101010102E-2</v>
      </c>
      <c r="P31" s="8">
        <f t="shared" si="4"/>
        <v>-4.5951198501345898</v>
      </c>
      <c r="Q31" s="8">
        <f t="shared" si="5"/>
        <v>-4.6415352021561516E-2</v>
      </c>
      <c r="R31">
        <v>27</v>
      </c>
      <c r="S31" s="3" t="s">
        <v>35</v>
      </c>
      <c r="T31" s="5">
        <v>20</v>
      </c>
      <c r="U31" s="8">
        <f t="shared" si="6"/>
        <v>2.9411764705882353E-2</v>
      </c>
      <c r="V31" s="8">
        <f t="shared" si="7"/>
        <v>-3.5263605246161616</v>
      </c>
      <c r="W31" s="8">
        <f t="shared" si="8"/>
        <v>-0.1037164860181224</v>
      </c>
    </row>
    <row r="32" spans="1:23">
      <c r="A32" s="3" t="s">
        <v>80</v>
      </c>
      <c r="B32" s="5">
        <v>9</v>
      </c>
      <c r="C32" s="5"/>
      <c r="D32" s="5">
        <v>7</v>
      </c>
      <c r="E32" s="5">
        <v>16</v>
      </c>
      <c r="F32" s="5">
        <v>28</v>
      </c>
      <c r="G32" s="3" t="s">
        <v>179</v>
      </c>
      <c r="H32" s="5">
        <v>1</v>
      </c>
      <c r="I32" s="8">
        <f t="shared" si="0"/>
        <v>1.6778523489932886E-3</v>
      </c>
      <c r="J32" s="8">
        <f t="shared" si="1"/>
        <v>-6.39024066706535</v>
      </c>
      <c r="K32" s="8">
        <f t="shared" si="2"/>
        <v>-1.0721880313868037E-2</v>
      </c>
      <c r="L32">
        <v>28</v>
      </c>
      <c r="M32" s="3" t="s">
        <v>154</v>
      </c>
      <c r="N32" s="5">
        <v>1</v>
      </c>
      <c r="O32" s="8">
        <f t="shared" si="3"/>
        <v>5.0505050505050509E-3</v>
      </c>
      <c r="P32" s="8">
        <f t="shared" si="4"/>
        <v>-5.2882670306945352</v>
      </c>
      <c r="Q32" s="8">
        <f t="shared" si="5"/>
        <v>-2.6708419346942101E-2</v>
      </c>
      <c r="R32">
        <v>28</v>
      </c>
      <c r="S32" s="3" t="s">
        <v>52</v>
      </c>
      <c r="T32" s="5">
        <v>12</v>
      </c>
      <c r="U32" s="8">
        <f t="shared" si="6"/>
        <v>1.7647058823529412E-2</v>
      </c>
      <c r="V32" s="8">
        <f t="shared" si="7"/>
        <v>-4.0371861483821521</v>
      </c>
      <c r="W32" s="8">
        <f t="shared" si="8"/>
        <v>-7.1244461442037971E-2</v>
      </c>
    </row>
    <row r="33" spans="1:23">
      <c r="A33" s="3" t="s">
        <v>79</v>
      </c>
      <c r="B33" s="5"/>
      <c r="C33" s="5"/>
      <c r="D33" s="5">
        <v>1</v>
      </c>
      <c r="E33" s="5">
        <v>1</v>
      </c>
      <c r="F33" s="5">
        <v>29</v>
      </c>
      <c r="G33" s="3" t="s">
        <v>186</v>
      </c>
      <c r="H33" s="5">
        <v>4</v>
      </c>
      <c r="I33" s="8">
        <f t="shared" si="0"/>
        <v>6.7114093959731542E-3</v>
      </c>
      <c r="J33" s="8">
        <f t="shared" si="1"/>
        <v>-5.0039463059454592</v>
      </c>
      <c r="K33" s="8">
        <f t="shared" si="2"/>
        <v>-3.3583532254667509E-2</v>
      </c>
      <c r="L33">
        <v>28</v>
      </c>
      <c r="M33" s="3" t="s">
        <v>93</v>
      </c>
      <c r="N33" s="5">
        <v>9</v>
      </c>
      <c r="O33" s="8">
        <f t="shared" si="3"/>
        <v>4.5454545454545456E-2</v>
      </c>
      <c r="P33" s="8">
        <f t="shared" si="4"/>
        <v>-3.0910424533583156</v>
      </c>
      <c r="Q33" s="8">
        <f t="shared" si="5"/>
        <v>-0.14050192969810527</v>
      </c>
      <c r="R33">
        <v>29</v>
      </c>
      <c r="S33" s="3" t="s">
        <v>14</v>
      </c>
      <c r="T33" s="5">
        <v>29</v>
      </c>
      <c r="U33" s="8">
        <f t="shared" si="6"/>
        <v>4.2647058823529413E-2</v>
      </c>
      <c r="V33" s="8">
        <f t="shared" si="7"/>
        <v>-3.1547969681836783</v>
      </c>
      <c r="W33" s="8">
        <f t="shared" si="8"/>
        <v>-0.13454281187842157</v>
      </c>
    </row>
    <row r="34" spans="1:23">
      <c r="A34" s="3" t="s">
        <v>98</v>
      </c>
      <c r="B34" s="5">
        <v>8</v>
      </c>
      <c r="C34" s="5">
        <v>5</v>
      </c>
      <c r="D34" s="5">
        <v>13</v>
      </c>
      <c r="E34" s="5">
        <v>26</v>
      </c>
      <c r="F34" s="5">
        <v>30</v>
      </c>
      <c r="G34" s="3" t="s">
        <v>238</v>
      </c>
      <c r="H34" s="5">
        <v>3</v>
      </c>
      <c r="I34" s="8">
        <f t="shared" si="0"/>
        <v>5.0335570469798654E-3</v>
      </c>
      <c r="J34" s="8">
        <f t="shared" si="1"/>
        <v>-5.29162837839724</v>
      </c>
      <c r="K34" s="8">
        <f t="shared" si="2"/>
        <v>-2.6635713314080066E-2</v>
      </c>
      <c r="L34">
        <v>30</v>
      </c>
      <c r="M34" s="3" t="s">
        <v>162</v>
      </c>
      <c r="N34" s="5">
        <v>5</v>
      </c>
      <c r="O34" s="8">
        <f t="shared" si="3"/>
        <v>2.5252525252525252E-2</v>
      </c>
      <c r="P34" s="8">
        <f t="shared" si="4"/>
        <v>-3.6788291182604347</v>
      </c>
      <c r="Q34" s="8">
        <f t="shared" si="5"/>
        <v>-9.2899725208596837E-2</v>
      </c>
      <c r="R34">
        <v>30</v>
      </c>
      <c r="S34" s="3" t="s">
        <v>71</v>
      </c>
      <c r="T34" s="5">
        <v>3</v>
      </c>
      <c r="U34" s="8">
        <f t="shared" si="6"/>
        <v>4.4117647058823529E-3</v>
      </c>
      <c r="V34" s="8">
        <f t="shared" si="7"/>
        <v>-5.4234805095020429</v>
      </c>
      <c r="W34" s="8">
        <f t="shared" si="8"/>
        <v>-2.3927119894861952E-2</v>
      </c>
    </row>
    <row r="35" spans="1:23">
      <c r="A35" s="3" t="s">
        <v>183</v>
      </c>
      <c r="B35" s="5">
        <v>8</v>
      </c>
      <c r="C35" s="5"/>
      <c r="D35" s="5"/>
      <c r="E35" s="5">
        <v>8</v>
      </c>
      <c r="F35" s="5">
        <v>31</v>
      </c>
      <c r="G35" s="3" t="s">
        <v>52</v>
      </c>
      <c r="H35" s="5">
        <v>7</v>
      </c>
      <c r="I35" s="8">
        <f t="shared" si="0"/>
        <v>1.1744966442953021E-2</v>
      </c>
      <c r="J35" s="8">
        <f t="shared" si="1"/>
        <v>-4.4443305180100365</v>
      </c>
      <c r="K35" s="8">
        <f t="shared" si="2"/>
        <v>-5.2198512795419892E-2</v>
      </c>
      <c r="L35">
        <v>31</v>
      </c>
      <c r="M35" s="3" t="s">
        <v>149</v>
      </c>
      <c r="N35" s="5">
        <v>1</v>
      </c>
      <c r="O35" s="8">
        <f t="shared" si="3"/>
        <v>5.0505050505050509E-3</v>
      </c>
      <c r="P35" s="8">
        <f t="shared" si="4"/>
        <v>-5.2882670306945352</v>
      </c>
      <c r="Q35" s="8">
        <f t="shared" si="5"/>
        <v>-2.6708419346942101E-2</v>
      </c>
      <c r="R35">
        <v>31</v>
      </c>
      <c r="S35" s="3" t="s">
        <v>138</v>
      </c>
      <c r="T35" s="5">
        <v>2</v>
      </c>
      <c r="U35" s="8">
        <f t="shared" si="6"/>
        <v>2.9411764705882353E-3</v>
      </c>
      <c r="V35" s="8">
        <f t="shared" si="7"/>
        <v>-5.8289456176102075</v>
      </c>
      <c r="W35" s="8">
        <f t="shared" si="8"/>
        <v>-1.7143957698853553E-2</v>
      </c>
    </row>
    <row r="36" spans="1:23">
      <c r="A36" s="3" t="s">
        <v>25</v>
      </c>
      <c r="B36" s="5">
        <v>14</v>
      </c>
      <c r="C36" s="5"/>
      <c r="D36" s="5">
        <v>17</v>
      </c>
      <c r="E36" s="5">
        <v>31</v>
      </c>
      <c r="F36" s="5">
        <v>32</v>
      </c>
      <c r="G36" s="3" t="s">
        <v>230</v>
      </c>
      <c r="H36" s="5">
        <v>5</v>
      </c>
      <c r="I36" s="8">
        <f t="shared" si="0"/>
        <v>8.389261744966443E-3</v>
      </c>
      <c r="J36" s="8">
        <f t="shared" si="1"/>
        <v>-4.7808027546312495</v>
      </c>
      <c r="K36" s="8">
        <f t="shared" si="2"/>
        <v>-4.0107405659658132E-2</v>
      </c>
      <c r="L36">
        <v>32</v>
      </c>
      <c r="M36" s="3" t="s">
        <v>169</v>
      </c>
      <c r="N36" s="5">
        <v>1</v>
      </c>
      <c r="O36" s="8">
        <f t="shared" si="3"/>
        <v>5.0505050505050509E-3</v>
      </c>
      <c r="P36" s="8">
        <f t="shared" si="4"/>
        <v>-5.2882670306945352</v>
      </c>
      <c r="Q36" s="8">
        <f t="shared" si="5"/>
        <v>-2.6708419346942101E-2</v>
      </c>
      <c r="R36">
        <v>32</v>
      </c>
      <c r="S36" s="3" t="s">
        <v>29</v>
      </c>
      <c r="T36" s="5">
        <v>14</v>
      </c>
      <c r="U36" s="8">
        <f t="shared" si="6"/>
        <v>2.0588235294117647E-2</v>
      </c>
      <c r="V36" s="8">
        <f t="shared" si="7"/>
        <v>-3.8830354685548936</v>
      </c>
      <c r="W36" s="8">
        <f t="shared" si="8"/>
        <v>-7.9944847882012518E-2</v>
      </c>
    </row>
    <row r="37" spans="1:23">
      <c r="A37" s="3" t="s">
        <v>147</v>
      </c>
      <c r="B37" s="5"/>
      <c r="C37" s="5">
        <v>2</v>
      </c>
      <c r="D37" s="5"/>
      <c r="E37" s="5">
        <v>2</v>
      </c>
      <c r="F37" s="5">
        <v>34</v>
      </c>
      <c r="G37" s="3" t="s">
        <v>71</v>
      </c>
      <c r="H37" s="5">
        <v>6</v>
      </c>
      <c r="I37" s="8">
        <f t="shared" si="0"/>
        <v>1.0067114093959731E-2</v>
      </c>
      <c r="J37" s="8">
        <f t="shared" si="1"/>
        <v>-4.5984811978372946</v>
      </c>
      <c r="K37" s="8">
        <f t="shared" si="2"/>
        <v>-4.6293434877556654E-2</v>
      </c>
      <c r="L37">
        <v>33</v>
      </c>
      <c r="M37" s="3" t="s">
        <v>146</v>
      </c>
      <c r="N37" s="5">
        <v>1</v>
      </c>
      <c r="O37" s="8">
        <f t="shared" si="3"/>
        <v>5.0505050505050509E-3</v>
      </c>
      <c r="P37" s="8">
        <f t="shared" si="4"/>
        <v>-5.2882670306945352</v>
      </c>
      <c r="Q37" s="8">
        <f t="shared" si="5"/>
        <v>-2.6708419346942101E-2</v>
      </c>
      <c r="R37">
        <v>33</v>
      </c>
      <c r="S37" s="3" t="s">
        <v>31</v>
      </c>
      <c r="T37" s="5">
        <v>9</v>
      </c>
      <c r="U37" s="8">
        <f t="shared" si="6"/>
        <v>1.3235294117647059E-2</v>
      </c>
      <c r="V37" s="8">
        <f t="shared" si="7"/>
        <v>-4.3248682208339329</v>
      </c>
      <c r="W37" s="8">
        <f t="shared" si="8"/>
        <v>-5.7240902922802053E-2</v>
      </c>
    </row>
    <row r="38" spans="1:23">
      <c r="A38" s="3" t="s">
        <v>175</v>
      </c>
      <c r="B38" s="5">
        <v>6</v>
      </c>
      <c r="C38" s="5"/>
      <c r="D38" s="5"/>
      <c r="E38" s="5">
        <v>6</v>
      </c>
      <c r="F38" s="5">
        <v>35</v>
      </c>
      <c r="G38" s="3" t="s">
        <v>232</v>
      </c>
      <c r="H38" s="5">
        <v>1</v>
      </c>
      <c r="I38" s="8">
        <f t="shared" si="0"/>
        <v>1.6778523489932886E-3</v>
      </c>
      <c r="J38" s="8">
        <f t="shared" si="1"/>
        <v>-6.39024066706535</v>
      </c>
      <c r="K38" s="8">
        <f t="shared" si="2"/>
        <v>-1.0721880313868037E-2</v>
      </c>
      <c r="L38">
        <v>34</v>
      </c>
      <c r="M38" s="3" t="s">
        <v>50</v>
      </c>
      <c r="N38" s="5">
        <v>9</v>
      </c>
      <c r="O38" s="8">
        <f t="shared" si="3"/>
        <v>4.5454545454545456E-2</v>
      </c>
      <c r="P38" s="8">
        <f t="shared" si="4"/>
        <v>-3.0910424533583156</v>
      </c>
      <c r="Q38" s="8">
        <f t="shared" si="5"/>
        <v>-0.14050192969810527</v>
      </c>
      <c r="R38">
        <v>34</v>
      </c>
      <c r="S38" s="3" t="s">
        <v>30</v>
      </c>
      <c r="T38" s="5">
        <v>26</v>
      </c>
      <c r="U38" s="8">
        <f t="shared" si="6"/>
        <v>3.8235294117647062E-2</v>
      </c>
      <c r="V38" s="8">
        <f t="shared" si="7"/>
        <v>-3.2639962601486703</v>
      </c>
      <c r="W38" s="8">
        <f t="shared" si="8"/>
        <v>-0.12479985700568447</v>
      </c>
    </row>
    <row r="39" spans="1:23">
      <c r="A39" s="3" t="s">
        <v>72</v>
      </c>
      <c r="B39" s="5"/>
      <c r="C39" s="5">
        <v>10</v>
      </c>
      <c r="D39" s="5">
        <v>8</v>
      </c>
      <c r="E39" s="5">
        <v>18</v>
      </c>
      <c r="F39" s="5">
        <v>36</v>
      </c>
      <c r="G39" s="3" t="s">
        <v>223</v>
      </c>
      <c r="H39" s="5">
        <v>2</v>
      </c>
      <c r="I39" s="8">
        <f t="shared" si="0"/>
        <v>3.3557046979865771E-3</v>
      </c>
      <c r="J39" s="8">
        <f t="shared" si="1"/>
        <v>-5.6970934865054046</v>
      </c>
      <c r="K39" s="8">
        <f t="shared" si="2"/>
        <v>-1.9117763377534916E-2</v>
      </c>
      <c r="L39">
        <v>35</v>
      </c>
      <c r="M39" s="3" t="s">
        <v>144</v>
      </c>
      <c r="N39" s="5">
        <v>5</v>
      </c>
      <c r="O39" s="8">
        <f t="shared" si="3"/>
        <v>2.5252525252525252E-2</v>
      </c>
      <c r="P39" s="8">
        <f t="shared" si="4"/>
        <v>-3.6788291182604347</v>
      </c>
      <c r="Q39" s="8">
        <f t="shared" si="5"/>
        <v>-9.2899725208596837E-2</v>
      </c>
      <c r="R39">
        <v>35</v>
      </c>
      <c r="S39" s="3" t="s">
        <v>16</v>
      </c>
      <c r="T39" s="5">
        <v>11</v>
      </c>
      <c r="U39" s="8">
        <f t="shared" si="6"/>
        <v>1.6176470588235296E-2</v>
      </c>
      <c r="V39" s="8">
        <f t="shared" si="7"/>
        <v>-4.1241975253717813</v>
      </c>
      <c r="W39" s="8">
        <f t="shared" si="8"/>
        <v>-6.6714959969249407E-2</v>
      </c>
    </row>
    <row r="40" spans="1:23">
      <c r="A40" s="3" t="s">
        <v>156</v>
      </c>
      <c r="B40" s="5"/>
      <c r="C40" s="5">
        <v>2</v>
      </c>
      <c r="D40" s="5"/>
      <c r="E40" s="5">
        <v>2</v>
      </c>
      <c r="F40" s="5">
        <v>37</v>
      </c>
      <c r="G40" s="3" t="s">
        <v>138</v>
      </c>
      <c r="H40" s="5">
        <v>4</v>
      </c>
      <c r="I40" s="8">
        <f t="shared" si="0"/>
        <v>6.7114093959731542E-3</v>
      </c>
      <c r="J40" s="8">
        <f t="shared" si="1"/>
        <v>-5.0039463059454592</v>
      </c>
      <c r="K40" s="8">
        <f t="shared" si="2"/>
        <v>-3.3583532254667509E-2</v>
      </c>
      <c r="L40">
        <v>36</v>
      </c>
      <c r="M40" s="3" t="s">
        <v>163</v>
      </c>
      <c r="N40" s="5">
        <v>1</v>
      </c>
      <c r="O40" s="8">
        <f t="shared" si="3"/>
        <v>5.0505050505050509E-3</v>
      </c>
      <c r="P40" s="8">
        <f t="shared" si="4"/>
        <v>-5.2882670306945352</v>
      </c>
      <c r="Q40" s="8">
        <f t="shared" si="5"/>
        <v>-2.6708419346942101E-2</v>
      </c>
      <c r="R40">
        <v>36</v>
      </c>
      <c r="S40" s="3" t="s">
        <v>134</v>
      </c>
      <c r="T40" s="5">
        <v>25</v>
      </c>
      <c r="U40" s="8">
        <f t="shared" si="6"/>
        <v>3.6764705882352942E-2</v>
      </c>
      <c r="V40" s="8">
        <f t="shared" si="7"/>
        <v>-3.3032169733019514</v>
      </c>
      <c r="W40" s="8">
        <f t="shared" si="8"/>
        <v>-0.12144180048904234</v>
      </c>
    </row>
    <row r="41" spans="1:23">
      <c r="A41" s="3" t="s">
        <v>225</v>
      </c>
      <c r="B41" s="5">
        <v>1</v>
      </c>
      <c r="C41" s="5"/>
      <c r="D41" s="5"/>
      <c r="E41" s="5">
        <v>1</v>
      </c>
      <c r="F41" s="5">
        <v>38</v>
      </c>
      <c r="G41" s="3" t="s">
        <v>29</v>
      </c>
      <c r="H41" s="5">
        <v>8</v>
      </c>
      <c r="I41" s="8">
        <f t="shared" si="0"/>
        <v>1.3422818791946308E-2</v>
      </c>
      <c r="J41" s="8">
        <f t="shared" si="1"/>
        <v>-4.3107991253855138</v>
      </c>
      <c r="K41" s="8">
        <f t="shared" si="2"/>
        <v>-5.7863075508530384E-2</v>
      </c>
      <c r="L41">
        <v>37</v>
      </c>
      <c r="M41" s="3" t="s">
        <v>157</v>
      </c>
      <c r="N41" s="5">
        <v>5</v>
      </c>
      <c r="O41" s="8">
        <f t="shared" si="3"/>
        <v>2.5252525252525252E-2</v>
      </c>
      <c r="P41" s="8">
        <f t="shared" si="4"/>
        <v>-3.6788291182604347</v>
      </c>
      <c r="Q41" s="8">
        <f t="shared" si="5"/>
        <v>-9.2899725208596837E-2</v>
      </c>
      <c r="R41">
        <v>37</v>
      </c>
      <c r="S41" s="3" t="s">
        <v>104</v>
      </c>
      <c r="T41" s="5">
        <v>2</v>
      </c>
      <c r="U41" s="8">
        <f t="shared" si="6"/>
        <v>2.9411764705882353E-3</v>
      </c>
      <c r="V41" s="8">
        <f t="shared" si="7"/>
        <v>-5.8289456176102075</v>
      </c>
      <c r="W41" s="8">
        <f t="shared" si="8"/>
        <v>-1.7143957698853553E-2</v>
      </c>
    </row>
    <row r="42" spans="1:23">
      <c r="A42" s="3" t="s">
        <v>221</v>
      </c>
      <c r="B42" s="5">
        <v>5</v>
      </c>
      <c r="C42" s="5"/>
      <c r="D42" s="5"/>
      <c r="E42" s="5">
        <v>5</v>
      </c>
      <c r="F42" s="5">
        <v>39</v>
      </c>
      <c r="G42" s="3" t="s">
        <v>195</v>
      </c>
      <c r="H42" s="5">
        <v>2</v>
      </c>
      <c r="I42" s="8">
        <f t="shared" si="0"/>
        <v>3.3557046979865771E-3</v>
      </c>
      <c r="J42" s="8">
        <f t="shared" si="1"/>
        <v>-5.6970934865054046</v>
      </c>
      <c r="K42" s="8">
        <f t="shared" si="2"/>
        <v>-1.9117763377534916E-2</v>
      </c>
      <c r="L42">
        <v>38</v>
      </c>
      <c r="M42" s="3" t="s">
        <v>255</v>
      </c>
      <c r="N42" s="5">
        <v>1</v>
      </c>
      <c r="O42" s="8">
        <f t="shared" si="3"/>
        <v>5.0505050505050509E-3</v>
      </c>
      <c r="P42" s="8">
        <f t="shared" si="4"/>
        <v>-5.2882670306945352</v>
      </c>
      <c r="Q42" s="8">
        <f t="shared" si="5"/>
        <v>-2.6708419346942101E-2</v>
      </c>
      <c r="R42">
        <v>38</v>
      </c>
      <c r="S42" s="3" t="s">
        <v>43</v>
      </c>
      <c r="T42" s="5">
        <v>21</v>
      </c>
      <c r="U42" s="8">
        <f t="shared" si="6"/>
        <v>3.0882352941176472E-2</v>
      </c>
      <c r="V42" s="8">
        <f t="shared" si="7"/>
        <v>-3.4775703604467294</v>
      </c>
      <c r="W42" s="8">
        <f t="shared" si="8"/>
        <v>-0.10739555524909018</v>
      </c>
    </row>
    <row r="43" spans="1:23">
      <c r="A43" s="3" t="s">
        <v>60</v>
      </c>
      <c r="B43" s="5"/>
      <c r="C43" s="5">
        <v>2</v>
      </c>
      <c r="D43" s="5">
        <v>1</v>
      </c>
      <c r="E43" s="5">
        <v>3</v>
      </c>
      <c r="F43" s="5">
        <v>40</v>
      </c>
      <c r="G43" s="3" t="s">
        <v>182</v>
      </c>
      <c r="H43" s="5">
        <v>3</v>
      </c>
      <c r="I43" s="8">
        <f t="shared" si="0"/>
        <v>5.0335570469798654E-3</v>
      </c>
      <c r="J43" s="8">
        <f t="shared" si="1"/>
        <v>-5.29162837839724</v>
      </c>
      <c r="K43" s="8">
        <f t="shared" si="2"/>
        <v>-2.6635713314080066E-2</v>
      </c>
      <c r="L43">
        <v>39</v>
      </c>
      <c r="M43" s="3" t="s">
        <v>11</v>
      </c>
      <c r="N43" s="5">
        <v>8</v>
      </c>
      <c r="O43" s="8">
        <f t="shared" si="3"/>
        <v>4.0404040404040407E-2</v>
      </c>
      <c r="P43" s="8">
        <f t="shared" si="4"/>
        <v>-3.2088254890146994</v>
      </c>
      <c r="Q43" s="8">
        <f t="shared" si="5"/>
        <v>-0.12964951470766464</v>
      </c>
      <c r="R43">
        <v>39</v>
      </c>
      <c r="S43" s="3" t="s">
        <v>130</v>
      </c>
      <c r="T43" s="5">
        <v>3</v>
      </c>
      <c r="U43" s="8">
        <f t="shared" si="6"/>
        <v>4.4117647058823529E-3</v>
      </c>
      <c r="V43" s="8">
        <f t="shared" si="7"/>
        <v>-5.4234805095020429</v>
      </c>
      <c r="W43" s="8">
        <f t="shared" si="8"/>
        <v>-2.3927119894861952E-2</v>
      </c>
    </row>
    <row r="44" spans="1:23">
      <c r="A44" s="3" t="s">
        <v>219</v>
      </c>
      <c r="B44" s="5">
        <v>3</v>
      </c>
      <c r="C44" s="5"/>
      <c r="D44" s="5"/>
      <c r="E44" s="5">
        <v>3</v>
      </c>
      <c r="F44" s="5">
        <v>41</v>
      </c>
      <c r="G44" s="3" t="s">
        <v>31</v>
      </c>
      <c r="H44" s="5">
        <v>1</v>
      </c>
      <c r="I44" s="8">
        <f t="shared" si="0"/>
        <v>1.6778523489932886E-3</v>
      </c>
      <c r="J44" s="8">
        <f t="shared" si="1"/>
        <v>-6.39024066706535</v>
      </c>
      <c r="K44" s="8">
        <f t="shared" si="2"/>
        <v>-1.0721880313868037E-2</v>
      </c>
      <c r="L44">
        <v>40</v>
      </c>
      <c r="M44" s="3" t="s">
        <v>90</v>
      </c>
      <c r="N44" s="5">
        <v>2</v>
      </c>
      <c r="O44" s="8">
        <f t="shared" si="3"/>
        <v>1.0101010101010102E-2</v>
      </c>
      <c r="P44" s="8">
        <f t="shared" si="4"/>
        <v>-4.5951198501345898</v>
      </c>
      <c r="Q44" s="8">
        <f t="shared" si="5"/>
        <v>-4.6415352021561516E-2</v>
      </c>
      <c r="R44">
        <v>40</v>
      </c>
      <c r="S44" s="3" t="s">
        <v>19</v>
      </c>
      <c r="T44" s="5">
        <v>18</v>
      </c>
      <c r="U44" s="8">
        <f t="shared" si="6"/>
        <v>2.6470588235294117E-2</v>
      </c>
      <c r="V44" s="8">
        <f t="shared" si="7"/>
        <v>-3.6317210402739879</v>
      </c>
      <c r="W44" s="8">
        <f t="shared" si="8"/>
        <v>-9.6133792242546742E-2</v>
      </c>
    </row>
    <row r="45" spans="1:23">
      <c r="A45" s="3" t="s">
        <v>124</v>
      </c>
      <c r="B45" s="5"/>
      <c r="C45" s="5"/>
      <c r="D45" s="5">
        <v>1</v>
      </c>
      <c r="E45" s="5">
        <v>1</v>
      </c>
      <c r="F45" s="5">
        <v>42</v>
      </c>
      <c r="G45" s="3" t="s">
        <v>172</v>
      </c>
      <c r="H45" s="5">
        <v>13</v>
      </c>
      <c r="I45" s="8">
        <f t="shared" si="0"/>
        <v>2.1812080536912751E-2</v>
      </c>
      <c r="J45" s="8">
        <f t="shared" si="1"/>
        <v>-3.8252913096038133</v>
      </c>
      <c r="K45" s="8">
        <f t="shared" si="2"/>
        <v>-8.3437562122230829E-2</v>
      </c>
      <c r="L45">
        <v>41</v>
      </c>
      <c r="M45" s="3" t="s">
        <v>32</v>
      </c>
      <c r="N45" s="5">
        <v>5</v>
      </c>
      <c r="O45" s="8">
        <f t="shared" si="3"/>
        <v>2.5252525252525252E-2</v>
      </c>
      <c r="P45" s="8">
        <f t="shared" si="4"/>
        <v>-3.6788291182604347</v>
      </c>
      <c r="Q45" s="8">
        <f t="shared" si="5"/>
        <v>-9.2899725208596837E-2</v>
      </c>
      <c r="R45">
        <v>41</v>
      </c>
      <c r="S45" s="3" t="s">
        <v>114</v>
      </c>
      <c r="T45" s="5">
        <v>1</v>
      </c>
      <c r="U45" s="8">
        <f t="shared" si="6"/>
        <v>1.4705882352941176E-3</v>
      </c>
      <c r="V45" s="8">
        <f t="shared" si="7"/>
        <v>-6.522092798170152</v>
      </c>
      <c r="W45" s="8">
        <f t="shared" si="8"/>
        <v>-9.5913129384855179E-3</v>
      </c>
    </row>
    <row r="46" spans="1:23">
      <c r="A46" s="3" t="s">
        <v>227</v>
      </c>
      <c r="B46" s="5">
        <v>1</v>
      </c>
      <c r="C46" s="5"/>
      <c r="D46" s="5"/>
      <c r="E46" s="5">
        <v>1</v>
      </c>
      <c r="F46" s="5">
        <v>43</v>
      </c>
      <c r="G46" s="3" t="s">
        <v>30</v>
      </c>
      <c r="H46" s="5">
        <v>6</v>
      </c>
      <c r="I46" s="8">
        <f t="shared" si="0"/>
        <v>1.0067114093959731E-2</v>
      </c>
      <c r="J46" s="8">
        <f t="shared" si="1"/>
        <v>-4.5984811978372946</v>
      </c>
      <c r="K46" s="8">
        <f t="shared" si="2"/>
        <v>-4.6293434877556654E-2</v>
      </c>
      <c r="L46">
        <v>42</v>
      </c>
      <c r="M46" s="3" t="s">
        <v>68</v>
      </c>
      <c r="N46" s="5">
        <v>2</v>
      </c>
      <c r="O46" s="8">
        <f t="shared" si="3"/>
        <v>1.0101010101010102E-2</v>
      </c>
      <c r="P46" s="8">
        <f t="shared" si="4"/>
        <v>-4.5951198501345898</v>
      </c>
      <c r="Q46" s="8">
        <f t="shared" si="5"/>
        <v>-4.6415352021561516E-2</v>
      </c>
      <c r="R46">
        <v>42</v>
      </c>
      <c r="S46" s="3" t="s">
        <v>46</v>
      </c>
      <c r="T46" s="5">
        <v>6</v>
      </c>
      <c r="U46" s="8">
        <f t="shared" si="6"/>
        <v>8.8235294117647058E-3</v>
      </c>
      <c r="V46" s="8">
        <f t="shared" si="7"/>
        <v>-4.7303333289420975</v>
      </c>
      <c r="W46" s="8">
        <f t="shared" si="8"/>
        <v>-4.1738235255371445E-2</v>
      </c>
    </row>
    <row r="47" spans="1:23">
      <c r="A47" s="3" t="s">
        <v>35</v>
      </c>
      <c r="B47" s="5">
        <v>16</v>
      </c>
      <c r="C47" s="5">
        <v>10</v>
      </c>
      <c r="D47" s="5">
        <v>20</v>
      </c>
      <c r="E47" s="5">
        <v>46</v>
      </c>
      <c r="F47" s="5">
        <v>44</v>
      </c>
      <c r="G47" s="3" t="s">
        <v>16</v>
      </c>
      <c r="H47" s="5">
        <v>4</v>
      </c>
      <c r="I47" s="8">
        <f t="shared" si="0"/>
        <v>6.7114093959731542E-3</v>
      </c>
      <c r="J47" s="8">
        <f t="shared" si="1"/>
        <v>-5.0039463059454592</v>
      </c>
      <c r="K47" s="8">
        <f t="shared" si="2"/>
        <v>-3.3583532254667509E-2</v>
      </c>
      <c r="L47">
        <v>43</v>
      </c>
      <c r="M47" s="3" t="s">
        <v>117</v>
      </c>
      <c r="N47" s="5">
        <v>2</v>
      </c>
      <c r="O47" s="8">
        <f t="shared" si="3"/>
        <v>1.0101010101010102E-2</v>
      </c>
      <c r="P47" s="8">
        <f t="shared" si="4"/>
        <v>-4.5951198501345898</v>
      </c>
      <c r="Q47" s="8">
        <f t="shared" si="5"/>
        <v>-4.6415352021561516E-2</v>
      </c>
      <c r="R47">
        <v>43</v>
      </c>
      <c r="S47" s="3" t="s">
        <v>53</v>
      </c>
      <c r="T47" s="5">
        <v>10</v>
      </c>
      <c r="U47" s="8">
        <f t="shared" si="6"/>
        <v>1.4705882352941176E-2</v>
      </c>
      <c r="V47" s="8">
        <f t="shared" si="7"/>
        <v>-4.219507705176107</v>
      </c>
      <c r="W47" s="8">
        <f t="shared" si="8"/>
        <v>-6.2051583899648634E-2</v>
      </c>
    </row>
    <row r="48" spans="1:23">
      <c r="A48" s="3" t="s">
        <v>179</v>
      </c>
      <c r="B48" s="5">
        <v>1</v>
      </c>
      <c r="C48" s="5"/>
      <c r="D48" s="5"/>
      <c r="E48" s="5">
        <v>1</v>
      </c>
      <c r="F48" s="5">
        <v>45</v>
      </c>
      <c r="G48" s="3" t="s">
        <v>134</v>
      </c>
      <c r="H48" s="5">
        <v>2</v>
      </c>
      <c r="I48" s="8">
        <f t="shared" si="0"/>
        <v>3.3557046979865771E-3</v>
      </c>
      <c r="J48" s="8">
        <f t="shared" si="1"/>
        <v>-5.6970934865054046</v>
      </c>
      <c r="K48" s="8">
        <f t="shared" si="2"/>
        <v>-1.9117763377534916E-2</v>
      </c>
      <c r="L48">
        <v>44</v>
      </c>
      <c r="M48" s="3" t="s">
        <v>55</v>
      </c>
      <c r="N48" s="5">
        <v>1</v>
      </c>
      <c r="O48" s="8">
        <f t="shared" si="3"/>
        <v>5.0505050505050509E-3</v>
      </c>
      <c r="P48" s="8">
        <f t="shared" si="4"/>
        <v>-5.2882670306945352</v>
      </c>
      <c r="Q48" s="8">
        <f t="shared" si="5"/>
        <v>-2.6708419346942101E-2</v>
      </c>
      <c r="R48">
        <v>44</v>
      </c>
      <c r="S48" s="3" t="s">
        <v>119</v>
      </c>
      <c r="T48" s="5">
        <v>2</v>
      </c>
      <c r="U48" s="8">
        <f t="shared" si="6"/>
        <v>2.9411764705882353E-3</v>
      </c>
      <c r="V48" s="8">
        <f t="shared" si="7"/>
        <v>-5.8289456176102075</v>
      </c>
      <c r="W48" s="8">
        <f t="shared" si="8"/>
        <v>-1.7143957698853553E-2</v>
      </c>
    </row>
    <row r="49" spans="1:23">
      <c r="A49" s="3" t="s">
        <v>186</v>
      </c>
      <c r="B49" s="5">
        <v>4</v>
      </c>
      <c r="C49" s="5"/>
      <c r="D49" s="5"/>
      <c r="E49" s="5">
        <v>4</v>
      </c>
      <c r="F49" s="5">
        <v>4</v>
      </c>
      <c r="G49" s="3" t="s">
        <v>104</v>
      </c>
      <c r="H49" s="5">
        <v>4</v>
      </c>
      <c r="I49" s="8">
        <f t="shared" si="0"/>
        <v>6.7114093959731542E-3</v>
      </c>
      <c r="J49" s="8">
        <f t="shared" si="1"/>
        <v>-5.0039463059454592</v>
      </c>
      <c r="K49" s="8">
        <f t="shared" si="2"/>
        <v>-3.3583532254667509E-2</v>
      </c>
      <c r="L49">
        <v>45</v>
      </c>
      <c r="M49" s="3" t="s">
        <v>158</v>
      </c>
      <c r="N49" s="5">
        <v>2</v>
      </c>
      <c r="O49" s="8">
        <f t="shared" si="3"/>
        <v>1.0101010101010102E-2</v>
      </c>
      <c r="P49" s="8">
        <f t="shared" si="4"/>
        <v>-4.5951198501345898</v>
      </c>
      <c r="Q49" s="8">
        <f t="shared" si="5"/>
        <v>-4.6415352021561516E-2</v>
      </c>
      <c r="R49">
        <v>45</v>
      </c>
      <c r="S49" s="3" t="s">
        <v>94</v>
      </c>
      <c r="T49" s="5">
        <v>2</v>
      </c>
      <c r="U49" s="8">
        <f t="shared" si="6"/>
        <v>2.9411764705882353E-3</v>
      </c>
      <c r="V49" s="8">
        <f t="shared" si="7"/>
        <v>-5.8289456176102075</v>
      </c>
      <c r="W49" s="8">
        <f t="shared" si="8"/>
        <v>-1.7143957698853553E-2</v>
      </c>
    </row>
    <row r="50" spans="1:23">
      <c r="A50" s="3" t="s">
        <v>238</v>
      </c>
      <c r="B50" s="5">
        <v>3</v>
      </c>
      <c r="C50" s="5"/>
      <c r="D50" s="5"/>
      <c r="E50" s="5">
        <v>3</v>
      </c>
      <c r="F50" s="5">
        <v>46</v>
      </c>
      <c r="G50" s="3" t="s">
        <v>43</v>
      </c>
      <c r="H50" s="5">
        <v>11</v>
      </c>
      <c r="I50" s="8">
        <f t="shared" si="0"/>
        <v>1.8456375838926176E-2</v>
      </c>
      <c r="J50" s="8">
        <f t="shared" si="1"/>
        <v>-3.9923453942669793</v>
      </c>
      <c r="K50" s="8">
        <f t="shared" si="2"/>
        <v>-7.3684227075397277E-2</v>
      </c>
      <c r="L50">
        <v>46</v>
      </c>
      <c r="M50" s="3" t="s">
        <v>39</v>
      </c>
      <c r="N50" s="5">
        <v>8</v>
      </c>
      <c r="O50" s="8">
        <f t="shared" si="3"/>
        <v>4.0404040404040407E-2</v>
      </c>
      <c r="P50" s="8">
        <f t="shared" si="4"/>
        <v>-3.2088254890146994</v>
      </c>
      <c r="Q50" s="8">
        <f t="shared" si="5"/>
        <v>-0.12964951470766464</v>
      </c>
      <c r="R50">
        <v>46</v>
      </c>
      <c r="S50" s="3" t="s">
        <v>88</v>
      </c>
      <c r="T50" s="5">
        <v>12</v>
      </c>
      <c r="U50" s="8">
        <f t="shared" si="6"/>
        <v>1.7647058823529412E-2</v>
      </c>
      <c r="V50" s="8">
        <f t="shared" si="7"/>
        <v>-4.0371861483821521</v>
      </c>
      <c r="W50" s="8">
        <f t="shared" si="8"/>
        <v>-7.1244461442037971E-2</v>
      </c>
    </row>
    <row r="51" spans="1:23">
      <c r="A51" s="3" t="s">
        <v>52</v>
      </c>
      <c r="B51" s="5">
        <v>7</v>
      </c>
      <c r="C51" s="5">
        <v>4</v>
      </c>
      <c r="D51" s="5">
        <v>12</v>
      </c>
      <c r="E51" s="5">
        <v>23</v>
      </c>
      <c r="F51" s="5">
        <v>47</v>
      </c>
      <c r="G51" s="3" t="s">
        <v>130</v>
      </c>
      <c r="H51" s="5">
        <v>4</v>
      </c>
      <c r="I51" s="8">
        <f t="shared" si="0"/>
        <v>6.7114093959731542E-3</v>
      </c>
      <c r="J51" s="8">
        <f t="shared" si="1"/>
        <v>-5.0039463059454592</v>
      </c>
      <c r="K51" s="8">
        <f t="shared" si="2"/>
        <v>-3.3583532254667509E-2</v>
      </c>
      <c r="L51">
        <v>47</v>
      </c>
      <c r="M51" s="3" t="s">
        <v>123</v>
      </c>
      <c r="N51" s="5">
        <v>1</v>
      </c>
      <c r="O51" s="8">
        <f t="shared" si="3"/>
        <v>5.0505050505050509E-3</v>
      </c>
      <c r="P51" s="8">
        <f t="shared" si="4"/>
        <v>-5.2882670306945352</v>
      </c>
      <c r="Q51" s="8">
        <f t="shared" si="5"/>
        <v>-2.6708419346942101E-2</v>
      </c>
      <c r="R51">
        <v>47</v>
      </c>
      <c r="S51" s="3" t="s">
        <v>41</v>
      </c>
      <c r="T51" s="5">
        <v>2</v>
      </c>
      <c r="U51" s="8">
        <f t="shared" si="6"/>
        <v>2.9411764705882353E-3</v>
      </c>
      <c r="V51" s="8">
        <f t="shared" si="7"/>
        <v>-5.8289456176102075</v>
      </c>
      <c r="W51" s="8">
        <f t="shared" si="8"/>
        <v>-1.7143957698853553E-2</v>
      </c>
    </row>
    <row r="52" spans="1:23">
      <c r="A52" s="3" t="s">
        <v>14</v>
      </c>
      <c r="B52" s="5"/>
      <c r="C52" s="5">
        <v>6</v>
      </c>
      <c r="D52" s="5">
        <v>29</v>
      </c>
      <c r="E52" s="5">
        <v>35</v>
      </c>
      <c r="F52" s="5">
        <v>48</v>
      </c>
      <c r="G52" s="3" t="s">
        <v>184</v>
      </c>
      <c r="H52" s="5">
        <v>11</v>
      </c>
      <c r="I52" s="8">
        <f t="shared" si="0"/>
        <v>1.8456375838926176E-2</v>
      </c>
      <c r="J52" s="8">
        <f t="shared" si="1"/>
        <v>-3.9923453942669793</v>
      </c>
      <c r="K52" s="8">
        <f t="shared" si="2"/>
        <v>-7.3684227075397277E-2</v>
      </c>
      <c r="L52">
        <v>48</v>
      </c>
      <c r="M52" s="3" t="s">
        <v>83</v>
      </c>
      <c r="N52" s="5">
        <v>1</v>
      </c>
      <c r="O52" s="8">
        <f t="shared" si="3"/>
        <v>5.0505050505050509E-3</v>
      </c>
      <c r="P52" s="8">
        <f t="shared" si="4"/>
        <v>-5.2882670306945352</v>
      </c>
      <c r="Q52" s="8">
        <f t="shared" si="5"/>
        <v>-2.6708419346942101E-2</v>
      </c>
      <c r="R52">
        <v>48</v>
      </c>
      <c r="S52" s="3" t="s">
        <v>57</v>
      </c>
      <c r="T52" s="5">
        <v>11</v>
      </c>
      <c r="U52" s="8">
        <f t="shared" si="6"/>
        <v>1.6176470588235296E-2</v>
      </c>
      <c r="V52" s="8">
        <f t="shared" si="7"/>
        <v>-4.1241975253717813</v>
      </c>
      <c r="W52" s="8">
        <f t="shared" si="8"/>
        <v>-6.6714959969249407E-2</v>
      </c>
    </row>
    <row r="53" spans="1:23">
      <c r="A53" s="3" t="s">
        <v>230</v>
      </c>
      <c r="B53" s="5">
        <v>5</v>
      </c>
      <c r="C53" s="5"/>
      <c r="D53" s="5"/>
      <c r="E53" s="5">
        <v>5</v>
      </c>
      <c r="F53" s="5">
        <v>49</v>
      </c>
      <c r="G53" s="3" t="s">
        <v>19</v>
      </c>
      <c r="H53" s="5">
        <v>8</v>
      </c>
      <c r="I53" s="8">
        <f t="shared" si="0"/>
        <v>1.3422818791946308E-2</v>
      </c>
      <c r="J53" s="8">
        <f t="shared" si="1"/>
        <v>-4.3107991253855138</v>
      </c>
      <c r="K53" s="8">
        <f t="shared" si="2"/>
        <v>-5.7863075508530384E-2</v>
      </c>
      <c r="L53">
        <v>49</v>
      </c>
      <c r="M53" s="3" t="s">
        <v>62</v>
      </c>
      <c r="N53" s="5">
        <v>1</v>
      </c>
      <c r="O53" s="8">
        <f t="shared" si="3"/>
        <v>5.0505050505050509E-3</v>
      </c>
      <c r="P53" s="8">
        <f t="shared" si="4"/>
        <v>-5.2882670306945352</v>
      </c>
      <c r="Q53" s="8">
        <f t="shared" si="5"/>
        <v>-2.6708419346942101E-2</v>
      </c>
      <c r="R53">
        <v>49</v>
      </c>
      <c r="S53" s="3" t="s">
        <v>136</v>
      </c>
      <c r="T53" s="5">
        <v>1</v>
      </c>
      <c r="U53" s="8">
        <f t="shared" si="6"/>
        <v>1.4705882352941176E-3</v>
      </c>
      <c r="V53" s="8">
        <f t="shared" si="7"/>
        <v>-6.522092798170152</v>
      </c>
      <c r="W53" s="8">
        <f t="shared" si="8"/>
        <v>-9.5913129384855179E-3</v>
      </c>
    </row>
    <row r="54" spans="1:23">
      <c r="A54" s="3" t="s">
        <v>71</v>
      </c>
      <c r="B54" s="5">
        <v>6</v>
      </c>
      <c r="C54" s="5"/>
      <c r="D54" s="5">
        <v>3</v>
      </c>
      <c r="E54" s="5">
        <v>9</v>
      </c>
      <c r="F54" s="5">
        <v>50</v>
      </c>
      <c r="G54" s="3" t="s">
        <v>228</v>
      </c>
      <c r="H54" s="5">
        <v>2</v>
      </c>
      <c r="I54" s="8">
        <f t="shared" si="0"/>
        <v>3.3557046979865771E-3</v>
      </c>
      <c r="J54" s="8">
        <f t="shared" si="1"/>
        <v>-5.6970934865054046</v>
      </c>
      <c r="K54" s="8">
        <f t="shared" si="2"/>
        <v>-1.9117763377534916E-2</v>
      </c>
      <c r="L54">
        <v>50</v>
      </c>
      <c r="M54" s="3" t="s">
        <v>48</v>
      </c>
      <c r="N54" s="5">
        <v>11</v>
      </c>
      <c r="O54" s="8">
        <f t="shared" si="3"/>
        <v>5.5555555555555552E-2</v>
      </c>
      <c r="P54" s="8">
        <f t="shared" si="4"/>
        <v>-2.890371757896165</v>
      </c>
      <c r="Q54" s="8">
        <f t="shared" si="5"/>
        <v>-0.16057620877200915</v>
      </c>
      <c r="R54">
        <v>50</v>
      </c>
      <c r="S54" s="3" t="s">
        <v>26</v>
      </c>
      <c r="T54" s="5">
        <v>15</v>
      </c>
      <c r="U54" s="8">
        <f t="shared" si="6"/>
        <v>2.2058823529411766E-2</v>
      </c>
      <c r="V54" s="8">
        <f t="shared" si="7"/>
        <v>-3.8140425970679424</v>
      </c>
      <c r="W54" s="8">
        <f t="shared" si="8"/>
        <v>-8.4133292582381086E-2</v>
      </c>
    </row>
    <row r="55" spans="1:23">
      <c r="A55" s="3" t="s">
        <v>232</v>
      </c>
      <c r="B55" s="5">
        <v>1</v>
      </c>
      <c r="C55" s="5"/>
      <c r="D55" s="5"/>
      <c r="E55" s="5">
        <v>1</v>
      </c>
      <c r="F55" s="5">
        <v>51</v>
      </c>
      <c r="G55" s="3" t="s">
        <v>114</v>
      </c>
      <c r="H55" s="5">
        <v>5</v>
      </c>
      <c r="I55" s="8">
        <f t="shared" si="0"/>
        <v>8.389261744966443E-3</v>
      </c>
      <c r="J55" s="8">
        <f t="shared" si="1"/>
        <v>-4.7808027546312495</v>
      </c>
      <c r="K55" s="8">
        <f t="shared" si="2"/>
        <v>-4.0107405659658132E-2</v>
      </c>
      <c r="L55">
        <v>51</v>
      </c>
      <c r="M55" s="3" t="s">
        <v>153</v>
      </c>
      <c r="N55" s="5">
        <v>1</v>
      </c>
      <c r="O55" s="8">
        <f t="shared" si="3"/>
        <v>5.0505050505050509E-3</v>
      </c>
      <c r="P55" s="8">
        <f t="shared" si="4"/>
        <v>-5.2882670306945352</v>
      </c>
      <c r="Q55" s="8">
        <f t="shared" si="5"/>
        <v>-2.6708419346942101E-2</v>
      </c>
      <c r="R55">
        <v>51</v>
      </c>
      <c r="S55" s="3" t="s">
        <v>139</v>
      </c>
      <c r="T55" s="5">
        <v>2</v>
      </c>
      <c r="U55" s="8">
        <f t="shared" si="6"/>
        <v>2.9411764705882353E-3</v>
      </c>
      <c r="V55" s="8">
        <f t="shared" si="7"/>
        <v>-5.8289456176102075</v>
      </c>
      <c r="W55" s="8">
        <f t="shared" si="8"/>
        <v>-1.7143957698853553E-2</v>
      </c>
    </row>
    <row r="56" spans="1:23">
      <c r="A56" s="3" t="s">
        <v>223</v>
      </c>
      <c r="B56" s="5">
        <v>2</v>
      </c>
      <c r="C56" s="5"/>
      <c r="D56" s="5"/>
      <c r="E56" s="5">
        <v>2</v>
      </c>
      <c r="F56" s="5">
        <v>52</v>
      </c>
      <c r="G56" s="3" t="s">
        <v>234</v>
      </c>
      <c r="H56" s="5">
        <v>5</v>
      </c>
      <c r="I56" s="8">
        <f t="shared" si="0"/>
        <v>8.389261744966443E-3</v>
      </c>
      <c r="J56" s="8">
        <f t="shared" si="1"/>
        <v>-4.7808027546312495</v>
      </c>
      <c r="K56" s="8">
        <f t="shared" si="2"/>
        <v>-4.0107405659658132E-2</v>
      </c>
      <c r="L56">
        <v>52</v>
      </c>
      <c r="M56" s="3" t="s">
        <v>133</v>
      </c>
      <c r="N56" s="5">
        <v>5</v>
      </c>
      <c r="O56" s="8">
        <f t="shared" si="3"/>
        <v>2.5252525252525252E-2</v>
      </c>
      <c r="P56" s="8">
        <f t="shared" si="4"/>
        <v>-3.6788291182604347</v>
      </c>
      <c r="Q56" s="8">
        <f t="shared" si="5"/>
        <v>-9.2899725208596837E-2</v>
      </c>
      <c r="R56">
        <v>52</v>
      </c>
      <c r="S56" s="3" t="s">
        <v>93</v>
      </c>
      <c r="T56" s="5">
        <v>2</v>
      </c>
      <c r="U56" s="8">
        <f t="shared" si="6"/>
        <v>2.9411764705882353E-3</v>
      </c>
      <c r="V56" s="8">
        <f t="shared" si="7"/>
        <v>-5.8289456176102075</v>
      </c>
      <c r="W56" s="8">
        <f t="shared" si="8"/>
        <v>-1.7143957698853553E-2</v>
      </c>
    </row>
    <row r="57" spans="1:23">
      <c r="A57" s="3" t="s">
        <v>138</v>
      </c>
      <c r="B57" s="5">
        <v>4</v>
      </c>
      <c r="C57" s="5"/>
      <c r="D57" s="5">
        <v>2</v>
      </c>
      <c r="E57" s="5">
        <v>6</v>
      </c>
      <c r="F57" s="5">
        <v>53</v>
      </c>
      <c r="G57" s="3" t="s">
        <v>143</v>
      </c>
      <c r="H57" s="5">
        <v>4</v>
      </c>
      <c r="I57" s="8">
        <f t="shared" si="0"/>
        <v>6.7114093959731542E-3</v>
      </c>
      <c r="J57" s="8">
        <f t="shared" si="1"/>
        <v>-5.0039463059454592</v>
      </c>
      <c r="K57" s="8">
        <f t="shared" si="2"/>
        <v>-3.3583532254667509E-2</v>
      </c>
      <c r="L57">
        <v>53</v>
      </c>
      <c r="M57" s="3" t="s">
        <v>164</v>
      </c>
      <c r="N57" s="5">
        <v>1</v>
      </c>
      <c r="O57" s="8">
        <f t="shared" si="3"/>
        <v>5.0505050505050509E-3</v>
      </c>
      <c r="P57" s="8">
        <f t="shared" si="4"/>
        <v>-5.2882670306945352</v>
      </c>
      <c r="Q57" s="8">
        <f t="shared" si="5"/>
        <v>-2.6708419346942101E-2</v>
      </c>
      <c r="R57">
        <v>53</v>
      </c>
      <c r="S57" s="3" t="s">
        <v>37</v>
      </c>
      <c r="T57" s="5">
        <v>1</v>
      </c>
      <c r="U57" s="8">
        <f t="shared" si="6"/>
        <v>1.4705882352941176E-3</v>
      </c>
      <c r="V57" s="8">
        <f t="shared" si="7"/>
        <v>-6.522092798170152</v>
      </c>
      <c r="W57" s="8">
        <f t="shared" si="8"/>
        <v>-9.5913129384855179E-3</v>
      </c>
    </row>
    <row r="58" spans="1:23">
      <c r="A58" s="3" t="s">
        <v>29</v>
      </c>
      <c r="B58" s="5">
        <v>8</v>
      </c>
      <c r="C58" s="5">
        <v>8</v>
      </c>
      <c r="D58" s="5">
        <v>14</v>
      </c>
      <c r="E58" s="5">
        <v>30</v>
      </c>
      <c r="F58" s="5">
        <v>54</v>
      </c>
      <c r="G58" s="3" t="s">
        <v>46</v>
      </c>
      <c r="H58" s="5">
        <v>5</v>
      </c>
      <c r="I58" s="8">
        <f t="shared" si="0"/>
        <v>8.389261744966443E-3</v>
      </c>
      <c r="J58" s="8">
        <f t="shared" si="1"/>
        <v>-4.7808027546312495</v>
      </c>
      <c r="K58" s="8">
        <f t="shared" si="2"/>
        <v>-4.0107405659658132E-2</v>
      </c>
      <c r="L58" s="12" t="s">
        <v>272</v>
      </c>
      <c r="M58" s="14">
        <v>53</v>
      </c>
      <c r="N58" s="7">
        <f>SUM(N5:N57)</f>
        <v>198</v>
      </c>
      <c r="Q58" s="11">
        <f>SUM(Q5:Q57)</f>
        <v>-3.6707921252509248</v>
      </c>
      <c r="R58">
        <v>54</v>
      </c>
      <c r="S58" s="3" t="s">
        <v>17</v>
      </c>
      <c r="T58" s="5">
        <v>23</v>
      </c>
      <c r="U58" s="8">
        <f t="shared" si="6"/>
        <v>3.3823529411764704E-2</v>
      </c>
      <c r="V58" s="8">
        <f t="shared" si="7"/>
        <v>-3.3865985822410027</v>
      </c>
      <c r="W58" s="8">
        <f t="shared" si="8"/>
        <v>-0.1145467167522692</v>
      </c>
    </row>
    <row r="59" spans="1:23">
      <c r="A59" s="3" t="s">
        <v>195</v>
      </c>
      <c r="B59" s="5">
        <v>2</v>
      </c>
      <c r="C59" s="5"/>
      <c r="D59" s="5"/>
      <c r="E59" s="5">
        <v>2</v>
      </c>
      <c r="F59" s="5">
        <v>55</v>
      </c>
      <c r="G59" s="3" t="s">
        <v>94</v>
      </c>
      <c r="H59" s="5">
        <v>7</v>
      </c>
      <c r="I59" s="8">
        <f t="shared" si="0"/>
        <v>1.1744966442953021E-2</v>
      </c>
      <c r="J59" s="8">
        <f t="shared" si="1"/>
        <v>-4.4443305180100365</v>
      </c>
      <c r="K59" s="8">
        <f t="shared" si="2"/>
        <v>-5.2198512795419892E-2</v>
      </c>
      <c r="M59" s="5"/>
      <c r="R59">
        <v>55</v>
      </c>
      <c r="S59" s="3" t="s">
        <v>141</v>
      </c>
      <c r="T59" s="5">
        <v>1</v>
      </c>
      <c r="U59" s="8">
        <f t="shared" si="6"/>
        <v>1.4705882352941176E-3</v>
      </c>
      <c r="V59" s="8">
        <f t="shared" si="7"/>
        <v>-6.522092798170152</v>
      </c>
      <c r="W59" s="8">
        <f t="shared" si="8"/>
        <v>-9.5913129384855179E-3</v>
      </c>
    </row>
    <row r="60" spans="1:23">
      <c r="A60" s="3" t="s">
        <v>182</v>
      </c>
      <c r="B60" s="5">
        <v>3</v>
      </c>
      <c r="C60" s="5"/>
      <c r="D60" s="5"/>
      <c r="E60" s="5">
        <v>3</v>
      </c>
      <c r="F60" s="5">
        <v>56</v>
      </c>
      <c r="G60" s="3" t="s">
        <v>214</v>
      </c>
      <c r="H60" s="5">
        <v>2</v>
      </c>
      <c r="I60" s="8">
        <f t="shared" si="0"/>
        <v>3.3557046979865771E-3</v>
      </c>
      <c r="J60" s="8">
        <f t="shared" si="1"/>
        <v>-5.6970934865054046</v>
      </c>
      <c r="K60" s="8">
        <f t="shared" si="2"/>
        <v>-1.9117763377534916E-2</v>
      </c>
      <c r="M60" s="14" t="s">
        <v>273</v>
      </c>
      <c r="N60" s="11">
        <f>-(Q58)</f>
        <v>3.6707921252509248</v>
      </c>
      <c r="R60">
        <v>56</v>
      </c>
      <c r="S60" s="3" t="s">
        <v>116</v>
      </c>
      <c r="T60" s="5">
        <v>2</v>
      </c>
      <c r="U60" s="8">
        <f t="shared" si="6"/>
        <v>2.9411764705882353E-3</v>
      </c>
      <c r="V60" s="8">
        <f t="shared" si="7"/>
        <v>-5.8289456176102075</v>
      </c>
      <c r="W60" s="8">
        <f t="shared" si="8"/>
        <v>-1.7143957698853553E-2</v>
      </c>
    </row>
    <row r="61" spans="1:23">
      <c r="A61" s="3" t="s">
        <v>31</v>
      </c>
      <c r="B61" s="5">
        <v>1</v>
      </c>
      <c r="C61" s="5"/>
      <c r="D61" s="5">
        <v>9</v>
      </c>
      <c r="E61" s="5">
        <v>10</v>
      </c>
      <c r="F61" s="5">
        <v>57</v>
      </c>
      <c r="G61" s="3" t="s">
        <v>215</v>
      </c>
      <c r="H61" s="5">
        <v>1</v>
      </c>
      <c r="I61" s="8">
        <f t="shared" si="0"/>
        <v>1.6778523489932886E-3</v>
      </c>
      <c r="J61" s="8">
        <f t="shared" si="1"/>
        <v>-6.39024066706535</v>
      </c>
      <c r="K61" s="8">
        <f t="shared" si="2"/>
        <v>-1.0721880313868037E-2</v>
      </c>
      <c r="M61" s="14" t="s">
        <v>274</v>
      </c>
      <c r="N61" s="7">
        <f>LN(M58)</f>
        <v>3.970291913552122</v>
      </c>
      <c r="R61">
        <v>57</v>
      </c>
      <c r="S61" s="3" t="s">
        <v>87</v>
      </c>
      <c r="T61" s="5">
        <v>1</v>
      </c>
      <c r="U61" s="8">
        <f t="shared" si="6"/>
        <v>1.4705882352941176E-3</v>
      </c>
      <c r="V61" s="8">
        <f t="shared" si="7"/>
        <v>-6.522092798170152</v>
      </c>
      <c r="W61" s="8">
        <f t="shared" si="8"/>
        <v>-9.5913129384855179E-3</v>
      </c>
    </row>
    <row r="62" spans="1:23">
      <c r="A62" s="3" t="s">
        <v>172</v>
      </c>
      <c r="B62" s="5">
        <v>13</v>
      </c>
      <c r="C62" s="5"/>
      <c r="D62" s="5"/>
      <c r="E62" s="5">
        <v>13</v>
      </c>
      <c r="F62" s="5">
        <v>58</v>
      </c>
      <c r="G62" s="3" t="s">
        <v>152</v>
      </c>
      <c r="H62" s="5">
        <v>4</v>
      </c>
      <c r="I62" s="8">
        <f t="shared" si="0"/>
        <v>6.7114093959731542E-3</v>
      </c>
      <c r="J62" s="8">
        <f t="shared" si="1"/>
        <v>-5.0039463059454592</v>
      </c>
      <c r="K62" s="8">
        <f t="shared" si="2"/>
        <v>-3.3583532254667509E-2</v>
      </c>
      <c r="M62" s="14" t="s">
        <v>275</v>
      </c>
      <c r="N62" s="7">
        <f>(N60/N61)</f>
        <v>0.9245647940195808</v>
      </c>
      <c r="R62">
        <v>58</v>
      </c>
      <c r="S62" s="3" t="s">
        <v>109</v>
      </c>
      <c r="T62" s="5">
        <v>5</v>
      </c>
      <c r="U62" s="8">
        <f t="shared" si="6"/>
        <v>7.3529411764705881E-3</v>
      </c>
      <c r="V62" s="8">
        <f t="shared" si="7"/>
        <v>-4.9126548857360524</v>
      </c>
      <c r="W62" s="8">
        <f t="shared" si="8"/>
        <v>-3.612246239511803E-2</v>
      </c>
    </row>
    <row r="63" spans="1:23">
      <c r="A63" s="3" t="s">
        <v>30</v>
      </c>
      <c r="B63" s="5">
        <v>6</v>
      </c>
      <c r="C63" s="5">
        <v>2</v>
      </c>
      <c r="D63" s="5">
        <v>26</v>
      </c>
      <c r="E63" s="5">
        <v>34</v>
      </c>
      <c r="F63" s="5">
        <v>59</v>
      </c>
      <c r="G63" s="3" t="s">
        <v>217</v>
      </c>
      <c r="H63" s="5">
        <v>2</v>
      </c>
      <c r="I63" s="8">
        <f t="shared" si="0"/>
        <v>3.3557046979865771E-3</v>
      </c>
      <c r="J63" s="8">
        <f t="shared" si="1"/>
        <v>-5.6970934865054046</v>
      </c>
      <c r="K63" s="8">
        <f t="shared" si="2"/>
        <v>-1.9117763377534916E-2</v>
      </c>
      <c r="R63">
        <v>59</v>
      </c>
      <c r="S63" s="3" t="s">
        <v>92</v>
      </c>
      <c r="T63" s="5">
        <v>2</v>
      </c>
      <c r="U63" s="8">
        <f t="shared" si="6"/>
        <v>2.9411764705882353E-3</v>
      </c>
      <c r="V63" s="8">
        <f t="shared" si="7"/>
        <v>-5.8289456176102075</v>
      </c>
      <c r="W63" s="8">
        <f t="shared" si="8"/>
        <v>-1.7143957698853553E-2</v>
      </c>
    </row>
    <row r="64" spans="1:23">
      <c r="A64" s="3" t="s">
        <v>16</v>
      </c>
      <c r="B64" s="5">
        <v>4</v>
      </c>
      <c r="C64" s="5">
        <v>2</v>
      </c>
      <c r="D64" s="5">
        <v>11</v>
      </c>
      <c r="E64" s="5">
        <v>17</v>
      </c>
      <c r="F64" s="5">
        <v>60</v>
      </c>
      <c r="G64" s="3" t="s">
        <v>41</v>
      </c>
      <c r="H64" s="5">
        <v>1</v>
      </c>
      <c r="I64" s="8">
        <f t="shared" si="0"/>
        <v>1.6778523489932886E-3</v>
      </c>
      <c r="J64" s="8">
        <f t="shared" si="1"/>
        <v>-6.39024066706535</v>
      </c>
      <c r="K64" s="8">
        <f t="shared" si="2"/>
        <v>-1.0721880313868037E-2</v>
      </c>
      <c r="R64">
        <v>60</v>
      </c>
      <c r="S64" s="3" t="s">
        <v>243</v>
      </c>
      <c r="T64" s="5">
        <v>1</v>
      </c>
      <c r="U64" s="8">
        <f t="shared" si="6"/>
        <v>1.4705882352941176E-3</v>
      </c>
      <c r="V64" s="8">
        <f t="shared" si="7"/>
        <v>-6.522092798170152</v>
      </c>
      <c r="W64" s="8">
        <f t="shared" si="8"/>
        <v>-9.5913129384855179E-3</v>
      </c>
    </row>
    <row r="65" spans="1:23">
      <c r="A65" s="3" t="s">
        <v>134</v>
      </c>
      <c r="B65" s="5">
        <v>2</v>
      </c>
      <c r="C65" s="5">
        <v>2</v>
      </c>
      <c r="D65" s="5">
        <v>25</v>
      </c>
      <c r="E65" s="5">
        <v>29</v>
      </c>
      <c r="F65" s="5">
        <v>61</v>
      </c>
      <c r="G65" s="3" t="s">
        <v>218</v>
      </c>
      <c r="H65" s="5">
        <v>4</v>
      </c>
      <c r="I65" s="8">
        <f t="shared" si="0"/>
        <v>6.7114093959731542E-3</v>
      </c>
      <c r="J65" s="8">
        <f t="shared" si="1"/>
        <v>-5.0039463059454592</v>
      </c>
      <c r="K65" s="8">
        <f t="shared" si="2"/>
        <v>-3.3583532254667509E-2</v>
      </c>
      <c r="R65">
        <v>61</v>
      </c>
      <c r="S65" s="3" t="s">
        <v>10</v>
      </c>
      <c r="T65" s="5">
        <v>14</v>
      </c>
      <c r="U65" s="8">
        <f t="shared" si="6"/>
        <v>2.0588235294117647E-2</v>
      </c>
      <c r="V65" s="8">
        <f t="shared" si="7"/>
        <v>-3.8830354685548936</v>
      </c>
      <c r="W65" s="8">
        <f t="shared" si="8"/>
        <v>-7.9944847882012518E-2</v>
      </c>
    </row>
    <row r="66" spans="1:23">
      <c r="A66" s="3" t="s">
        <v>104</v>
      </c>
      <c r="B66" s="5">
        <v>4</v>
      </c>
      <c r="C66" s="5"/>
      <c r="D66" s="5">
        <v>2</v>
      </c>
      <c r="E66" s="5">
        <v>6</v>
      </c>
      <c r="F66" s="5">
        <v>62</v>
      </c>
      <c r="G66" s="3" t="s">
        <v>57</v>
      </c>
      <c r="H66" s="5">
        <v>6</v>
      </c>
      <c r="I66" s="8">
        <f t="shared" si="0"/>
        <v>1.0067114093959731E-2</v>
      </c>
      <c r="J66" s="8">
        <f t="shared" si="1"/>
        <v>-4.5984811978372946</v>
      </c>
      <c r="K66" s="8">
        <f t="shared" si="2"/>
        <v>-4.6293434877556654E-2</v>
      </c>
      <c r="R66">
        <v>62</v>
      </c>
      <c r="S66" s="3" t="s">
        <v>50</v>
      </c>
      <c r="T66" s="5">
        <v>3</v>
      </c>
      <c r="U66" s="8">
        <f t="shared" si="6"/>
        <v>4.4117647058823529E-3</v>
      </c>
      <c r="V66" s="8">
        <f t="shared" si="7"/>
        <v>-5.4234805095020429</v>
      </c>
      <c r="W66" s="8">
        <f t="shared" si="8"/>
        <v>-2.3927119894861952E-2</v>
      </c>
    </row>
    <row r="67" spans="1:23">
      <c r="A67" s="3" t="s">
        <v>43</v>
      </c>
      <c r="B67" s="5">
        <v>11</v>
      </c>
      <c r="C67" s="5"/>
      <c r="D67" s="5">
        <v>21</v>
      </c>
      <c r="E67" s="5">
        <v>32</v>
      </c>
      <c r="F67" s="5">
        <v>63</v>
      </c>
      <c r="G67" s="3" t="s">
        <v>237</v>
      </c>
      <c r="H67" s="5">
        <v>6</v>
      </c>
      <c r="I67" s="8">
        <f t="shared" si="0"/>
        <v>1.0067114093959731E-2</v>
      </c>
      <c r="J67" s="8">
        <f t="shared" si="1"/>
        <v>-4.5984811978372946</v>
      </c>
      <c r="K67" s="8">
        <f t="shared" si="2"/>
        <v>-4.6293434877556654E-2</v>
      </c>
      <c r="R67">
        <v>63</v>
      </c>
      <c r="S67" s="3" t="s">
        <v>163</v>
      </c>
      <c r="T67" s="5">
        <v>4</v>
      </c>
      <c r="U67" s="8">
        <f t="shared" si="6"/>
        <v>5.8823529411764705E-3</v>
      </c>
      <c r="V67" s="8">
        <f t="shared" si="7"/>
        <v>-5.1357984370502621</v>
      </c>
      <c r="W67" s="8">
        <f t="shared" si="8"/>
        <v>-3.0210579041472129E-2</v>
      </c>
    </row>
    <row r="68" spans="1:23">
      <c r="A68" s="3" t="s">
        <v>130</v>
      </c>
      <c r="B68" s="5">
        <v>4</v>
      </c>
      <c r="C68" s="5">
        <v>2</v>
      </c>
      <c r="D68" s="5">
        <v>3</v>
      </c>
      <c r="E68" s="5">
        <v>9</v>
      </c>
      <c r="F68" s="5">
        <v>64</v>
      </c>
      <c r="G68" s="3" t="s">
        <v>136</v>
      </c>
      <c r="H68" s="5">
        <v>4</v>
      </c>
      <c r="I68" s="8">
        <f t="shared" si="0"/>
        <v>6.7114093959731542E-3</v>
      </c>
      <c r="J68" s="8">
        <f t="shared" si="1"/>
        <v>-5.0039463059454592</v>
      </c>
      <c r="K68" s="8">
        <f t="shared" si="2"/>
        <v>-3.3583532254667509E-2</v>
      </c>
      <c r="R68">
        <v>64</v>
      </c>
      <c r="S68" s="3" t="s">
        <v>96</v>
      </c>
      <c r="T68" s="5">
        <v>11</v>
      </c>
      <c r="U68" s="8">
        <f t="shared" si="6"/>
        <v>1.6176470588235296E-2</v>
      </c>
      <c r="V68" s="8">
        <f t="shared" si="7"/>
        <v>-4.1241975253717813</v>
      </c>
      <c r="W68" s="8">
        <f t="shared" si="8"/>
        <v>-6.6714959969249407E-2</v>
      </c>
    </row>
    <row r="69" spans="1:23">
      <c r="A69" s="3" t="s">
        <v>184</v>
      </c>
      <c r="B69" s="5">
        <v>11</v>
      </c>
      <c r="C69" s="5"/>
      <c r="D69" s="5"/>
      <c r="E69" s="5">
        <v>11</v>
      </c>
      <c r="F69" s="5">
        <v>65</v>
      </c>
      <c r="G69" s="3" t="s">
        <v>239</v>
      </c>
      <c r="H69" s="5">
        <v>5</v>
      </c>
      <c r="I69" s="8">
        <f t="shared" si="0"/>
        <v>8.389261744966443E-3</v>
      </c>
      <c r="J69" s="8">
        <f t="shared" si="1"/>
        <v>-4.7808027546312495</v>
      </c>
      <c r="K69" s="8">
        <f t="shared" si="2"/>
        <v>-4.0107405659658132E-2</v>
      </c>
      <c r="R69">
        <v>65</v>
      </c>
      <c r="S69" s="3" t="s">
        <v>64</v>
      </c>
      <c r="T69" s="5">
        <v>1</v>
      </c>
      <c r="U69" s="8">
        <f t="shared" si="6"/>
        <v>1.4705882352941176E-3</v>
      </c>
      <c r="V69" s="8">
        <f t="shared" si="7"/>
        <v>-6.522092798170152</v>
      </c>
      <c r="W69" s="8">
        <f t="shared" si="8"/>
        <v>-9.5913129384855179E-3</v>
      </c>
    </row>
    <row r="70" spans="1:23">
      <c r="A70" s="3" t="s">
        <v>19</v>
      </c>
      <c r="B70" s="5">
        <v>8</v>
      </c>
      <c r="C70" s="5"/>
      <c r="D70" s="5">
        <v>18</v>
      </c>
      <c r="E70" s="5">
        <v>26</v>
      </c>
      <c r="F70" s="5">
        <v>66</v>
      </c>
      <c r="G70" s="3" t="s">
        <v>26</v>
      </c>
      <c r="H70" s="5">
        <v>10</v>
      </c>
      <c r="I70" s="8">
        <f t="shared" ref="I70:I121" si="9">(H70/$H$122)</f>
        <v>1.6778523489932886E-2</v>
      </c>
      <c r="J70" s="8">
        <f t="shared" ref="J70:J121" si="10">LN(I70)</f>
        <v>-4.0876555740713041</v>
      </c>
      <c r="K70" s="8">
        <f t="shared" ref="K70:K121" si="11">(I70*J70)</f>
        <v>-6.858482506831047E-2</v>
      </c>
      <c r="R70">
        <v>66</v>
      </c>
      <c r="S70" s="3" t="s">
        <v>255</v>
      </c>
      <c r="T70" s="5">
        <v>4</v>
      </c>
      <c r="U70" s="8">
        <f t="shared" ref="U70:U103" si="12">(T70/$T$104)</f>
        <v>5.8823529411764705E-3</v>
      </c>
      <c r="V70" s="8">
        <f t="shared" ref="V70:V103" si="13">LN(U70)</f>
        <v>-5.1357984370502621</v>
      </c>
      <c r="W70" s="8">
        <f t="shared" ref="W70:W103" si="14">(U70*V70)</f>
        <v>-3.0210579041472129E-2</v>
      </c>
    </row>
    <row r="71" spans="1:23">
      <c r="A71" s="3" t="s">
        <v>228</v>
      </c>
      <c r="B71" s="5">
        <v>2</v>
      </c>
      <c r="C71" s="5"/>
      <c r="D71" s="5"/>
      <c r="E71" s="5">
        <v>2</v>
      </c>
      <c r="F71" s="5">
        <v>67</v>
      </c>
      <c r="G71" s="3" t="s">
        <v>37</v>
      </c>
      <c r="H71" s="5">
        <v>1</v>
      </c>
      <c r="I71" s="8">
        <f t="shared" si="9"/>
        <v>1.6778523489932886E-3</v>
      </c>
      <c r="J71" s="8">
        <f t="shared" si="10"/>
        <v>-6.39024066706535</v>
      </c>
      <c r="K71" s="8">
        <f t="shared" si="11"/>
        <v>-1.0721880313868037E-2</v>
      </c>
      <c r="R71">
        <v>67</v>
      </c>
      <c r="S71" s="3" t="s">
        <v>84</v>
      </c>
      <c r="T71" s="5">
        <v>1</v>
      </c>
      <c r="U71" s="8">
        <f t="shared" si="12"/>
        <v>1.4705882352941176E-3</v>
      </c>
      <c r="V71" s="8">
        <f t="shared" si="13"/>
        <v>-6.522092798170152</v>
      </c>
      <c r="W71" s="8">
        <f t="shared" si="14"/>
        <v>-9.5913129384855179E-3</v>
      </c>
    </row>
    <row r="72" spans="1:23">
      <c r="A72" s="3" t="s">
        <v>114</v>
      </c>
      <c r="B72" s="5">
        <v>5</v>
      </c>
      <c r="C72" s="5"/>
      <c r="D72" s="5">
        <v>1</v>
      </c>
      <c r="E72" s="5">
        <v>6</v>
      </c>
      <c r="F72" s="5">
        <v>68</v>
      </c>
      <c r="G72" s="3" t="s">
        <v>176</v>
      </c>
      <c r="H72" s="5">
        <v>2</v>
      </c>
      <c r="I72" s="8">
        <f t="shared" si="9"/>
        <v>3.3557046979865771E-3</v>
      </c>
      <c r="J72" s="8">
        <f t="shared" si="10"/>
        <v>-5.6970934865054046</v>
      </c>
      <c r="K72" s="8">
        <f t="shared" si="11"/>
        <v>-1.9117763377534916E-2</v>
      </c>
      <c r="R72">
        <v>68</v>
      </c>
      <c r="S72" s="3" t="s">
        <v>11</v>
      </c>
      <c r="T72" s="5">
        <v>28</v>
      </c>
      <c r="U72" s="8">
        <f t="shared" si="12"/>
        <v>4.1176470588235294E-2</v>
      </c>
      <c r="V72" s="8">
        <f t="shared" si="13"/>
        <v>-3.1898882879949486</v>
      </c>
      <c r="W72" s="8">
        <f t="shared" si="14"/>
        <v>-0.13134834127038023</v>
      </c>
    </row>
    <row r="73" spans="1:23">
      <c r="A73" s="3" t="s">
        <v>234</v>
      </c>
      <c r="B73" s="5">
        <v>5</v>
      </c>
      <c r="C73" s="5"/>
      <c r="D73" s="5"/>
      <c r="E73" s="5">
        <v>5</v>
      </c>
      <c r="F73" s="5">
        <v>69</v>
      </c>
      <c r="G73" s="3" t="s">
        <v>17</v>
      </c>
      <c r="H73" s="5">
        <v>15</v>
      </c>
      <c r="I73" s="8">
        <f t="shared" si="9"/>
        <v>2.5167785234899327E-2</v>
      </c>
      <c r="J73" s="8">
        <f t="shared" si="10"/>
        <v>-3.6821904659631399</v>
      </c>
      <c r="K73" s="8">
        <f t="shared" si="11"/>
        <v>-9.2672578841354186E-2</v>
      </c>
      <c r="R73">
        <v>69</v>
      </c>
      <c r="S73" s="3" t="s">
        <v>198</v>
      </c>
      <c r="T73" s="5">
        <v>4</v>
      </c>
      <c r="U73" s="8">
        <f t="shared" si="12"/>
        <v>5.8823529411764705E-3</v>
      </c>
      <c r="V73" s="8">
        <f t="shared" si="13"/>
        <v>-5.1357984370502621</v>
      </c>
      <c r="W73" s="8">
        <f t="shared" si="14"/>
        <v>-3.0210579041472129E-2</v>
      </c>
    </row>
    <row r="74" spans="1:23">
      <c r="A74" s="3" t="s">
        <v>143</v>
      </c>
      <c r="B74" s="5">
        <v>4</v>
      </c>
      <c r="C74" s="5">
        <v>1</v>
      </c>
      <c r="D74" s="5"/>
      <c r="E74" s="5">
        <v>5</v>
      </c>
      <c r="F74" s="5">
        <v>70</v>
      </c>
      <c r="G74" s="3" t="s">
        <v>141</v>
      </c>
      <c r="H74" s="5">
        <v>1</v>
      </c>
      <c r="I74" s="8">
        <f t="shared" si="9"/>
        <v>1.6778523489932886E-3</v>
      </c>
      <c r="J74" s="8">
        <f t="shared" si="10"/>
        <v>-6.39024066706535</v>
      </c>
      <c r="K74" s="8">
        <f t="shared" si="11"/>
        <v>-1.0721880313868037E-2</v>
      </c>
      <c r="R74">
        <v>70</v>
      </c>
      <c r="S74" s="3" t="s">
        <v>69</v>
      </c>
      <c r="T74" s="5">
        <v>4</v>
      </c>
      <c r="U74" s="8">
        <f t="shared" si="12"/>
        <v>5.8823529411764705E-3</v>
      </c>
      <c r="V74" s="8">
        <f t="shared" si="13"/>
        <v>-5.1357984370502621</v>
      </c>
      <c r="W74" s="8">
        <f t="shared" si="14"/>
        <v>-3.0210579041472129E-2</v>
      </c>
    </row>
    <row r="75" spans="1:23">
      <c r="A75" s="3" t="s">
        <v>46</v>
      </c>
      <c r="B75" s="5">
        <v>5</v>
      </c>
      <c r="C75" s="5"/>
      <c r="D75" s="5">
        <v>6</v>
      </c>
      <c r="E75" s="5">
        <v>11</v>
      </c>
      <c r="F75" s="5">
        <v>71</v>
      </c>
      <c r="G75" s="3" t="s">
        <v>202</v>
      </c>
      <c r="H75" s="5">
        <v>1</v>
      </c>
      <c r="I75" s="8">
        <f t="shared" si="9"/>
        <v>1.6778523489932886E-3</v>
      </c>
      <c r="J75" s="8">
        <f t="shared" si="10"/>
        <v>-6.39024066706535</v>
      </c>
      <c r="K75" s="8">
        <f t="shared" si="11"/>
        <v>-1.0721880313868037E-2</v>
      </c>
      <c r="R75">
        <v>71</v>
      </c>
      <c r="S75" s="3" t="s">
        <v>61</v>
      </c>
      <c r="T75" s="5">
        <v>10</v>
      </c>
      <c r="U75" s="8">
        <f t="shared" si="12"/>
        <v>1.4705882352941176E-2</v>
      </c>
      <c r="V75" s="8">
        <f t="shared" si="13"/>
        <v>-4.219507705176107</v>
      </c>
      <c r="W75" s="8">
        <f t="shared" si="14"/>
        <v>-6.2051583899648634E-2</v>
      </c>
    </row>
    <row r="76" spans="1:23">
      <c r="A76" s="3" t="s">
        <v>53</v>
      </c>
      <c r="B76" s="5"/>
      <c r="C76" s="5"/>
      <c r="D76" s="5">
        <v>10</v>
      </c>
      <c r="E76" s="5">
        <v>10</v>
      </c>
      <c r="F76" s="5">
        <v>72</v>
      </c>
      <c r="G76" s="3" t="s">
        <v>213</v>
      </c>
      <c r="H76" s="5">
        <v>1</v>
      </c>
      <c r="I76" s="8">
        <f t="shared" si="9"/>
        <v>1.6778523489932886E-3</v>
      </c>
      <c r="J76" s="8">
        <f t="shared" si="10"/>
        <v>-6.39024066706535</v>
      </c>
      <c r="K76" s="8">
        <f t="shared" si="11"/>
        <v>-1.0721880313868037E-2</v>
      </c>
      <c r="R76">
        <v>72</v>
      </c>
      <c r="S76" s="3" t="s">
        <v>90</v>
      </c>
      <c r="T76" s="5">
        <v>1</v>
      </c>
      <c r="U76" s="8">
        <f t="shared" si="12"/>
        <v>1.4705882352941176E-3</v>
      </c>
      <c r="V76" s="8">
        <f t="shared" si="13"/>
        <v>-6.522092798170152</v>
      </c>
      <c r="W76" s="8">
        <f t="shared" si="14"/>
        <v>-9.5913129384855179E-3</v>
      </c>
    </row>
    <row r="77" spans="1:23">
      <c r="A77" s="3" t="s">
        <v>119</v>
      </c>
      <c r="B77" s="5"/>
      <c r="C77" s="5">
        <v>1</v>
      </c>
      <c r="D77" s="5">
        <v>2</v>
      </c>
      <c r="E77" s="5">
        <v>3</v>
      </c>
      <c r="F77" s="5">
        <v>73</v>
      </c>
      <c r="G77" s="3" t="s">
        <v>116</v>
      </c>
      <c r="H77" s="5">
        <v>8</v>
      </c>
      <c r="I77" s="8">
        <f t="shared" si="9"/>
        <v>1.3422818791946308E-2</v>
      </c>
      <c r="J77" s="8">
        <f t="shared" si="10"/>
        <v>-4.3107991253855138</v>
      </c>
      <c r="K77" s="8">
        <f t="shared" si="11"/>
        <v>-5.7863075508530384E-2</v>
      </c>
      <c r="R77">
        <v>73</v>
      </c>
      <c r="S77" s="3" t="s">
        <v>188</v>
      </c>
      <c r="T77" s="5">
        <v>1</v>
      </c>
      <c r="U77" s="8">
        <f t="shared" si="12"/>
        <v>1.4705882352941176E-3</v>
      </c>
      <c r="V77" s="8">
        <f t="shared" si="13"/>
        <v>-6.522092798170152</v>
      </c>
      <c r="W77" s="8">
        <f t="shared" si="14"/>
        <v>-9.5913129384855179E-3</v>
      </c>
    </row>
    <row r="78" spans="1:23">
      <c r="A78" s="3" t="s">
        <v>94</v>
      </c>
      <c r="B78" s="5">
        <v>7</v>
      </c>
      <c r="C78" s="5">
        <v>7</v>
      </c>
      <c r="D78" s="5">
        <v>2</v>
      </c>
      <c r="E78" s="5">
        <v>16</v>
      </c>
      <c r="F78" s="5">
        <v>74</v>
      </c>
      <c r="G78" s="3" t="s">
        <v>87</v>
      </c>
      <c r="H78" s="5">
        <v>3</v>
      </c>
      <c r="I78" s="8">
        <f t="shared" si="9"/>
        <v>5.0335570469798654E-3</v>
      </c>
      <c r="J78" s="8">
        <f t="shared" si="10"/>
        <v>-5.29162837839724</v>
      </c>
      <c r="K78" s="8">
        <f t="shared" si="11"/>
        <v>-2.6635713314080066E-2</v>
      </c>
      <c r="R78">
        <v>74</v>
      </c>
      <c r="S78" s="3" t="s">
        <v>189</v>
      </c>
      <c r="T78" s="5">
        <v>2</v>
      </c>
      <c r="U78" s="8">
        <f t="shared" si="12"/>
        <v>2.9411764705882353E-3</v>
      </c>
      <c r="V78" s="8">
        <f t="shared" si="13"/>
        <v>-5.8289456176102075</v>
      </c>
      <c r="W78" s="8">
        <f t="shared" si="14"/>
        <v>-1.7143957698853553E-2</v>
      </c>
    </row>
    <row r="79" spans="1:23">
      <c r="A79" s="3" t="s">
        <v>151</v>
      </c>
      <c r="B79" s="5"/>
      <c r="C79" s="5">
        <v>3</v>
      </c>
      <c r="D79" s="5"/>
      <c r="E79" s="5">
        <v>3</v>
      </c>
      <c r="F79" s="5">
        <v>75</v>
      </c>
      <c r="G79" s="3" t="s">
        <v>109</v>
      </c>
      <c r="H79" s="5">
        <v>14</v>
      </c>
      <c r="I79" s="8">
        <f t="shared" si="9"/>
        <v>2.3489932885906041E-2</v>
      </c>
      <c r="J79" s="8">
        <f t="shared" si="10"/>
        <v>-3.7511833374500911</v>
      </c>
      <c r="K79" s="8">
        <f t="shared" si="11"/>
        <v>-8.811504483943168E-2</v>
      </c>
      <c r="R79">
        <v>75</v>
      </c>
      <c r="S79" s="3" t="s">
        <v>241</v>
      </c>
      <c r="T79" s="5">
        <v>16</v>
      </c>
      <c r="U79" s="8">
        <f t="shared" si="12"/>
        <v>2.3529411764705882E-2</v>
      </c>
      <c r="V79" s="8">
        <f t="shared" si="13"/>
        <v>-3.7495040759303713</v>
      </c>
      <c r="W79" s="8">
        <f t="shared" si="14"/>
        <v>-8.8223625316008733E-2</v>
      </c>
    </row>
    <row r="80" spans="1:23">
      <c r="A80" s="3" t="s">
        <v>214</v>
      </c>
      <c r="B80" s="5">
        <v>2</v>
      </c>
      <c r="C80" s="5"/>
      <c r="D80" s="5"/>
      <c r="E80" s="5">
        <v>2</v>
      </c>
      <c r="F80" s="5">
        <v>76</v>
      </c>
      <c r="G80" s="3" t="s">
        <v>208</v>
      </c>
      <c r="H80" s="5">
        <v>7</v>
      </c>
      <c r="I80" s="8">
        <f t="shared" si="9"/>
        <v>1.1744966442953021E-2</v>
      </c>
      <c r="J80" s="8">
        <f t="shared" si="10"/>
        <v>-4.4443305180100365</v>
      </c>
      <c r="K80" s="8">
        <f t="shared" si="11"/>
        <v>-5.2198512795419892E-2</v>
      </c>
      <c r="R80">
        <v>76</v>
      </c>
      <c r="S80" s="3" t="s">
        <v>32</v>
      </c>
      <c r="T80" s="5">
        <v>14</v>
      </c>
      <c r="U80" s="8">
        <f t="shared" si="12"/>
        <v>2.0588235294117647E-2</v>
      </c>
      <c r="V80" s="8">
        <f t="shared" si="13"/>
        <v>-3.8830354685548936</v>
      </c>
      <c r="W80" s="8">
        <f t="shared" si="14"/>
        <v>-7.9944847882012518E-2</v>
      </c>
    </row>
    <row r="81" spans="1:23">
      <c r="A81" s="3" t="s">
        <v>215</v>
      </c>
      <c r="B81" s="5">
        <v>1</v>
      </c>
      <c r="C81" s="5"/>
      <c r="D81" s="5"/>
      <c r="E81" s="5">
        <v>1</v>
      </c>
      <c r="F81" s="5">
        <v>77</v>
      </c>
      <c r="G81" s="3" t="s">
        <v>92</v>
      </c>
      <c r="H81" s="5">
        <v>4</v>
      </c>
      <c r="I81" s="8">
        <f t="shared" si="9"/>
        <v>6.7114093959731542E-3</v>
      </c>
      <c r="J81" s="8">
        <f t="shared" si="10"/>
        <v>-5.0039463059454592</v>
      </c>
      <c r="K81" s="8">
        <f t="shared" si="11"/>
        <v>-3.3583532254667509E-2</v>
      </c>
      <c r="R81">
        <v>77</v>
      </c>
      <c r="S81" s="3" t="s">
        <v>127</v>
      </c>
      <c r="T81" s="5">
        <v>2</v>
      </c>
      <c r="U81" s="8">
        <f t="shared" si="12"/>
        <v>2.9411764705882353E-3</v>
      </c>
      <c r="V81" s="8">
        <f t="shared" si="13"/>
        <v>-5.8289456176102075</v>
      </c>
      <c r="W81" s="8">
        <f t="shared" si="14"/>
        <v>-1.7143957698853553E-2</v>
      </c>
    </row>
    <row r="82" spans="1:23">
      <c r="A82" s="3" t="s">
        <v>152</v>
      </c>
      <c r="B82" s="5">
        <v>4</v>
      </c>
      <c r="C82" s="5">
        <v>8</v>
      </c>
      <c r="D82" s="5"/>
      <c r="E82" s="5">
        <v>12</v>
      </c>
      <c r="F82" s="5">
        <v>78</v>
      </c>
      <c r="G82" s="3" t="s">
        <v>216</v>
      </c>
      <c r="H82" s="5">
        <v>3</v>
      </c>
      <c r="I82" s="8">
        <f t="shared" si="9"/>
        <v>5.0335570469798654E-3</v>
      </c>
      <c r="J82" s="8">
        <f t="shared" si="10"/>
        <v>-5.29162837839724</v>
      </c>
      <c r="K82" s="8">
        <f t="shared" si="11"/>
        <v>-2.6635713314080066E-2</v>
      </c>
      <c r="R82">
        <v>78</v>
      </c>
      <c r="S82" s="3" t="s">
        <v>191</v>
      </c>
      <c r="T82" s="5">
        <v>5</v>
      </c>
      <c r="U82" s="8">
        <f t="shared" si="12"/>
        <v>7.3529411764705881E-3</v>
      </c>
      <c r="V82" s="8">
        <f t="shared" si="13"/>
        <v>-4.9126548857360524</v>
      </c>
      <c r="W82" s="8">
        <f t="shared" si="14"/>
        <v>-3.612246239511803E-2</v>
      </c>
    </row>
    <row r="83" spans="1:23">
      <c r="A83" s="3" t="s">
        <v>217</v>
      </c>
      <c r="B83" s="5">
        <v>2</v>
      </c>
      <c r="C83" s="5"/>
      <c r="D83" s="5"/>
      <c r="E83" s="5">
        <v>2</v>
      </c>
      <c r="F83" s="5">
        <v>79</v>
      </c>
      <c r="G83" s="3" t="s">
        <v>50</v>
      </c>
      <c r="H83" s="5">
        <v>2</v>
      </c>
      <c r="I83" s="8">
        <f t="shared" si="9"/>
        <v>3.3557046979865771E-3</v>
      </c>
      <c r="J83" s="8">
        <f t="shared" si="10"/>
        <v>-5.6970934865054046</v>
      </c>
      <c r="K83" s="8">
        <f t="shared" si="11"/>
        <v>-1.9117763377534916E-2</v>
      </c>
      <c r="R83">
        <v>79</v>
      </c>
      <c r="S83" s="3" t="s">
        <v>65</v>
      </c>
      <c r="T83" s="5">
        <v>19</v>
      </c>
      <c r="U83" s="8">
        <f t="shared" si="12"/>
        <v>2.7941176470588237E-2</v>
      </c>
      <c r="V83" s="8">
        <f t="shared" si="13"/>
        <v>-3.5776538190037117</v>
      </c>
      <c r="W83" s="8">
        <f t="shared" si="14"/>
        <v>-9.9963856707456653E-2</v>
      </c>
    </row>
    <row r="84" spans="1:23">
      <c r="A84" s="3" t="s">
        <v>88</v>
      </c>
      <c r="B84" s="5"/>
      <c r="C84" s="5"/>
      <c r="D84" s="5">
        <v>12</v>
      </c>
      <c r="E84" s="5">
        <v>12</v>
      </c>
      <c r="F84" s="5">
        <v>80</v>
      </c>
      <c r="G84" s="3" t="s">
        <v>144</v>
      </c>
      <c r="H84" s="5">
        <v>1</v>
      </c>
      <c r="I84" s="8">
        <f t="shared" si="9"/>
        <v>1.6778523489932886E-3</v>
      </c>
      <c r="J84" s="8">
        <f t="shared" si="10"/>
        <v>-6.39024066706535</v>
      </c>
      <c r="K84" s="8">
        <f t="shared" si="11"/>
        <v>-1.0721880313868037E-2</v>
      </c>
      <c r="R84">
        <v>80</v>
      </c>
      <c r="S84" s="3" t="s">
        <v>68</v>
      </c>
      <c r="T84" s="5">
        <v>2</v>
      </c>
      <c r="U84" s="8">
        <f t="shared" si="12"/>
        <v>2.9411764705882353E-3</v>
      </c>
      <c r="V84" s="8">
        <f t="shared" si="13"/>
        <v>-5.8289456176102075</v>
      </c>
      <c r="W84" s="8">
        <f t="shared" si="14"/>
        <v>-1.7143957698853553E-2</v>
      </c>
    </row>
    <row r="85" spans="1:23">
      <c r="A85" s="3" t="s">
        <v>41</v>
      </c>
      <c r="B85" s="5">
        <v>1</v>
      </c>
      <c r="C85" s="5"/>
      <c r="D85" s="5">
        <v>2</v>
      </c>
      <c r="E85" s="5">
        <v>3</v>
      </c>
      <c r="F85" s="5">
        <v>81</v>
      </c>
      <c r="G85" s="3" t="s">
        <v>163</v>
      </c>
      <c r="H85" s="5">
        <v>4</v>
      </c>
      <c r="I85" s="8">
        <f t="shared" si="9"/>
        <v>6.7114093959731542E-3</v>
      </c>
      <c r="J85" s="8">
        <f t="shared" si="10"/>
        <v>-5.0039463059454592</v>
      </c>
      <c r="K85" s="8">
        <f t="shared" si="11"/>
        <v>-3.3583532254667509E-2</v>
      </c>
      <c r="R85">
        <v>81</v>
      </c>
      <c r="S85" s="3" t="s">
        <v>117</v>
      </c>
      <c r="T85" s="5">
        <v>3</v>
      </c>
      <c r="U85" s="8">
        <f t="shared" si="12"/>
        <v>4.4117647058823529E-3</v>
      </c>
      <c r="V85" s="8">
        <f t="shared" si="13"/>
        <v>-5.4234805095020429</v>
      </c>
      <c r="W85" s="8">
        <f t="shared" si="14"/>
        <v>-2.3927119894861952E-2</v>
      </c>
    </row>
    <row r="86" spans="1:23">
      <c r="A86" s="3" t="s">
        <v>218</v>
      </c>
      <c r="B86" s="5">
        <v>4</v>
      </c>
      <c r="C86" s="5"/>
      <c r="D86" s="5"/>
      <c r="E86" s="5">
        <v>4</v>
      </c>
      <c r="F86" s="5">
        <v>82</v>
      </c>
      <c r="G86" s="3" t="s">
        <v>96</v>
      </c>
      <c r="H86" s="5">
        <v>2</v>
      </c>
      <c r="I86" s="8">
        <f t="shared" si="9"/>
        <v>3.3557046979865771E-3</v>
      </c>
      <c r="J86" s="8">
        <f t="shared" si="10"/>
        <v>-5.6970934865054046</v>
      </c>
      <c r="K86" s="8">
        <f t="shared" si="11"/>
        <v>-1.9117763377534916E-2</v>
      </c>
      <c r="R86">
        <v>82</v>
      </c>
      <c r="S86" s="3" t="s">
        <v>252</v>
      </c>
      <c r="T86" s="5">
        <v>7</v>
      </c>
      <c r="U86" s="8">
        <f t="shared" si="12"/>
        <v>1.0294117647058823E-2</v>
      </c>
      <c r="V86" s="8">
        <f t="shared" si="13"/>
        <v>-4.5761826491148394</v>
      </c>
      <c r="W86" s="8">
        <f t="shared" si="14"/>
        <v>-4.7107762564417462E-2</v>
      </c>
    </row>
    <row r="87" spans="1:23">
      <c r="A87" s="3" t="s">
        <v>57</v>
      </c>
      <c r="B87" s="5">
        <v>6</v>
      </c>
      <c r="C87" s="5"/>
      <c r="D87" s="5">
        <v>11</v>
      </c>
      <c r="E87" s="5">
        <v>17</v>
      </c>
      <c r="F87" s="5">
        <v>83</v>
      </c>
      <c r="G87" s="3" t="s">
        <v>157</v>
      </c>
      <c r="H87" s="5">
        <v>17</v>
      </c>
      <c r="I87" s="8">
        <f t="shared" si="9"/>
        <v>2.8523489932885907E-2</v>
      </c>
      <c r="J87" s="8">
        <f t="shared" si="10"/>
        <v>-3.5570273230091338</v>
      </c>
      <c r="K87" s="8">
        <f t="shared" si="11"/>
        <v>-0.10145883303885113</v>
      </c>
      <c r="R87">
        <v>83</v>
      </c>
      <c r="S87" s="3" t="s">
        <v>100</v>
      </c>
      <c r="T87" s="5">
        <v>1</v>
      </c>
      <c r="U87" s="8">
        <f t="shared" si="12"/>
        <v>1.4705882352941176E-3</v>
      </c>
      <c r="V87" s="8">
        <f t="shared" si="13"/>
        <v>-6.522092798170152</v>
      </c>
      <c r="W87" s="8">
        <f t="shared" si="14"/>
        <v>-9.5913129384855179E-3</v>
      </c>
    </row>
    <row r="88" spans="1:23">
      <c r="A88" s="3" t="s">
        <v>237</v>
      </c>
      <c r="B88" s="5">
        <v>6</v>
      </c>
      <c r="C88" s="5"/>
      <c r="D88" s="5"/>
      <c r="E88" s="5">
        <v>6</v>
      </c>
      <c r="F88" s="5">
        <v>84</v>
      </c>
      <c r="G88" s="3" t="s">
        <v>193</v>
      </c>
      <c r="H88" s="5">
        <v>5</v>
      </c>
      <c r="I88" s="8">
        <f t="shared" si="9"/>
        <v>8.389261744966443E-3</v>
      </c>
      <c r="J88" s="8">
        <f t="shared" si="10"/>
        <v>-4.7808027546312495</v>
      </c>
      <c r="K88" s="8">
        <f t="shared" si="11"/>
        <v>-4.0107405659658132E-2</v>
      </c>
      <c r="R88">
        <v>84</v>
      </c>
      <c r="S88" s="3" t="s">
        <v>55</v>
      </c>
      <c r="T88" s="5">
        <v>4</v>
      </c>
      <c r="U88" s="8">
        <f t="shared" si="12"/>
        <v>5.8823529411764705E-3</v>
      </c>
      <c r="V88" s="8">
        <f t="shared" si="13"/>
        <v>-5.1357984370502621</v>
      </c>
      <c r="W88" s="8">
        <f t="shared" si="14"/>
        <v>-3.0210579041472129E-2</v>
      </c>
    </row>
    <row r="89" spans="1:23">
      <c r="A89" s="3" t="s">
        <v>167</v>
      </c>
      <c r="B89" s="5"/>
      <c r="C89" s="5">
        <v>2</v>
      </c>
      <c r="D89" s="5"/>
      <c r="E89" s="5">
        <v>2</v>
      </c>
      <c r="F89" s="5">
        <v>85</v>
      </c>
      <c r="G89" s="3" t="s">
        <v>198</v>
      </c>
      <c r="H89" s="5">
        <v>4</v>
      </c>
      <c r="I89" s="8">
        <f t="shared" si="9"/>
        <v>6.7114093959731542E-3</v>
      </c>
      <c r="J89" s="8">
        <f t="shared" si="10"/>
        <v>-5.0039463059454592</v>
      </c>
      <c r="K89" s="8">
        <f t="shared" si="11"/>
        <v>-3.3583532254667509E-2</v>
      </c>
      <c r="R89">
        <v>85</v>
      </c>
      <c r="S89" s="3" t="s">
        <v>129</v>
      </c>
      <c r="T89" s="5">
        <v>1</v>
      </c>
      <c r="U89" s="8">
        <f t="shared" si="12"/>
        <v>1.4705882352941176E-3</v>
      </c>
      <c r="V89" s="8">
        <f t="shared" si="13"/>
        <v>-6.522092798170152</v>
      </c>
      <c r="W89" s="8">
        <f t="shared" si="14"/>
        <v>-9.5913129384855179E-3</v>
      </c>
    </row>
    <row r="90" spans="1:23">
      <c r="A90" s="3" t="s">
        <v>136</v>
      </c>
      <c r="B90" s="5">
        <v>4</v>
      </c>
      <c r="C90" s="5">
        <v>2</v>
      </c>
      <c r="D90" s="5">
        <v>1</v>
      </c>
      <c r="E90" s="5">
        <v>7</v>
      </c>
      <c r="F90" s="5">
        <v>86</v>
      </c>
      <c r="G90" s="3" t="s">
        <v>69</v>
      </c>
      <c r="H90" s="5">
        <v>7</v>
      </c>
      <c r="I90" s="8">
        <f t="shared" si="9"/>
        <v>1.1744966442953021E-2</v>
      </c>
      <c r="J90" s="8">
        <f t="shared" si="10"/>
        <v>-4.4443305180100365</v>
      </c>
      <c r="K90" s="8">
        <f t="shared" si="11"/>
        <v>-5.2198512795419892E-2</v>
      </c>
      <c r="R90">
        <v>86</v>
      </c>
      <c r="S90" s="3" t="s">
        <v>115</v>
      </c>
      <c r="T90" s="5">
        <v>1</v>
      </c>
      <c r="U90" s="8">
        <f t="shared" si="12"/>
        <v>1.4705882352941176E-3</v>
      </c>
      <c r="V90" s="8">
        <f t="shared" si="13"/>
        <v>-6.522092798170152</v>
      </c>
      <c r="W90" s="8">
        <f t="shared" si="14"/>
        <v>-9.5913129384855179E-3</v>
      </c>
    </row>
    <row r="91" spans="1:23">
      <c r="A91" s="3" t="s">
        <v>239</v>
      </c>
      <c r="B91" s="5">
        <v>5</v>
      </c>
      <c r="C91" s="5"/>
      <c r="D91" s="5"/>
      <c r="E91" s="5">
        <v>5</v>
      </c>
      <c r="F91" s="5">
        <v>87</v>
      </c>
      <c r="G91" s="3" t="s">
        <v>61</v>
      </c>
      <c r="H91" s="5">
        <v>11</v>
      </c>
      <c r="I91" s="8">
        <f t="shared" si="9"/>
        <v>1.8456375838926176E-2</v>
      </c>
      <c r="J91" s="8">
        <f t="shared" si="10"/>
        <v>-3.9923453942669793</v>
      </c>
      <c r="K91" s="8">
        <f t="shared" si="11"/>
        <v>-7.3684227075397277E-2</v>
      </c>
      <c r="R91">
        <v>87</v>
      </c>
      <c r="S91" s="3" t="s">
        <v>39</v>
      </c>
      <c r="T91" s="5">
        <v>24</v>
      </c>
      <c r="U91" s="8">
        <f t="shared" si="12"/>
        <v>3.5294117647058823E-2</v>
      </c>
      <c r="V91" s="8">
        <f t="shared" si="13"/>
        <v>-3.3440389678222067</v>
      </c>
      <c r="W91" s="8">
        <f t="shared" si="14"/>
        <v>-0.11802490474666612</v>
      </c>
    </row>
    <row r="92" spans="1:23">
      <c r="A92" s="3" t="s">
        <v>26</v>
      </c>
      <c r="B92" s="5">
        <v>10</v>
      </c>
      <c r="C92" s="5">
        <v>2</v>
      </c>
      <c r="D92" s="5">
        <v>15</v>
      </c>
      <c r="E92" s="5">
        <v>27</v>
      </c>
      <c r="F92" s="5">
        <v>88</v>
      </c>
      <c r="G92" s="3" t="s">
        <v>220</v>
      </c>
      <c r="H92" s="5">
        <v>2</v>
      </c>
      <c r="I92" s="8">
        <f t="shared" si="9"/>
        <v>3.3557046979865771E-3</v>
      </c>
      <c r="J92" s="8">
        <f t="shared" si="10"/>
        <v>-5.6970934865054046</v>
      </c>
      <c r="K92" s="8">
        <f t="shared" si="11"/>
        <v>-1.9117763377534916E-2</v>
      </c>
      <c r="R92">
        <v>88</v>
      </c>
      <c r="S92" s="3" t="s">
        <v>123</v>
      </c>
      <c r="T92" s="5">
        <v>1</v>
      </c>
      <c r="U92" s="8">
        <f t="shared" si="12"/>
        <v>1.4705882352941176E-3</v>
      </c>
      <c r="V92" s="8">
        <f t="shared" si="13"/>
        <v>-6.522092798170152</v>
      </c>
      <c r="W92" s="8">
        <f t="shared" si="14"/>
        <v>-9.5913129384855179E-3</v>
      </c>
    </row>
    <row r="93" spans="1:23">
      <c r="A93" s="3" t="s">
        <v>154</v>
      </c>
      <c r="B93" s="5"/>
      <c r="C93" s="5">
        <v>1</v>
      </c>
      <c r="D93" s="5"/>
      <c r="E93" s="5">
        <v>1</v>
      </c>
      <c r="F93" s="5">
        <v>89</v>
      </c>
      <c r="G93" s="3" t="s">
        <v>210</v>
      </c>
      <c r="H93" s="5">
        <v>1</v>
      </c>
      <c r="I93" s="8">
        <f t="shared" si="9"/>
        <v>1.6778523489932886E-3</v>
      </c>
      <c r="J93" s="8">
        <f t="shared" si="10"/>
        <v>-6.39024066706535</v>
      </c>
      <c r="K93" s="8">
        <f t="shared" si="11"/>
        <v>-1.0721880313868037E-2</v>
      </c>
      <c r="R93">
        <v>89</v>
      </c>
      <c r="S93" s="3" t="s">
        <v>106</v>
      </c>
      <c r="T93" s="5">
        <v>1</v>
      </c>
      <c r="U93" s="8">
        <f t="shared" si="12"/>
        <v>1.4705882352941176E-3</v>
      </c>
      <c r="V93" s="8">
        <f t="shared" si="13"/>
        <v>-6.522092798170152</v>
      </c>
      <c r="W93" s="8">
        <f t="shared" si="14"/>
        <v>-9.5913129384855179E-3</v>
      </c>
    </row>
    <row r="94" spans="1:23">
      <c r="A94" s="3" t="s">
        <v>139</v>
      </c>
      <c r="B94" s="5"/>
      <c r="C94" s="5"/>
      <c r="D94" s="5">
        <v>2</v>
      </c>
      <c r="E94" s="5">
        <v>2</v>
      </c>
      <c r="F94" s="5">
        <v>90</v>
      </c>
      <c r="G94" s="3" t="s">
        <v>188</v>
      </c>
      <c r="H94" s="5">
        <v>4</v>
      </c>
      <c r="I94" s="8">
        <f t="shared" si="9"/>
        <v>6.7114093959731542E-3</v>
      </c>
      <c r="J94" s="8">
        <f t="shared" si="10"/>
        <v>-5.0039463059454592</v>
      </c>
      <c r="K94" s="8">
        <f t="shared" si="11"/>
        <v>-3.3583532254667509E-2</v>
      </c>
      <c r="R94">
        <v>90</v>
      </c>
      <c r="S94" s="3" t="s">
        <v>83</v>
      </c>
      <c r="T94" s="5">
        <v>9</v>
      </c>
      <c r="U94" s="8">
        <f t="shared" si="12"/>
        <v>1.3235294117647059E-2</v>
      </c>
      <c r="V94" s="8">
        <f t="shared" si="13"/>
        <v>-4.3248682208339329</v>
      </c>
      <c r="W94" s="8">
        <f t="shared" si="14"/>
        <v>-5.7240902922802053E-2</v>
      </c>
    </row>
    <row r="95" spans="1:23">
      <c r="A95" s="3" t="s">
        <v>93</v>
      </c>
      <c r="B95" s="5"/>
      <c r="C95" s="5">
        <v>9</v>
      </c>
      <c r="D95" s="5">
        <v>2</v>
      </c>
      <c r="E95" s="5">
        <v>11</v>
      </c>
      <c r="F95" s="5">
        <v>91</v>
      </c>
      <c r="G95" s="3" t="s">
        <v>189</v>
      </c>
      <c r="H95" s="5">
        <v>17</v>
      </c>
      <c r="I95" s="8">
        <f t="shared" si="9"/>
        <v>2.8523489932885907E-2</v>
      </c>
      <c r="J95" s="8">
        <f t="shared" si="10"/>
        <v>-3.5570273230091338</v>
      </c>
      <c r="K95" s="8">
        <f t="shared" si="11"/>
        <v>-0.10145883303885113</v>
      </c>
      <c r="R95">
        <v>91</v>
      </c>
      <c r="S95" s="3" t="s">
        <v>62</v>
      </c>
      <c r="T95" s="5">
        <v>11</v>
      </c>
      <c r="U95" s="8">
        <f t="shared" si="12"/>
        <v>1.6176470588235296E-2</v>
      </c>
      <c r="V95" s="8">
        <f t="shared" si="13"/>
        <v>-4.1241975253717813</v>
      </c>
      <c r="W95" s="8">
        <f t="shared" si="14"/>
        <v>-6.6714959969249407E-2</v>
      </c>
    </row>
    <row r="96" spans="1:23">
      <c r="A96" s="3" t="s">
        <v>37</v>
      </c>
      <c r="B96" s="5">
        <v>1</v>
      </c>
      <c r="C96" s="5"/>
      <c r="D96" s="5">
        <v>1</v>
      </c>
      <c r="E96" s="5">
        <v>2</v>
      </c>
      <c r="F96" s="5">
        <v>92</v>
      </c>
      <c r="G96" s="3" t="s">
        <v>32</v>
      </c>
      <c r="H96" s="5">
        <v>7</v>
      </c>
      <c r="I96" s="8">
        <f t="shared" si="9"/>
        <v>1.1744966442953021E-2</v>
      </c>
      <c r="J96" s="8">
        <f t="shared" si="10"/>
        <v>-4.4443305180100365</v>
      </c>
      <c r="K96" s="8">
        <f t="shared" si="11"/>
        <v>-5.2198512795419892E-2</v>
      </c>
      <c r="R96">
        <v>92</v>
      </c>
      <c r="S96" s="3" t="s">
        <v>48</v>
      </c>
      <c r="T96" s="5">
        <v>14</v>
      </c>
      <c r="U96" s="8">
        <f t="shared" si="12"/>
        <v>2.0588235294117647E-2</v>
      </c>
      <c r="V96" s="8">
        <f t="shared" si="13"/>
        <v>-3.8830354685548936</v>
      </c>
      <c r="W96" s="8">
        <f t="shared" si="14"/>
        <v>-7.9944847882012518E-2</v>
      </c>
    </row>
    <row r="97" spans="1:23">
      <c r="A97" s="3" t="s">
        <v>176</v>
      </c>
      <c r="B97" s="5">
        <v>2</v>
      </c>
      <c r="C97" s="5"/>
      <c r="D97" s="5"/>
      <c r="E97" s="5">
        <v>2</v>
      </c>
      <c r="F97" s="5">
        <v>93</v>
      </c>
      <c r="G97" s="3" t="s">
        <v>191</v>
      </c>
      <c r="H97" s="5">
        <v>10</v>
      </c>
      <c r="I97" s="8">
        <f t="shared" si="9"/>
        <v>1.6778523489932886E-2</v>
      </c>
      <c r="J97" s="8">
        <f t="shared" si="10"/>
        <v>-4.0876555740713041</v>
      </c>
      <c r="K97" s="8">
        <f t="shared" si="11"/>
        <v>-6.858482506831047E-2</v>
      </c>
      <c r="R97">
        <v>93</v>
      </c>
      <c r="S97" s="3" t="s">
        <v>108</v>
      </c>
      <c r="T97" s="5">
        <v>4</v>
      </c>
      <c r="U97" s="8">
        <f t="shared" si="12"/>
        <v>5.8823529411764705E-3</v>
      </c>
      <c r="V97" s="8">
        <f t="shared" si="13"/>
        <v>-5.1357984370502621</v>
      </c>
      <c r="W97" s="8">
        <f t="shared" si="14"/>
        <v>-3.0210579041472129E-2</v>
      </c>
    </row>
    <row r="98" spans="1:23">
      <c r="A98" s="3" t="s">
        <v>17</v>
      </c>
      <c r="B98" s="5">
        <v>15</v>
      </c>
      <c r="C98" s="5"/>
      <c r="D98" s="5">
        <v>23</v>
      </c>
      <c r="E98" s="5">
        <v>38</v>
      </c>
      <c r="F98" s="5">
        <v>94</v>
      </c>
      <c r="G98" s="3" t="s">
        <v>65</v>
      </c>
      <c r="H98" s="5">
        <v>9</v>
      </c>
      <c r="I98" s="8">
        <f t="shared" si="9"/>
        <v>1.5100671140939598E-2</v>
      </c>
      <c r="J98" s="8">
        <f t="shared" si="10"/>
        <v>-4.19301608972913</v>
      </c>
      <c r="K98" s="8">
        <f t="shared" si="11"/>
        <v>-6.3317357059668067E-2</v>
      </c>
      <c r="R98">
        <v>94</v>
      </c>
      <c r="S98" s="3" t="s">
        <v>85</v>
      </c>
      <c r="T98" s="5">
        <v>1</v>
      </c>
      <c r="U98" s="8">
        <f t="shared" si="12"/>
        <v>1.4705882352941176E-3</v>
      </c>
      <c r="V98" s="8">
        <f t="shared" si="13"/>
        <v>-6.522092798170152</v>
      </c>
      <c r="W98" s="8">
        <f t="shared" si="14"/>
        <v>-9.5913129384855179E-3</v>
      </c>
    </row>
    <row r="99" spans="1:23">
      <c r="A99" s="3" t="s">
        <v>162</v>
      </c>
      <c r="B99" s="5"/>
      <c r="C99" s="5">
        <v>5</v>
      </c>
      <c r="D99" s="5"/>
      <c r="E99" s="5">
        <v>5</v>
      </c>
      <c r="F99" s="5">
        <v>95</v>
      </c>
      <c r="G99" s="3" t="s">
        <v>178</v>
      </c>
      <c r="H99" s="5">
        <v>9</v>
      </c>
      <c r="I99" s="8">
        <f t="shared" si="9"/>
        <v>1.5100671140939598E-2</v>
      </c>
      <c r="J99" s="8">
        <f t="shared" si="10"/>
        <v>-4.19301608972913</v>
      </c>
      <c r="K99" s="8">
        <f t="shared" si="11"/>
        <v>-6.3317357059668067E-2</v>
      </c>
      <c r="R99">
        <v>95</v>
      </c>
      <c r="S99" s="3" t="s">
        <v>75</v>
      </c>
      <c r="T99" s="5">
        <v>3</v>
      </c>
      <c r="U99" s="8">
        <f t="shared" si="12"/>
        <v>4.4117647058823529E-3</v>
      </c>
      <c r="V99" s="8">
        <f t="shared" si="13"/>
        <v>-5.4234805095020429</v>
      </c>
      <c r="W99" s="8">
        <f t="shared" si="14"/>
        <v>-2.3927119894861952E-2</v>
      </c>
    </row>
    <row r="100" spans="1:23">
      <c r="A100" s="3" t="s">
        <v>141</v>
      </c>
      <c r="B100" s="5">
        <v>1</v>
      </c>
      <c r="C100" s="5"/>
      <c r="D100" s="5">
        <v>1</v>
      </c>
      <c r="E100" s="5">
        <v>2</v>
      </c>
      <c r="F100" s="5">
        <v>96</v>
      </c>
      <c r="G100" s="3" t="s">
        <v>254</v>
      </c>
      <c r="H100" s="5">
        <v>2</v>
      </c>
      <c r="I100" s="8">
        <f t="shared" si="9"/>
        <v>3.3557046979865771E-3</v>
      </c>
      <c r="J100" s="8">
        <f t="shared" si="10"/>
        <v>-5.6970934865054046</v>
      </c>
      <c r="K100" s="8">
        <f t="shared" si="11"/>
        <v>-1.9117763377534916E-2</v>
      </c>
      <c r="R100">
        <v>96</v>
      </c>
      <c r="S100" s="3" t="s">
        <v>91</v>
      </c>
      <c r="T100" s="5">
        <v>1</v>
      </c>
      <c r="U100" s="8">
        <f t="shared" si="12"/>
        <v>1.4705882352941176E-3</v>
      </c>
      <c r="V100" s="8">
        <f t="shared" si="13"/>
        <v>-6.522092798170152</v>
      </c>
      <c r="W100" s="8">
        <f t="shared" si="14"/>
        <v>-9.5913129384855179E-3</v>
      </c>
    </row>
    <row r="101" spans="1:23">
      <c r="A101" s="3" t="s">
        <v>149</v>
      </c>
      <c r="B101" s="5"/>
      <c r="C101" s="5">
        <v>1</v>
      </c>
      <c r="D101" s="5"/>
      <c r="E101" s="5">
        <v>1</v>
      </c>
      <c r="F101" s="5">
        <v>97</v>
      </c>
      <c r="G101" s="3" t="s">
        <v>117</v>
      </c>
      <c r="H101" s="5">
        <v>13</v>
      </c>
      <c r="I101" s="8">
        <f t="shared" si="9"/>
        <v>2.1812080536912751E-2</v>
      </c>
      <c r="J101" s="8">
        <f t="shared" si="10"/>
        <v>-3.8252913096038133</v>
      </c>
      <c r="K101" s="8">
        <f t="shared" si="11"/>
        <v>-8.3437562122230829E-2</v>
      </c>
      <c r="R101">
        <v>97</v>
      </c>
      <c r="S101" s="3" t="s">
        <v>133</v>
      </c>
      <c r="T101" s="5">
        <v>4</v>
      </c>
      <c r="U101" s="8">
        <f t="shared" si="12"/>
        <v>5.8823529411764705E-3</v>
      </c>
      <c r="V101" s="8">
        <f t="shared" si="13"/>
        <v>-5.1357984370502621</v>
      </c>
      <c r="W101" s="8">
        <f t="shared" si="14"/>
        <v>-3.0210579041472129E-2</v>
      </c>
    </row>
    <row r="102" spans="1:23">
      <c r="A102" s="3" t="s">
        <v>202</v>
      </c>
      <c r="B102" s="5">
        <v>1</v>
      </c>
      <c r="C102" s="5"/>
      <c r="D102" s="5"/>
      <c r="E102" s="5">
        <v>1</v>
      </c>
      <c r="F102" s="5">
        <v>98</v>
      </c>
      <c r="G102" s="3" t="s">
        <v>252</v>
      </c>
      <c r="H102" s="5">
        <v>7</v>
      </c>
      <c r="I102" s="8">
        <f t="shared" si="9"/>
        <v>1.1744966442953021E-2</v>
      </c>
      <c r="J102" s="8">
        <f t="shared" si="10"/>
        <v>-4.4443305180100365</v>
      </c>
      <c r="K102" s="8">
        <f t="shared" si="11"/>
        <v>-5.2198512795419892E-2</v>
      </c>
      <c r="R102">
        <v>98</v>
      </c>
      <c r="S102" s="3" t="s">
        <v>66</v>
      </c>
      <c r="T102" s="5">
        <v>2</v>
      </c>
      <c r="U102" s="8">
        <f t="shared" si="12"/>
        <v>2.9411764705882353E-3</v>
      </c>
      <c r="V102" s="8">
        <f t="shared" si="13"/>
        <v>-5.8289456176102075</v>
      </c>
      <c r="W102" s="8">
        <f t="shared" si="14"/>
        <v>-1.7143957698853553E-2</v>
      </c>
    </row>
    <row r="103" spans="1:23">
      <c r="A103" s="3" t="s">
        <v>213</v>
      </c>
      <c r="B103" s="5">
        <v>1</v>
      </c>
      <c r="C103" s="5"/>
      <c r="D103" s="5"/>
      <c r="E103" s="5">
        <v>1</v>
      </c>
      <c r="F103" s="5">
        <v>99</v>
      </c>
      <c r="G103" s="3" t="s">
        <v>203</v>
      </c>
      <c r="H103" s="5">
        <v>1</v>
      </c>
      <c r="I103" s="8">
        <f t="shared" si="9"/>
        <v>1.6778523489932886E-3</v>
      </c>
      <c r="J103" s="8">
        <f t="shared" si="10"/>
        <v>-6.39024066706535</v>
      </c>
      <c r="K103" s="8">
        <f t="shared" si="11"/>
        <v>-1.0721880313868037E-2</v>
      </c>
      <c r="R103">
        <v>99</v>
      </c>
      <c r="S103" s="3" t="s">
        <v>102</v>
      </c>
      <c r="T103" s="5">
        <v>2</v>
      </c>
      <c r="U103" s="8">
        <f t="shared" si="12"/>
        <v>2.9411764705882353E-3</v>
      </c>
      <c r="V103" s="8">
        <f t="shared" si="13"/>
        <v>-5.8289456176102075</v>
      </c>
      <c r="W103" s="8">
        <f t="shared" si="14"/>
        <v>-1.7143957698853553E-2</v>
      </c>
    </row>
    <row r="104" spans="1:23">
      <c r="A104" s="3" t="s">
        <v>116</v>
      </c>
      <c r="B104" s="5">
        <v>8</v>
      </c>
      <c r="C104" s="5"/>
      <c r="D104" s="5">
        <v>2</v>
      </c>
      <c r="E104" s="5">
        <v>10</v>
      </c>
      <c r="F104" s="5">
        <v>100</v>
      </c>
      <c r="G104" s="3" t="s">
        <v>171</v>
      </c>
      <c r="H104" s="5">
        <v>1</v>
      </c>
      <c r="I104" s="8">
        <f t="shared" si="9"/>
        <v>1.6778523489932886E-3</v>
      </c>
      <c r="J104" s="8">
        <f t="shared" si="10"/>
        <v>-6.39024066706535</v>
      </c>
      <c r="K104" s="8">
        <f t="shared" si="11"/>
        <v>-1.0721880313868037E-2</v>
      </c>
      <c r="R104" s="12" t="s">
        <v>272</v>
      </c>
      <c r="S104" s="13">
        <v>99</v>
      </c>
      <c r="T104" s="7">
        <f>SUM(T5:T103)</f>
        <v>680</v>
      </c>
      <c r="W104" s="11">
        <f>SUM(W5:W103)</f>
        <v>-4.1187237724423724</v>
      </c>
    </row>
    <row r="105" spans="1:23">
      <c r="A105" s="3" t="s">
        <v>87</v>
      </c>
      <c r="B105" s="5">
        <v>3</v>
      </c>
      <c r="C105" s="5"/>
      <c r="D105" s="5">
        <v>1</v>
      </c>
      <c r="E105" s="5">
        <v>4</v>
      </c>
      <c r="F105" s="5">
        <v>101</v>
      </c>
      <c r="G105" s="3" t="s">
        <v>100</v>
      </c>
      <c r="H105" s="5">
        <v>19</v>
      </c>
      <c r="I105" s="8">
        <f t="shared" si="9"/>
        <v>3.1879194630872486E-2</v>
      </c>
      <c r="J105" s="8">
        <f t="shared" si="10"/>
        <v>-3.4458016878989093</v>
      </c>
      <c r="K105" s="8">
        <f t="shared" si="11"/>
        <v>-0.10984938266791826</v>
      </c>
    </row>
    <row r="106" spans="1:23">
      <c r="A106" s="3" t="s">
        <v>109</v>
      </c>
      <c r="B106" s="5">
        <v>14</v>
      </c>
      <c r="C106" s="5"/>
      <c r="D106" s="5">
        <v>5</v>
      </c>
      <c r="E106" s="5">
        <v>19</v>
      </c>
      <c r="F106" s="5">
        <v>102</v>
      </c>
      <c r="G106" s="3" t="s">
        <v>55</v>
      </c>
      <c r="H106" s="5">
        <v>1</v>
      </c>
      <c r="I106" s="8">
        <f t="shared" si="9"/>
        <v>1.6778523489932886E-3</v>
      </c>
      <c r="J106" s="8">
        <f t="shared" si="10"/>
        <v>-6.39024066706535</v>
      </c>
      <c r="K106" s="8">
        <f t="shared" si="11"/>
        <v>-1.0721880313868037E-2</v>
      </c>
      <c r="S106" s="13" t="s">
        <v>273</v>
      </c>
      <c r="T106" s="11">
        <f>-(W104)</f>
        <v>4.1187237724423724</v>
      </c>
    </row>
    <row r="107" spans="1:23">
      <c r="A107" s="3" t="s">
        <v>169</v>
      </c>
      <c r="B107" s="5"/>
      <c r="C107" s="5">
        <v>1</v>
      </c>
      <c r="D107" s="5"/>
      <c r="E107" s="5">
        <v>1</v>
      </c>
      <c r="F107" s="5">
        <v>103</v>
      </c>
      <c r="G107" s="3" t="s">
        <v>235</v>
      </c>
      <c r="H107" s="5">
        <v>8</v>
      </c>
      <c r="I107" s="8">
        <f t="shared" si="9"/>
        <v>1.3422818791946308E-2</v>
      </c>
      <c r="J107" s="8">
        <f t="shared" si="10"/>
        <v>-4.3107991253855138</v>
      </c>
      <c r="K107" s="8">
        <f t="shared" si="11"/>
        <v>-5.7863075508530384E-2</v>
      </c>
      <c r="S107" s="13" t="s">
        <v>274</v>
      </c>
      <c r="T107" s="7">
        <f>LN(S104)</f>
        <v>4.5951198501345898</v>
      </c>
    </row>
    <row r="108" spans="1:23">
      <c r="A108" s="3" t="s">
        <v>208</v>
      </c>
      <c r="B108" s="5">
        <v>7</v>
      </c>
      <c r="C108" s="5"/>
      <c r="D108" s="5"/>
      <c r="E108" s="5">
        <v>7</v>
      </c>
      <c r="F108" s="5">
        <v>104</v>
      </c>
      <c r="G108" s="3" t="s">
        <v>197</v>
      </c>
      <c r="H108" s="5">
        <v>8</v>
      </c>
      <c r="I108" s="8">
        <f t="shared" si="9"/>
        <v>1.3422818791946308E-2</v>
      </c>
      <c r="J108" s="8">
        <f t="shared" si="10"/>
        <v>-4.3107991253855138</v>
      </c>
      <c r="K108" s="8">
        <f t="shared" si="11"/>
        <v>-5.7863075508530384E-2</v>
      </c>
      <c r="S108" s="13" t="s">
        <v>275</v>
      </c>
      <c r="T108" s="7">
        <f>(T106/T107)</f>
        <v>0.89632564694079442</v>
      </c>
    </row>
    <row r="109" spans="1:23">
      <c r="A109" s="3" t="s">
        <v>92</v>
      </c>
      <c r="B109" s="5">
        <v>4</v>
      </c>
      <c r="C109" s="5"/>
      <c r="D109" s="5">
        <v>2</v>
      </c>
      <c r="E109" s="5">
        <v>6</v>
      </c>
      <c r="F109" s="5">
        <v>105</v>
      </c>
      <c r="G109" s="3" t="s">
        <v>200</v>
      </c>
      <c r="H109" s="5">
        <v>6</v>
      </c>
      <c r="I109" s="8">
        <f t="shared" si="9"/>
        <v>1.0067114093959731E-2</v>
      </c>
      <c r="J109" s="8">
        <f t="shared" si="10"/>
        <v>-4.5984811978372946</v>
      </c>
      <c r="K109" s="8">
        <f t="shared" si="11"/>
        <v>-4.6293434877556654E-2</v>
      </c>
    </row>
    <row r="110" spans="1:23">
      <c r="A110" s="3" t="s">
        <v>243</v>
      </c>
      <c r="B110" s="5"/>
      <c r="C110" s="5"/>
      <c r="D110" s="5">
        <v>1</v>
      </c>
      <c r="E110" s="5">
        <v>1</v>
      </c>
      <c r="F110" s="5">
        <v>106</v>
      </c>
      <c r="G110" s="3" t="s">
        <v>129</v>
      </c>
      <c r="H110" s="5">
        <v>1</v>
      </c>
      <c r="I110" s="8">
        <f t="shared" si="9"/>
        <v>1.6778523489932886E-3</v>
      </c>
      <c r="J110" s="8">
        <f t="shared" si="10"/>
        <v>-6.39024066706535</v>
      </c>
      <c r="K110" s="8">
        <f t="shared" si="11"/>
        <v>-1.0721880313868037E-2</v>
      </c>
    </row>
    <row r="111" spans="1:23">
      <c r="A111" s="3" t="s">
        <v>146</v>
      </c>
      <c r="B111" s="5"/>
      <c r="C111" s="5">
        <v>1</v>
      </c>
      <c r="D111" s="5"/>
      <c r="E111" s="5">
        <v>1</v>
      </c>
      <c r="F111" s="5">
        <v>107</v>
      </c>
      <c r="G111" s="3" t="s">
        <v>39</v>
      </c>
      <c r="H111" s="5">
        <v>2</v>
      </c>
      <c r="I111" s="8">
        <f t="shared" si="9"/>
        <v>3.3557046979865771E-3</v>
      </c>
      <c r="J111" s="8">
        <f t="shared" si="10"/>
        <v>-5.6970934865054046</v>
      </c>
      <c r="K111" s="8">
        <f t="shared" si="11"/>
        <v>-1.9117763377534916E-2</v>
      </c>
    </row>
    <row r="112" spans="1:23">
      <c r="A112" s="3" t="s">
        <v>10</v>
      </c>
      <c r="B112" s="5"/>
      <c r="C112" s="5"/>
      <c r="D112" s="5">
        <v>14</v>
      </c>
      <c r="E112" s="5">
        <v>14</v>
      </c>
      <c r="F112" s="5">
        <v>108</v>
      </c>
      <c r="G112" s="3" t="s">
        <v>123</v>
      </c>
      <c r="H112" s="5">
        <v>4</v>
      </c>
      <c r="I112" s="8">
        <f t="shared" si="9"/>
        <v>6.7114093959731542E-3</v>
      </c>
      <c r="J112" s="8">
        <f t="shared" si="10"/>
        <v>-5.0039463059454592</v>
      </c>
      <c r="K112" s="8">
        <f t="shared" si="11"/>
        <v>-3.3583532254667509E-2</v>
      </c>
    </row>
    <row r="113" spans="1:11">
      <c r="A113" s="3" t="s">
        <v>216</v>
      </c>
      <c r="B113" s="5">
        <v>3</v>
      </c>
      <c r="C113" s="5"/>
      <c r="D113" s="5"/>
      <c r="E113" s="5">
        <v>3</v>
      </c>
      <c r="F113" s="5">
        <v>109</v>
      </c>
      <c r="G113" s="3" t="s">
        <v>240</v>
      </c>
      <c r="H113" s="5">
        <v>1</v>
      </c>
      <c r="I113" s="8">
        <f t="shared" si="9"/>
        <v>1.6778523489932886E-3</v>
      </c>
      <c r="J113" s="8">
        <f t="shared" si="10"/>
        <v>-6.39024066706535</v>
      </c>
      <c r="K113" s="8">
        <f t="shared" si="11"/>
        <v>-1.0721880313868037E-2</v>
      </c>
    </row>
    <row r="114" spans="1:11">
      <c r="A114" s="3" t="s">
        <v>50</v>
      </c>
      <c r="B114" s="5">
        <v>2</v>
      </c>
      <c r="C114" s="5">
        <v>9</v>
      </c>
      <c r="D114" s="5">
        <v>3</v>
      </c>
      <c r="E114" s="5">
        <v>14</v>
      </c>
      <c r="F114" s="5">
        <v>110</v>
      </c>
      <c r="G114" s="3" t="s">
        <v>62</v>
      </c>
      <c r="H114" s="5">
        <v>11</v>
      </c>
      <c r="I114" s="8">
        <f t="shared" si="9"/>
        <v>1.8456375838926176E-2</v>
      </c>
      <c r="J114" s="8">
        <f t="shared" si="10"/>
        <v>-3.9923453942669793</v>
      </c>
      <c r="K114" s="8">
        <f t="shared" si="11"/>
        <v>-7.3684227075397277E-2</v>
      </c>
    </row>
    <row r="115" spans="1:11">
      <c r="A115" s="3" t="s">
        <v>144</v>
      </c>
      <c r="B115" s="5">
        <v>1</v>
      </c>
      <c r="C115" s="5">
        <v>5</v>
      </c>
      <c r="D115" s="5"/>
      <c r="E115" s="5">
        <v>6</v>
      </c>
      <c r="F115" s="5">
        <v>111</v>
      </c>
      <c r="G115" s="3" t="s">
        <v>48</v>
      </c>
      <c r="H115" s="5">
        <v>16</v>
      </c>
      <c r="I115" s="8">
        <f t="shared" si="9"/>
        <v>2.6845637583892617E-2</v>
      </c>
      <c r="J115" s="8">
        <f t="shared" si="10"/>
        <v>-3.6176519448255684</v>
      </c>
      <c r="K115" s="8">
        <f t="shared" si="11"/>
        <v>-9.7118173015451503E-2</v>
      </c>
    </row>
    <row r="116" spans="1:11">
      <c r="A116" s="3" t="s">
        <v>163</v>
      </c>
      <c r="B116" s="5">
        <v>4</v>
      </c>
      <c r="C116" s="5">
        <v>1</v>
      </c>
      <c r="D116" s="5">
        <v>4</v>
      </c>
      <c r="E116" s="5">
        <v>9</v>
      </c>
      <c r="F116" s="5">
        <v>112</v>
      </c>
      <c r="G116" s="3" t="s">
        <v>108</v>
      </c>
      <c r="H116" s="5">
        <v>5</v>
      </c>
      <c r="I116" s="8">
        <f t="shared" si="9"/>
        <v>8.389261744966443E-3</v>
      </c>
      <c r="J116" s="8">
        <f t="shared" si="10"/>
        <v>-4.7808027546312495</v>
      </c>
      <c r="K116" s="8">
        <f t="shared" si="11"/>
        <v>-4.0107405659658132E-2</v>
      </c>
    </row>
    <row r="117" spans="1:11">
      <c r="A117" s="3" t="s">
        <v>96</v>
      </c>
      <c r="B117" s="5">
        <v>2</v>
      </c>
      <c r="C117" s="5"/>
      <c r="D117" s="5">
        <v>11</v>
      </c>
      <c r="E117" s="5">
        <v>13</v>
      </c>
      <c r="F117" s="5">
        <v>113</v>
      </c>
      <c r="G117" s="3" t="s">
        <v>187</v>
      </c>
      <c r="H117" s="5">
        <v>1</v>
      </c>
      <c r="I117" s="8">
        <f t="shared" si="9"/>
        <v>1.6778523489932886E-3</v>
      </c>
      <c r="J117" s="8">
        <f t="shared" si="10"/>
        <v>-6.39024066706535</v>
      </c>
      <c r="K117" s="8">
        <f t="shared" si="11"/>
        <v>-1.0721880313868037E-2</v>
      </c>
    </row>
    <row r="118" spans="1:11">
      <c r="A118" s="3" t="s">
        <v>157</v>
      </c>
      <c r="B118" s="5">
        <v>17</v>
      </c>
      <c r="C118" s="5">
        <v>5</v>
      </c>
      <c r="D118" s="5"/>
      <c r="E118" s="5">
        <v>22</v>
      </c>
      <c r="F118" s="5">
        <v>114</v>
      </c>
      <c r="G118" s="3" t="s">
        <v>75</v>
      </c>
      <c r="H118" s="5">
        <v>9</v>
      </c>
      <c r="I118" s="8">
        <f t="shared" si="9"/>
        <v>1.5100671140939598E-2</v>
      </c>
      <c r="J118" s="8">
        <f t="shared" si="10"/>
        <v>-4.19301608972913</v>
      </c>
      <c r="K118" s="8">
        <f t="shared" si="11"/>
        <v>-6.3317357059668067E-2</v>
      </c>
    </row>
    <row r="119" spans="1:11">
      <c r="A119" s="3" t="s">
        <v>64</v>
      </c>
      <c r="B119" s="5"/>
      <c r="C119" s="5"/>
      <c r="D119" s="5">
        <v>1</v>
      </c>
      <c r="E119" s="5">
        <v>1</v>
      </c>
      <c r="F119" s="5">
        <v>115</v>
      </c>
      <c r="G119" s="3" t="s">
        <v>180</v>
      </c>
      <c r="H119" s="5">
        <v>1</v>
      </c>
      <c r="I119" s="8">
        <f t="shared" si="9"/>
        <v>1.6778523489932886E-3</v>
      </c>
      <c r="J119" s="8">
        <f t="shared" si="10"/>
        <v>-6.39024066706535</v>
      </c>
      <c r="K119" s="8">
        <f t="shared" si="11"/>
        <v>-1.0721880313868037E-2</v>
      </c>
    </row>
    <row r="120" spans="1:11">
      <c r="A120" s="3" t="s">
        <v>255</v>
      </c>
      <c r="B120" s="5"/>
      <c r="C120" s="5">
        <v>1</v>
      </c>
      <c r="D120" s="5">
        <v>4</v>
      </c>
      <c r="E120" s="5">
        <v>5</v>
      </c>
      <c r="F120" s="5">
        <v>116</v>
      </c>
      <c r="G120" s="3" t="s">
        <v>133</v>
      </c>
      <c r="H120" s="5">
        <v>1</v>
      </c>
      <c r="I120" s="8">
        <f t="shared" si="9"/>
        <v>1.6778523489932886E-3</v>
      </c>
      <c r="J120" s="8">
        <f t="shared" si="10"/>
        <v>-6.39024066706535</v>
      </c>
      <c r="K120" s="8">
        <f t="shared" si="11"/>
        <v>-1.0721880313868037E-2</v>
      </c>
    </row>
    <row r="121" spans="1:11">
      <c r="A121" s="3" t="s">
        <v>84</v>
      </c>
      <c r="B121" s="5"/>
      <c r="C121" s="5"/>
      <c r="D121" s="5">
        <v>1</v>
      </c>
      <c r="E121" s="5">
        <v>1</v>
      </c>
      <c r="F121" s="5">
        <v>117</v>
      </c>
      <c r="G121" s="3" t="s">
        <v>164</v>
      </c>
      <c r="H121" s="5">
        <v>5</v>
      </c>
      <c r="I121" s="8">
        <f t="shared" si="9"/>
        <v>8.389261744966443E-3</v>
      </c>
      <c r="J121" s="8">
        <f t="shared" si="10"/>
        <v>-4.7808027546312495</v>
      </c>
      <c r="K121" s="8">
        <f t="shared" si="11"/>
        <v>-4.0107405659658132E-2</v>
      </c>
    </row>
    <row r="122" spans="1:11">
      <c r="A122" s="3" t="s">
        <v>11</v>
      </c>
      <c r="B122" s="5"/>
      <c r="C122" s="5">
        <v>8</v>
      </c>
      <c r="D122" s="5">
        <v>28</v>
      </c>
      <c r="E122" s="5">
        <v>36</v>
      </c>
      <c r="F122" s="16" t="s">
        <v>272</v>
      </c>
      <c r="G122" s="15">
        <v>117</v>
      </c>
      <c r="H122" s="7">
        <f>SUM(H5:H121)</f>
        <v>596</v>
      </c>
      <c r="K122" s="11">
        <f>SUM(K5:K121)</f>
        <v>-4.4347431226945453</v>
      </c>
    </row>
    <row r="123" spans="1:11">
      <c r="A123" s="3" t="s">
        <v>193</v>
      </c>
      <c r="B123" s="5">
        <v>5</v>
      </c>
      <c r="C123" s="5"/>
      <c r="D123" s="5"/>
      <c r="E123" s="5">
        <v>5</v>
      </c>
      <c r="F123" s="5"/>
      <c r="H123" s="5"/>
      <c r="I123" s="5"/>
      <c r="J123" s="5"/>
    </row>
    <row r="124" spans="1:11">
      <c r="A124" s="3" t="s">
        <v>198</v>
      </c>
      <c r="B124" s="5">
        <v>4</v>
      </c>
      <c r="C124" s="5"/>
      <c r="D124" s="5">
        <v>4</v>
      </c>
      <c r="E124" s="5">
        <v>8</v>
      </c>
      <c r="G124" s="13" t="s">
        <v>273</v>
      </c>
      <c r="H124" s="11">
        <f>-(K122)</f>
        <v>4.4347431226945453</v>
      </c>
      <c r="I124" s="5"/>
      <c r="J124" s="5"/>
    </row>
    <row r="125" spans="1:11">
      <c r="A125" s="3" t="s">
        <v>69</v>
      </c>
      <c r="B125" s="5">
        <v>7</v>
      </c>
      <c r="C125" s="5"/>
      <c r="D125" s="5">
        <v>4</v>
      </c>
      <c r="E125" s="5">
        <v>11</v>
      </c>
      <c r="G125" s="13" t="s">
        <v>274</v>
      </c>
      <c r="H125" s="7">
        <f>LN(G122)</f>
        <v>4.7621739347977563</v>
      </c>
      <c r="I125" s="5"/>
      <c r="J125" s="5"/>
    </row>
    <row r="126" spans="1:11">
      <c r="A126" s="3" t="s">
        <v>61</v>
      </c>
      <c r="B126" s="5">
        <v>11</v>
      </c>
      <c r="C126" s="5"/>
      <c r="D126" s="5">
        <v>10</v>
      </c>
      <c r="E126" s="5">
        <v>21</v>
      </c>
      <c r="G126" s="13" t="s">
        <v>275</v>
      </c>
      <c r="H126" s="7">
        <f>(H124/H125)</f>
        <v>0.93124341601413674</v>
      </c>
      <c r="I126" s="5"/>
      <c r="J126" s="5"/>
    </row>
    <row r="127" spans="1:11">
      <c r="A127" s="3" t="s">
        <v>220</v>
      </c>
      <c r="B127" s="5">
        <v>2</v>
      </c>
      <c r="C127" s="5"/>
      <c r="D127" s="5"/>
      <c r="E127" s="5">
        <v>2</v>
      </c>
      <c r="I127" s="5"/>
      <c r="J127" s="5"/>
    </row>
    <row r="128" spans="1:11">
      <c r="A128" s="3" t="s">
        <v>210</v>
      </c>
      <c r="B128" s="5">
        <v>1</v>
      </c>
      <c r="C128" s="5"/>
      <c r="D128" s="5"/>
      <c r="E128" s="5">
        <v>1</v>
      </c>
      <c r="I128" s="5"/>
      <c r="J128" s="5"/>
    </row>
    <row r="129" spans="1:10">
      <c r="A129" s="3" t="s">
        <v>90</v>
      </c>
      <c r="B129" s="5"/>
      <c r="C129" s="5">
        <v>2</v>
      </c>
      <c r="D129" s="5">
        <v>1</v>
      </c>
      <c r="E129" s="5">
        <v>3</v>
      </c>
      <c r="I129" s="5"/>
      <c r="J129" s="5"/>
    </row>
    <row r="130" spans="1:10">
      <c r="A130" s="3" t="s">
        <v>188</v>
      </c>
      <c r="B130" s="5">
        <v>4</v>
      </c>
      <c r="C130" s="5"/>
      <c r="D130" s="5">
        <v>1</v>
      </c>
      <c r="E130" s="5">
        <v>5</v>
      </c>
      <c r="I130" s="5"/>
      <c r="J130" s="5"/>
    </row>
    <row r="131" spans="1:10">
      <c r="A131" s="3" t="s">
        <v>189</v>
      </c>
      <c r="B131" s="5">
        <v>17</v>
      </c>
      <c r="C131" s="5"/>
      <c r="D131" s="5">
        <v>2</v>
      </c>
      <c r="E131" s="5">
        <v>19</v>
      </c>
      <c r="I131" s="5"/>
      <c r="J131" s="5"/>
    </row>
    <row r="132" spans="1:10">
      <c r="A132" s="3" t="s">
        <v>241</v>
      </c>
      <c r="B132" s="5"/>
      <c r="C132" s="5"/>
      <c r="D132" s="5">
        <v>16</v>
      </c>
      <c r="E132" s="5">
        <v>16</v>
      </c>
      <c r="I132" s="5"/>
      <c r="J132" s="5"/>
    </row>
    <row r="133" spans="1:10">
      <c r="A133" s="3" t="s">
        <v>32</v>
      </c>
      <c r="B133" s="5">
        <v>7</v>
      </c>
      <c r="C133" s="5">
        <v>5</v>
      </c>
      <c r="D133" s="5">
        <v>14</v>
      </c>
      <c r="E133" s="5">
        <v>26</v>
      </c>
      <c r="I133" s="5"/>
      <c r="J133" s="5"/>
    </row>
    <row r="134" spans="1:10">
      <c r="A134" s="3" t="s">
        <v>127</v>
      </c>
      <c r="B134" s="5"/>
      <c r="C134" s="5"/>
      <c r="D134" s="5">
        <v>2</v>
      </c>
      <c r="E134" s="5">
        <v>2</v>
      </c>
      <c r="I134" s="5"/>
      <c r="J134" s="5"/>
    </row>
    <row r="135" spans="1:10">
      <c r="A135" s="3" t="s">
        <v>191</v>
      </c>
      <c r="B135" s="5">
        <v>10</v>
      </c>
      <c r="C135" s="5"/>
      <c r="D135" s="5">
        <v>5</v>
      </c>
      <c r="E135" s="5">
        <v>15</v>
      </c>
      <c r="I135" s="5"/>
      <c r="J135" s="5"/>
    </row>
    <row r="136" spans="1:10">
      <c r="A136" s="3" t="s">
        <v>65</v>
      </c>
      <c r="B136" s="5">
        <v>9</v>
      </c>
      <c r="C136" s="5"/>
      <c r="D136" s="5">
        <v>19</v>
      </c>
      <c r="E136" s="5">
        <v>28</v>
      </c>
      <c r="I136" s="5"/>
      <c r="J136" s="5"/>
    </row>
    <row r="137" spans="1:10">
      <c r="A137" s="3" t="s">
        <v>68</v>
      </c>
      <c r="B137" s="5"/>
      <c r="C137" s="5">
        <v>2</v>
      </c>
      <c r="D137" s="5">
        <v>2</v>
      </c>
      <c r="E137" s="5">
        <v>4</v>
      </c>
      <c r="I137" s="5"/>
      <c r="J137" s="5"/>
    </row>
    <row r="138" spans="1:10">
      <c r="A138" s="3" t="s">
        <v>178</v>
      </c>
      <c r="B138" s="5">
        <v>9</v>
      </c>
      <c r="C138" s="5"/>
      <c r="D138" s="5"/>
      <c r="E138" s="5">
        <v>9</v>
      </c>
      <c r="I138" s="5"/>
      <c r="J138" s="5"/>
    </row>
    <row r="139" spans="1:10">
      <c r="A139" s="3" t="s">
        <v>254</v>
      </c>
      <c r="B139" s="5">
        <v>2</v>
      </c>
      <c r="C139" s="5"/>
      <c r="D139" s="5"/>
      <c r="E139" s="5">
        <v>2</v>
      </c>
      <c r="I139" s="5"/>
      <c r="J139" s="5"/>
    </row>
    <row r="140" spans="1:10">
      <c r="A140" s="3" t="s">
        <v>117</v>
      </c>
      <c r="B140" s="5">
        <v>13</v>
      </c>
      <c r="C140" s="5">
        <v>2</v>
      </c>
      <c r="D140" s="5">
        <v>3</v>
      </c>
      <c r="E140" s="5">
        <v>18</v>
      </c>
      <c r="I140" s="5"/>
      <c r="J140" s="5"/>
    </row>
    <row r="141" spans="1:10">
      <c r="A141" s="3" t="s">
        <v>252</v>
      </c>
      <c r="B141" s="5">
        <v>7</v>
      </c>
      <c r="C141" s="5"/>
      <c r="D141" s="5">
        <v>7</v>
      </c>
      <c r="E141" s="5">
        <v>14</v>
      </c>
      <c r="I141" s="5"/>
      <c r="J141" s="5"/>
    </row>
    <row r="142" spans="1:10">
      <c r="A142" s="3" t="s">
        <v>203</v>
      </c>
      <c r="B142" s="5">
        <v>1</v>
      </c>
      <c r="C142" s="5"/>
      <c r="D142" s="5"/>
      <c r="E142" s="5">
        <v>1</v>
      </c>
      <c r="I142" s="5"/>
      <c r="J142" s="5"/>
    </row>
    <row r="143" spans="1:10">
      <c r="A143" s="3" t="s">
        <v>171</v>
      </c>
      <c r="B143" s="5">
        <v>1</v>
      </c>
      <c r="C143" s="5"/>
      <c r="D143" s="5"/>
      <c r="E143" s="5">
        <v>1</v>
      </c>
      <c r="I143" s="5"/>
      <c r="J143" s="5"/>
    </row>
    <row r="144" spans="1:10">
      <c r="A144" s="3" t="s">
        <v>100</v>
      </c>
      <c r="B144" s="5">
        <v>19</v>
      </c>
      <c r="C144" s="5"/>
      <c r="D144" s="5">
        <v>1</v>
      </c>
      <c r="E144" s="5">
        <v>20</v>
      </c>
      <c r="I144" s="5"/>
      <c r="J144" s="5"/>
    </row>
    <row r="145" spans="1:10">
      <c r="A145" s="3" t="s">
        <v>55</v>
      </c>
      <c r="B145" s="5">
        <v>1</v>
      </c>
      <c r="C145" s="5">
        <v>1</v>
      </c>
      <c r="D145" s="5">
        <v>4</v>
      </c>
      <c r="E145" s="5">
        <v>6</v>
      </c>
      <c r="I145" s="5"/>
      <c r="J145" s="5"/>
    </row>
    <row r="146" spans="1:10">
      <c r="A146" s="3" t="s">
        <v>235</v>
      </c>
      <c r="B146" s="5">
        <v>8</v>
      </c>
      <c r="C146" s="5"/>
      <c r="D146" s="5"/>
      <c r="E146" s="5">
        <v>8</v>
      </c>
      <c r="I146" s="5"/>
      <c r="J146" s="5"/>
    </row>
    <row r="147" spans="1:10">
      <c r="A147" s="3" t="s">
        <v>197</v>
      </c>
      <c r="B147" s="5">
        <v>8</v>
      </c>
      <c r="C147" s="5"/>
      <c r="D147" s="5"/>
      <c r="E147" s="5">
        <v>8</v>
      </c>
      <c r="I147" s="5"/>
      <c r="J147" s="5"/>
    </row>
    <row r="148" spans="1:10">
      <c r="A148" s="3" t="s">
        <v>200</v>
      </c>
      <c r="B148" s="5">
        <v>6</v>
      </c>
      <c r="C148" s="5"/>
      <c r="D148" s="5"/>
      <c r="E148" s="5">
        <v>6</v>
      </c>
      <c r="I148" s="5"/>
      <c r="J148" s="5"/>
    </row>
    <row r="149" spans="1:10">
      <c r="A149" s="3" t="s">
        <v>129</v>
      </c>
      <c r="B149" s="5">
        <v>1</v>
      </c>
      <c r="C149" s="5"/>
      <c r="D149" s="5">
        <v>1</v>
      </c>
      <c r="E149" s="5">
        <v>2</v>
      </c>
      <c r="I149" s="5"/>
      <c r="J149" s="5"/>
    </row>
    <row r="150" spans="1:10">
      <c r="A150" s="3" t="s">
        <v>115</v>
      </c>
      <c r="B150" s="5"/>
      <c r="C150" s="5"/>
      <c r="D150" s="5">
        <v>1</v>
      </c>
      <c r="E150" s="5">
        <v>1</v>
      </c>
      <c r="I150" s="5"/>
      <c r="J150" s="5"/>
    </row>
    <row r="151" spans="1:10">
      <c r="A151" s="3" t="s">
        <v>158</v>
      </c>
      <c r="B151" s="5"/>
      <c r="C151" s="5">
        <v>2</v>
      </c>
      <c r="D151" s="5"/>
      <c r="E151" s="5">
        <v>2</v>
      </c>
      <c r="I151" s="5"/>
      <c r="J151" s="5"/>
    </row>
    <row r="152" spans="1:10">
      <c r="A152" s="3" t="s">
        <v>39</v>
      </c>
      <c r="B152" s="5">
        <v>2</v>
      </c>
      <c r="C152" s="5">
        <v>8</v>
      </c>
      <c r="D152" s="5">
        <v>24</v>
      </c>
      <c r="E152" s="5">
        <v>34</v>
      </c>
      <c r="I152" s="5"/>
      <c r="J152" s="5"/>
    </row>
    <row r="153" spans="1:10">
      <c r="A153" s="3" t="s">
        <v>123</v>
      </c>
      <c r="B153" s="5">
        <v>4</v>
      </c>
      <c r="C153" s="5">
        <v>1</v>
      </c>
      <c r="D153" s="5">
        <v>1</v>
      </c>
      <c r="E153" s="5">
        <v>6</v>
      </c>
      <c r="I153" s="5"/>
      <c r="J153" s="5"/>
    </row>
    <row r="154" spans="1:10">
      <c r="A154" s="3" t="s">
        <v>106</v>
      </c>
      <c r="B154" s="5"/>
      <c r="C154" s="5"/>
      <c r="D154" s="5">
        <v>1</v>
      </c>
      <c r="E154" s="5">
        <v>1</v>
      </c>
      <c r="I154" s="5"/>
      <c r="J154" s="5"/>
    </row>
    <row r="155" spans="1:10">
      <c r="A155" s="3" t="s">
        <v>83</v>
      </c>
      <c r="B155" s="5"/>
      <c r="C155" s="5">
        <v>1</v>
      </c>
      <c r="D155" s="5">
        <v>9</v>
      </c>
      <c r="E155" s="5">
        <v>10</v>
      </c>
      <c r="I155" s="5"/>
      <c r="J155" s="5"/>
    </row>
    <row r="156" spans="1:10">
      <c r="A156" s="3" t="s">
        <v>240</v>
      </c>
      <c r="B156" s="5">
        <v>1</v>
      </c>
      <c r="C156" s="5"/>
      <c r="D156" s="5"/>
      <c r="E156" s="5">
        <v>1</v>
      </c>
      <c r="I156" s="5"/>
      <c r="J156" s="5"/>
    </row>
    <row r="157" spans="1:10">
      <c r="A157" s="3" t="s">
        <v>62</v>
      </c>
      <c r="B157" s="5">
        <v>11</v>
      </c>
      <c r="C157" s="5">
        <v>1</v>
      </c>
      <c r="D157" s="5">
        <v>11</v>
      </c>
      <c r="E157" s="5">
        <v>23</v>
      </c>
      <c r="I157" s="5"/>
      <c r="J157" s="5"/>
    </row>
    <row r="158" spans="1:10">
      <c r="A158" s="3" t="s">
        <v>48</v>
      </c>
      <c r="B158" s="5">
        <v>16</v>
      </c>
      <c r="C158" s="5">
        <v>11</v>
      </c>
      <c r="D158" s="5">
        <v>14</v>
      </c>
      <c r="E158" s="5">
        <v>41</v>
      </c>
      <c r="I158" s="5"/>
      <c r="J158" s="5"/>
    </row>
    <row r="159" spans="1:10">
      <c r="A159" s="3" t="s">
        <v>108</v>
      </c>
      <c r="B159" s="5">
        <v>5</v>
      </c>
      <c r="C159" s="5"/>
      <c r="D159" s="5">
        <v>4</v>
      </c>
      <c r="E159" s="5">
        <v>9</v>
      </c>
      <c r="I159" s="5"/>
      <c r="J159" s="5"/>
    </row>
    <row r="160" spans="1:10">
      <c r="A160" s="3" t="s">
        <v>187</v>
      </c>
      <c r="B160" s="5">
        <v>1</v>
      </c>
      <c r="C160" s="5"/>
      <c r="D160" s="5"/>
      <c r="E160" s="5">
        <v>1</v>
      </c>
      <c r="I160" s="5"/>
      <c r="J160" s="5"/>
    </row>
    <row r="161" spans="1:10">
      <c r="A161" s="3" t="s">
        <v>153</v>
      </c>
      <c r="B161" s="5"/>
      <c r="C161" s="5">
        <v>1</v>
      </c>
      <c r="D161" s="5"/>
      <c r="E161" s="5">
        <v>1</v>
      </c>
      <c r="I161" s="5"/>
      <c r="J161" s="5"/>
    </row>
    <row r="162" spans="1:10">
      <c r="A162" s="3" t="s">
        <v>85</v>
      </c>
      <c r="B162" s="5"/>
      <c r="C162" s="5"/>
      <c r="D162" s="5">
        <v>1</v>
      </c>
      <c r="E162" s="5">
        <v>1</v>
      </c>
      <c r="I162" s="5"/>
      <c r="J162" s="5"/>
    </row>
    <row r="163" spans="1:10">
      <c r="A163" s="3" t="s">
        <v>75</v>
      </c>
      <c r="B163" s="5">
        <v>9</v>
      </c>
      <c r="C163" s="5"/>
      <c r="D163" s="5">
        <v>3</v>
      </c>
      <c r="E163" s="5">
        <v>12</v>
      </c>
      <c r="I163" s="5"/>
      <c r="J163" s="5"/>
    </row>
    <row r="164" spans="1:10">
      <c r="A164" s="3" t="s">
        <v>91</v>
      </c>
      <c r="B164" s="5"/>
      <c r="C164" s="5"/>
      <c r="D164" s="5">
        <v>1</v>
      </c>
      <c r="E164" s="5">
        <v>1</v>
      </c>
      <c r="I164" s="5"/>
      <c r="J164" s="5"/>
    </row>
    <row r="165" spans="1:10">
      <c r="A165" s="3" t="s">
        <v>180</v>
      </c>
      <c r="B165" s="5">
        <v>1</v>
      </c>
      <c r="C165" s="5"/>
      <c r="D165" s="5"/>
      <c r="E165" s="5">
        <v>1</v>
      </c>
      <c r="I165" s="5"/>
      <c r="J165" s="5"/>
    </row>
    <row r="166" spans="1:10">
      <c r="A166" s="3" t="s">
        <v>133</v>
      </c>
      <c r="B166" s="5">
        <v>1</v>
      </c>
      <c r="C166" s="5">
        <v>5</v>
      </c>
      <c r="D166" s="5">
        <v>4</v>
      </c>
      <c r="E166" s="5">
        <v>10</v>
      </c>
      <c r="I166" s="5"/>
      <c r="J166" s="5"/>
    </row>
    <row r="167" spans="1:10">
      <c r="A167" s="3" t="s">
        <v>164</v>
      </c>
      <c r="B167" s="5">
        <v>5</v>
      </c>
      <c r="C167" s="5">
        <v>1</v>
      </c>
      <c r="D167" s="5"/>
      <c r="E167" s="5">
        <v>6</v>
      </c>
      <c r="I167" s="5"/>
      <c r="J167" s="5"/>
    </row>
    <row r="168" spans="1:10">
      <c r="A168" s="3" t="s">
        <v>66</v>
      </c>
      <c r="B168" s="5"/>
      <c r="C168" s="5"/>
      <c r="D168" s="5">
        <v>2</v>
      </c>
      <c r="E168" s="5">
        <v>2</v>
      </c>
      <c r="I168" s="5"/>
      <c r="J168" s="5"/>
    </row>
    <row r="169" spans="1:10">
      <c r="A169" s="3" t="s">
        <v>102</v>
      </c>
      <c r="B169" s="5"/>
      <c r="C169" s="5"/>
      <c r="D169" s="5">
        <v>2</v>
      </c>
      <c r="E169" s="5">
        <v>2</v>
      </c>
      <c r="I169" s="5"/>
      <c r="J169" s="5"/>
    </row>
    <row r="170" spans="1:10">
      <c r="A170" s="3" t="s">
        <v>257</v>
      </c>
      <c r="B170" s="5">
        <v>596</v>
      </c>
      <c r="C170" s="5">
        <v>198</v>
      </c>
      <c r="D170" s="5">
        <v>680</v>
      </c>
      <c r="E170" s="5">
        <v>1474</v>
      </c>
    </row>
  </sheetData>
  <phoneticPr fontId="1" type="noConversion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268F-2A4E-41A6-B893-8E295F90ECA6}">
  <dimension ref="A1:K21"/>
  <sheetViews>
    <sheetView workbookViewId="0">
      <selection activeCell="H9" sqref="H9"/>
    </sheetView>
  </sheetViews>
  <sheetFormatPr baseColWidth="10" defaultColWidth="8.83203125" defaultRowHeight="15"/>
  <cols>
    <col min="1" max="1" width="15" customWidth="1"/>
    <col min="2" max="2" width="12.83203125" customWidth="1"/>
    <col min="3" max="3" width="11.33203125" customWidth="1"/>
    <col min="4" max="4" width="16.33203125" customWidth="1"/>
    <col min="5" max="5" width="10.6640625" customWidth="1"/>
    <col min="6" max="9" width="10.1640625" bestFit="1" customWidth="1"/>
    <col min="10" max="10" width="10.6640625" customWidth="1"/>
  </cols>
  <sheetData>
    <row r="1" spans="1:11">
      <c r="A1" s="22" t="s">
        <v>285</v>
      </c>
      <c r="B1" s="7" t="s">
        <v>244</v>
      </c>
      <c r="C1" s="7" t="s">
        <v>244</v>
      </c>
      <c r="D1" s="7" t="s">
        <v>244</v>
      </c>
      <c r="E1" s="7" t="s">
        <v>244</v>
      </c>
      <c r="F1" s="7" t="s">
        <v>315</v>
      </c>
      <c r="G1" s="7" t="s">
        <v>245</v>
      </c>
      <c r="H1" s="7" t="s">
        <v>246</v>
      </c>
      <c r="I1" s="7" t="s">
        <v>246</v>
      </c>
      <c r="J1" s="7" t="s">
        <v>246</v>
      </c>
      <c r="K1" s="7"/>
    </row>
    <row r="2" spans="1:11">
      <c r="A2" s="21" t="s">
        <v>282</v>
      </c>
      <c r="B2" t="s">
        <v>290</v>
      </c>
      <c r="C2" t="s">
        <v>289</v>
      </c>
      <c r="D2" t="s">
        <v>294</v>
      </c>
      <c r="E2" t="s">
        <v>295</v>
      </c>
      <c r="F2" t="s">
        <v>290</v>
      </c>
      <c r="G2" t="s">
        <v>289</v>
      </c>
      <c r="H2" t="s">
        <v>290</v>
      </c>
      <c r="I2" t="s">
        <v>289</v>
      </c>
      <c r="J2" t="s">
        <v>294</v>
      </c>
    </row>
    <row r="3" spans="1:11">
      <c r="A3" s="21" t="s">
        <v>287</v>
      </c>
      <c r="B3">
        <v>1523</v>
      </c>
      <c r="C3">
        <v>1525</v>
      </c>
      <c r="D3">
        <v>1617</v>
      </c>
      <c r="E3">
        <v>1591</v>
      </c>
      <c r="F3">
        <v>1496</v>
      </c>
      <c r="G3">
        <v>1519</v>
      </c>
      <c r="H3">
        <v>2010</v>
      </c>
      <c r="I3">
        <v>1931</v>
      </c>
      <c r="J3">
        <v>1590</v>
      </c>
    </row>
    <row r="4" spans="1:11">
      <c r="A4" s="21" t="s">
        <v>283</v>
      </c>
      <c r="B4" t="s">
        <v>293</v>
      </c>
      <c r="C4" t="s">
        <v>292</v>
      </c>
      <c r="D4" t="s">
        <v>292</v>
      </c>
      <c r="E4" t="s">
        <v>288</v>
      </c>
      <c r="F4" t="s">
        <v>316</v>
      </c>
      <c r="G4" t="s">
        <v>316</v>
      </c>
      <c r="H4" t="s">
        <v>317</v>
      </c>
      <c r="I4" t="s">
        <v>296</v>
      </c>
      <c r="J4" t="s">
        <v>318</v>
      </c>
    </row>
    <row r="5" spans="1:11">
      <c r="A5" s="21" t="s">
        <v>320</v>
      </c>
      <c r="B5" s="19"/>
      <c r="C5">
        <v>10</v>
      </c>
      <c r="D5">
        <v>25</v>
      </c>
      <c r="E5">
        <v>16</v>
      </c>
      <c r="F5">
        <v>2</v>
      </c>
      <c r="G5">
        <v>2</v>
      </c>
      <c r="H5">
        <v>44</v>
      </c>
      <c r="I5">
        <v>30</v>
      </c>
      <c r="J5">
        <v>3</v>
      </c>
    </row>
    <row r="6" spans="1:11">
      <c r="A6" s="21" t="s">
        <v>286</v>
      </c>
      <c r="B6" s="20" t="s">
        <v>291</v>
      </c>
      <c r="C6" s="20" t="s">
        <v>291</v>
      </c>
      <c r="D6" s="20" t="s">
        <v>291</v>
      </c>
      <c r="E6" s="20" t="s">
        <v>291</v>
      </c>
      <c r="F6">
        <v>54</v>
      </c>
      <c r="G6">
        <v>54</v>
      </c>
      <c r="H6">
        <v>41</v>
      </c>
      <c r="I6">
        <v>41</v>
      </c>
      <c r="J6">
        <v>41</v>
      </c>
    </row>
    <row r="7" spans="1:11">
      <c r="A7" s="21" t="s">
        <v>284</v>
      </c>
      <c r="B7">
        <v>6.95</v>
      </c>
      <c r="C7">
        <v>7.09</v>
      </c>
      <c r="D7">
        <v>7.84</v>
      </c>
      <c r="E7">
        <v>7.2</v>
      </c>
      <c r="F7">
        <v>7.58</v>
      </c>
      <c r="G7">
        <v>7.77</v>
      </c>
      <c r="H7">
        <v>7.62</v>
      </c>
      <c r="I7">
        <v>7.88</v>
      </c>
      <c r="J7">
        <v>6.98</v>
      </c>
    </row>
    <row r="8" spans="1:11">
      <c r="A8" s="21" t="s">
        <v>319</v>
      </c>
      <c r="B8" s="8">
        <f>C13/$E$11</f>
        <v>0.69984867492925951</v>
      </c>
      <c r="C8" s="8">
        <f>C14/$E$11</f>
        <v>0.60110764901102243</v>
      </c>
      <c r="D8" s="8">
        <f>C15/$E$11</f>
        <v>0.65480890872094089</v>
      </c>
      <c r="E8" s="8">
        <f>C16/$E$11</f>
        <v>0.38890105822182863</v>
      </c>
      <c r="F8" s="8">
        <f>C17/$E$11</f>
        <v>0.60803684381230216</v>
      </c>
      <c r="G8" s="8">
        <f>C18/$E$11</f>
        <v>0.71370706453181909</v>
      </c>
      <c r="H8" s="8">
        <f>C19/$E$11</f>
        <v>0.61236759056310208</v>
      </c>
      <c r="I8" s="8">
        <f>C20/$E$11</f>
        <v>0.61756448666406194</v>
      </c>
      <c r="J8" s="8">
        <f>C21/$E$11</f>
        <v>0.49110668154070564</v>
      </c>
    </row>
    <row r="9" spans="1:11">
      <c r="A9" s="21" t="s">
        <v>321</v>
      </c>
      <c r="B9" s="20" t="s">
        <v>322</v>
      </c>
      <c r="C9" s="20" t="s">
        <v>322</v>
      </c>
      <c r="D9" s="20" t="s">
        <v>322</v>
      </c>
      <c r="E9" s="20" t="s">
        <v>322</v>
      </c>
      <c r="F9" s="20" t="s">
        <v>322</v>
      </c>
      <c r="G9" s="20" t="s">
        <v>322</v>
      </c>
      <c r="H9" s="20" t="s">
        <v>322</v>
      </c>
      <c r="I9" s="20" t="s">
        <v>322</v>
      </c>
      <c r="J9" s="20" t="s">
        <v>322</v>
      </c>
    </row>
    <row r="10" spans="1:11">
      <c r="A10" s="7" t="s">
        <v>301</v>
      </c>
      <c r="B10" s="7" t="s">
        <v>297</v>
      </c>
      <c r="C10" s="7" t="s">
        <v>298</v>
      </c>
      <c r="D10" s="7" t="s">
        <v>299</v>
      </c>
      <c r="E10" s="7" t="s">
        <v>301</v>
      </c>
    </row>
    <row r="11" spans="1:11">
      <c r="A11" t="s">
        <v>300</v>
      </c>
      <c r="B11">
        <v>30</v>
      </c>
      <c r="C11">
        <v>7</v>
      </c>
      <c r="D11">
        <v>3.5</v>
      </c>
      <c r="E11">
        <f>PI()*(D11^2)*B11</f>
        <v>1154.535300194249</v>
      </c>
    </row>
    <row r="12" spans="1:11">
      <c r="A12" s="7" t="s">
        <v>282</v>
      </c>
      <c r="B12" s="7" t="s">
        <v>302</v>
      </c>
      <c r="C12" s="7" t="s">
        <v>303</v>
      </c>
      <c r="D12" s="7" t="s">
        <v>304</v>
      </c>
    </row>
    <row r="13" spans="1:11">
      <c r="A13" t="s">
        <v>305</v>
      </c>
      <c r="B13" s="20" t="s">
        <v>308</v>
      </c>
      <c r="C13">
        <v>808</v>
      </c>
      <c r="D13">
        <f t="shared" ref="D13:D21" si="0">C13/$E$11</f>
        <v>0.69984867492925951</v>
      </c>
    </row>
    <row r="14" spans="1:11">
      <c r="A14" t="s">
        <v>306</v>
      </c>
      <c r="B14">
        <v>798</v>
      </c>
      <c r="C14">
        <v>694</v>
      </c>
      <c r="D14">
        <f t="shared" si="0"/>
        <v>0.60110764901102243</v>
      </c>
    </row>
    <row r="15" spans="1:11">
      <c r="A15" t="s">
        <v>307</v>
      </c>
      <c r="B15">
        <v>1058</v>
      </c>
      <c r="C15">
        <v>756</v>
      </c>
      <c r="D15">
        <f t="shared" si="0"/>
        <v>0.65480890872094089</v>
      </c>
    </row>
    <row r="16" spans="1:11">
      <c r="A16" t="s">
        <v>309</v>
      </c>
      <c r="B16">
        <v>771</v>
      </c>
      <c r="C16">
        <v>449</v>
      </c>
      <c r="D16">
        <f t="shared" si="0"/>
        <v>0.38890105822182863</v>
      </c>
    </row>
    <row r="17" spans="1:4">
      <c r="A17" t="s">
        <v>310</v>
      </c>
      <c r="B17">
        <v>942</v>
      </c>
      <c r="C17">
        <v>702</v>
      </c>
      <c r="D17">
        <f t="shared" si="0"/>
        <v>0.60803684381230216</v>
      </c>
    </row>
    <row r="18" spans="1:4">
      <c r="A18" t="s">
        <v>311</v>
      </c>
      <c r="B18">
        <v>907</v>
      </c>
      <c r="C18">
        <v>824</v>
      </c>
      <c r="D18">
        <f t="shared" si="0"/>
        <v>0.71370706453181909</v>
      </c>
    </row>
    <row r="19" spans="1:4">
      <c r="A19" t="s">
        <v>312</v>
      </c>
      <c r="B19">
        <v>800</v>
      </c>
      <c r="C19">
        <v>707</v>
      </c>
      <c r="D19">
        <f t="shared" si="0"/>
        <v>0.61236759056310208</v>
      </c>
    </row>
    <row r="20" spans="1:4">
      <c r="A20" t="s">
        <v>313</v>
      </c>
      <c r="B20">
        <v>900</v>
      </c>
      <c r="C20">
        <v>713</v>
      </c>
      <c r="D20">
        <f t="shared" si="0"/>
        <v>0.61756448666406194</v>
      </c>
    </row>
    <row r="21" spans="1:4">
      <c r="A21" t="s">
        <v>314</v>
      </c>
      <c r="B21">
        <v>750</v>
      </c>
      <c r="C21">
        <v>567</v>
      </c>
      <c r="D21">
        <f t="shared" si="0"/>
        <v>0.49110668154070564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2F73-89D5-40FC-BC30-0A90BCFD3FA2}">
  <dimension ref="A1:N1048575"/>
  <sheetViews>
    <sheetView tabSelected="1" zoomScaleNormal="100" workbookViewId="0">
      <selection activeCell="E6" sqref="E6"/>
    </sheetView>
  </sheetViews>
  <sheetFormatPr baseColWidth="10" defaultColWidth="8.83203125" defaultRowHeight="15"/>
  <cols>
    <col min="1" max="1" width="12.33203125" customWidth="1"/>
    <col min="2" max="3" width="9.83203125" customWidth="1"/>
    <col min="4" max="4" width="15" customWidth="1"/>
    <col min="5" max="5" width="25.33203125" customWidth="1"/>
    <col min="6" max="6" width="9.83203125" customWidth="1"/>
    <col min="7" max="7" width="10.6640625" customWidth="1"/>
    <col min="8" max="9" width="9.83203125" customWidth="1"/>
    <col min="10" max="10" width="10" customWidth="1"/>
    <col min="11" max="12" width="10.83203125" customWidth="1"/>
    <col min="13" max="13" width="10.1640625" customWidth="1"/>
    <col min="14" max="14" width="21.33203125" customWidth="1"/>
  </cols>
  <sheetData>
    <row r="1" spans="1:14">
      <c r="A1" t="s">
        <v>0</v>
      </c>
      <c r="B1" t="s">
        <v>1</v>
      </c>
      <c r="C1" t="s">
        <v>131</v>
      </c>
      <c r="D1" t="s">
        <v>2</v>
      </c>
      <c r="E1" t="s">
        <v>24</v>
      </c>
      <c r="F1" t="s">
        <v>56</v>
      </c>
      <c r="G1" t="s">
        <v>3</v>
      </c>
      <c r="H1" t="s">
        <v>5</v>
      </c>
      <c r="I1" t="s">
        <v>4</v>
      </c>
      <c r="J1" t="s">
        <v>251</v>
      </c>
      <c r="K1" t="s">
        <v>247</v>
      </c>
      <c r="L1" t="s">
        <v>250</v>
      </c>
      <c r="N1" s="23" t="s">
        <v>599</v>
      </c>
    </row>
    <row r="2" spans="1:14">
      <c r="A2">
        <v>1</v>
      </c>
      <c r="B2">
        <v>1</v>
      </c>
      <c r="C2">
        <v>1</v>
      </c>
      <c r="D2" t="s">
        <v>6</v>
      </c>
      <c r="E2" t="s">
        <v>40</v>
      </c>
      <c r="F2">
        <v>3</v>
      </c>
      <c r="G2">
        <v>1</v>
      </c>
      <c r="H2">
        <v>1</v>
      </c>
      <c r="I2">
        <v>1</v>
      </c>
      <c r="J2" t="s">
        <v>244</v>
      </c>
      <c r="K2" t="s">
        <v>248</v>
      </c>
      <c r="L2">
        <v>88</v>
      </c>
      <c r="N2" t="str">
        <f>VLOOKUP(Table1[[#This Row],[Genera species]], 'Check list'!A:E, 5, FALSE)</f>
        <v>Asplenium musifolium</v>
      </c>
    </row>
    <row r="3" spans="1:14">
      <c r="A3">
        <v>1</v>
      </c>
      <c r="B3">
        <v>1</v>
      </c>
      <c r="C3">
        <v>1</v>
      </c>
      <c r="D3" t="s">
        <v>8</v>
      </c>
      <c r="E3" t="s">
        <v>7</v>
      </c>
      <c r="F3">
        <v>3</v>
      </c>
      <c r="G3">
        <v>2</v>
      </c>
      <c r="H3">
        <v>2</v>
      </c>
      <c r="I3">
        <v>2</v>
      </c>
      <c r="J3" t="s">
        <v>244</v>
      </c>
      <c r="K3" t="s">
        <v>248</v>
      </c>
      <c r="L3">
        <v>88</v>
      </c>
      <c r="N3" t="str">
        <f>VLOOKUP(Table1[[#This Row],[Genera species]], 'Check list'!A:E, 5, FALSE)</f>
        <v>Aglaomorpha parkinsonii</v>
      </c>
    </row>
    <row r="4" spans="1:14">
      <c r="A4">
        <v>1</v>
      </c>
      <c r="B4">
        <v>1</v>
      </c>
      <c r="C4">
        <v>1</v>
      </c>
      <c r="D4" t="s">
        <v>192</v>
      </c>
      <c r="E4" t="s">
        <v>41</v>
      </c>
      <c r="F4">
        <v>3</v>
      </c>
      <c r="G4">
        <v>3</v>
      </c>
      <c r="H4">
        <v>3</v>
      </c>
      <c r="I4">
        <v>3</v>
      </c>
      <c r="J4" t="s">
        <v>244</v>
      </c>
      <c r="K4" t="s">
        <v>248</v>
      </c>
      <c r="L4">
        <v>88</v>
      </c>
      <c r="N4" t="str">
        <f>VLOOKUP(Table1[[#This Row],[Genera species]], 'Check list'!A:E, 5, FALSE)</f>
        <v>Leucostegia pallida</v>
      </c>
    </row>
    <row r="5" spans="1:14">
      <c r="A5">
        <v>1</v>
      </c>
      <c r="B5">
        <v>1</v>
      </c>
      <c r="C5">
        <v>1</v>
      </c>
      <c r="D5" t="s">
        <v>9</v>
      </c>
      <c r="E5" t="s">
        <v>10</v>
      </c>
      <c r="F5">
        <v>3</v>
      </c>
      <c r="G5">
        <v>4</v>
      </c>
      <c r="H5">
        <v>4</v>
      </c>
      <c r="I5">
        <v>4</v>
      </c>
      <c r="J5" t="s">
        <v>244</v>
      </c>
      <c r="K5" t="s">
        <v>248</v>
      </c>
      <c r="L5">
        <v>88</v>
      </c>
      <c r="N5" t="str">
        <f>VLOOKUP(Table1[[#This Row],[Genera species]], 'Check list'!A:E, 5, FALSE)</f>
        <v>Parapolystichum novoguineens</v>
      </c>
    </row>
    <row r="6" spans="1:14">
      <c r="A6">
        <v>1</v>
      </c>
      <c r="B6">
        <v>1</v>
      </c>
      <c r="C6">
        <v>1</v>
      </c>
      <c r="D6" t="s">
        <v>12</v>
      </c>
      <c r="E6" t="s">
        <v>11</v>
      </c>
      <c r="F6">
        <v>1</v>
      </c>
      <c r="G6">
        <v>5</v>
      </c>
      <c r="H6" s="1">
        <v>5</v>
      </c>
      <c r="I6">
        <v>5</v>
      </c>
      <c r="J6" t="s">
        <v>244</v>
      </c>
      <c r="K6" t="s">
        <v>248</v>
      </c>
      <c r="L6">
        <v>88</v>
      </c>
      <c r="N6" t="str">
        <f>VLOOKUP(Table1[[#This Row],[Genera species]], 'Check list'!A:E, 5, FALSE)</f>
        <v>Piper aduncum</v>
      </c>
    </row>
    <row r="7" spans="1:14">
      <c r="A7">
        <v>1</v>
      </c>
      <c r="B7">
        <v>1</v>
      </c>
      <c r="C7">
        <v>1</v>
      </c>
      <c r="D7" t="s">
        <v>13</v>
      </c>
      <c r="E7" t="s">
        <v>14</v>
      </c>
      <c r="F7">
        <v>4</v>
      </c>
      <c r="G7">
        <v>6</v>
      </c>
      <c r="H7">
        <v>6</v>
      </c>
      <c r="I7">
        <v>6</v>
      </c>
      <c r="J7" t="s">
        <v>244</v>
      </c>
      <c r="K7" t="s">
        <v>248</v>
      </c>
      <c r="L7">
        <v>88</v>
      </c>
      <c r="N7" t="str">
        <f>VLOOKUP(Table1[[#This Row],[Genera species]], 'Check list'!A:E, 5, FALSE)</f>
        <v>Digitaria sanguinalis</v>
      </c>
    </row>
    <row r="8" spans="1:14">
      <c r="A8">
        <v>1</v>
      </c>
      <c r="B8">
        <v>1</v>
      </c>
      <c r="C8">
        <v>1</v>
      </c>
      <c r="D8" t="s">
        <v>15</v>
      </c>
      <c r="E8" t="s">
        <v>16</v>
      </c>
      <c r="F8">
        <v>1</v>
      </c>
      <c r="G8">
        <v>7</v>
      </c>
      <c r="H8">
        <v>7</v>
      </c>
      <c r="I8">
        <v>7</v>
      </c>
      <c r="J8" t="s">
        <v>244</v>
      </c>
      <c r="K8" t="s">
        <v>248</v>
      </c>
      <c r="L8">
        <v>88</v>
      </c>
      <c r="N8" t="str">
        <f>VLOOKUP(Table1[[#This Row],[Genera species]], 'Check list'!A:E, 5, FALSE)</f>
        <v>Ficus septica</v>
      </c>
    </row>
    <row r="9" spans="1:14">
      <c r="A9">
        <v>1</v>
      </c>
      <c r="B9">
        <v>1</v>
      </c>
      <c r="C9">
        <v>1</v>
      </c>
      <c r="D9" t="s">
        <v>13</v>
      </c>
      <c r="E9" t="s">
        <v>17</v>
      </c>
      <c r="F9">
        <v>4</v>
      </c>
      <c r="G9">
        <v>8</v>
      </c>
      <c r="H9">
        <v>6</v>
      </c>
      <c r="I9">
        <v>6</v>
      </c>
      <c r="J9" t="s">
        <v>244</v>
      </c>
      <c r="K9" t="s">
        <v>248</v>
      </c>
      <c r="L9">
        <v>88</v>
      </c>
      <c r="N9" t="str">
        <f>VLOOKUP(Table1[[#This Row],[Genera species]], 'Check list'!A:E, 5, FALSE)</f>
        <v>Microstegium vimineum</v>
      </c>
    </row>
    <row r="10" spans="1:14">
      <c r="A10">
        <v>1</v>
      </c>
      <c r="B10">
        <v>1</v>
      </c>
      <c r="C10">
        <v>1</v>
      </c>
      <c r="D10" t="s">
        <v>18</v>
      </c>
      <c r="E10" t="s">
        <v>19</v>
      </c>
      <c r="F10">
        <v>6</v>
      </c>
      <c r="G10">
        <v>9</v>
      </c>
      <c r="H10">
        <v>8</v>
      </c>
      <c r="I10">
        <v>8</v>
      </c>
      <c r="J10" t="s">
        <v>244</v>
      </c>
      <c r="K10" t="s">
        <v>248</v>
      </c>
      <c r="L10">
        <v>88</v>
      </c>
      <c r="N10" t="str">
        <f>VLOOKUP(Table1[[#This Row],[Genera species]], 'Check list'!A:E, 5, FALSE)</f>
        <v>Goodyera procera</v>
      </c>
    </row>
    <row r="11" spans="1:14">
      <c r="A11">
        <v>1</v>
      </c>
      <c r="B11">
        <v>1</v>
      </c>
      <c r="C11">
        <v>1</v>
      </c>
      <c r="D11" t="s">
        <v>20</v>
      </c>
      <c r="E11" t="s">
        <v>21</v>
      </c>
      <c r="F11">
        <v>2</v>
      </c>
      <c r="G11">
        <v>10</v>
      </c>
      <c r="H11">
        <v>9</v>
      </c>
      <c r="I11">
        <v>9</v>
      </c>
      <c r="J11" t="s">
        <v>244</v>
      </c>
      <c r="K11" t="s">
        <v>248</v>
      </c>
      <c r="L11">
        <v>88</v>
      </c>
      <c r="N11" t="str">
        <f>VLOOKUP(Table1[[#This Row],[Genera species]], 'Check list'!A:E, 5, FALSE)</f>
        <v>Boehmeria nivea</v>
      </c>
    </row>
    <row r="12" spans="1:14">
      <c r="A12">
        <v>1</v>
      </c>
      <c r="B12">
        <v>1</v>
      </c>
      <c r="C12">
        <v>1</v>
      </c>
      <c r="D12" t="s">
        <v>15</v>
      </c>
      <c r="E12" t="s">
        <v>134</v>
      </c>
      <c r="F12">
        <v>1</v>
      </c>
      <c r="G12">
        <v>11</v>
      </c>
      <c r="H12">
        <v>7</v>
      </c>
      <c r="I12">
        <v>7</v>
      </c>
      <c r="J12" t="s">
        <v>244</v>
      </c>
      <c r="K12" t="s">
        <v>248</v>
      </c>
      <c r="L12">
        <v>88</v>
      </c>
      <c r="N12" t="str">
        <f>VLOOKUP(Table1[[#This Row],[Genera species]], 'Check list'!A:E, 5, FALSE)</f>
        <v>Ficus wassa</v>
      </c>
    </row>
    <row r="13" spans="1:14">
      <c r="A13">
        <v>1</v>
      </c>
      <c r="B13">
        <v>1</v>
      </c>
      <c r="C13">
        <v>1</v>
      </c>
      <c r="D13" t="s">
        <v>22</v>
      </c>
      <c r="E13" t="s">
        <v>23</v>
      </c>
      <c r="F13">
        <v>1</v>
      </c>
      <c r="G13">
        <v>12</v>
      </c>
      <c r="H13">
        <v>10</v>
      </c>
      <c r="I13">
        <v>10</v>
      </c>
      <c r="J13" t="s">
        <v>244</v>
      </c>
      <c r="K13" t="s">
        <v>248</v>
      </c>
      <c r="L13">
        <v>88</v>
      </c>
      <c r="N13" t="str">
        <f>VLOOKUP(Table1[[#This Row],[Genera species]], 'Check list'!A:E, 5, FALSE)</f>
        <v>Araucaria cunninghamii</v>
      </c>
    </row>
    <row r="14" spans="1:14">
      <c r="A14">
        <v>1</v>
      </c>
      <c r="B14">
        <v>1</v>
      </c>
      <c r="C14">
        <v>1</v>
      </c>
      <c r="D14" t="s">
        <v>18</v>
      </c>
      <c r="E14" t="s">
        <v>25</v>
      </c>
      <c r="F14">
        <v>6</v>
      </c>
      <c r="G14">
        <v>13</v>
      </c>
      <c r="H14">
        <v>8</v>
      </c>
      <c r="I14">
        <v>8</v>
      </c>
      <c r="J14" t="s">
        <v>244</v>
      </c>
      <c r="K14" t="s">
        <v>248</v>
      </c>
      <c r="L14">
        <v>88</v>
      </c>
      <c r="N14" t="str">
        <f>VLOOKUP(Table1[[#This Row],[Genera species]], 'Check list'!A:E, 5, FALSE)</f>
        <v>Collabium carinatum</v>
      </c>
    </row>
    <row r="15" spans="1:14">
      <c r="A15">
        <v>1</v>
      </c>
      <c r="B15">
        <v>1</v>
      </c>
      <c r="C15">
        <v>1</v>
      </c>
      <c r="D15" t="s">
        <v>27</v>
      </c>
      <c r="E15" t="s">
        <v>26</v>
      </c>
      <c r="F15">
        <v>1</v>
      </c>
      <c r="G15">
        <v>14</v>
      </c>
      <c r="H15">
        <v>11</v>
      </c>
      <c r="I15">
        <v>11</v>
      </c>
      <c r="J15" t="s">
        <v>244</v>
      </c>
      <c r="K15" t="s">
        <v>248</v>
      </c>
      <c r="L15">
        <v>88</v>
      </c>
      <c r="N15" t="str">
        <f>VLOOKUP(Table1[[#This Row],[Genera species]], 'Check list'!A:E, 5, FALSE)</f>
        <v>Mallotus discolor</v>
      </c>
    </row>
    <row r="16" spans="1:14">
      <c r="A16">
        <v>1</v>
      </c>
      <c r="B16">
        <v>1</v>
      </c>
      <c r="C16">
        <v>1</v>
      </c>
      <c r="D16" t="s">
        <v>28</v>
      </c>
      <c r="E16" t="s">
        <v>29</v>
      </c>
      <c r="F16">
        <v>4</v>
      </c>
      <c r="G16">
        <v>15</v>
      </c>
      <c r="H16">
        <v>12</v>
      </c>
      <c r="I16">
        <v>12</v>
      </c>
      <c r="J16" t="s">
        <v>244</v>
      </c>
      <c r="K16" t="s">
        <v>248</v>
      </c>
      <c r="L16">
        <v>88</v>
      </c>
      <c r="N16" t="str">
        <f>VLOOKUP(Table1[[#This Row],[Genera species]], 'Check list'!A:E, 5, FALSE)</f>
        <v>Ereclitites hieracifolia</v>
      </c>
    </row>
    <row r="17" spans="1:14">
      <c r="A17">
        <v>1</v>
      </c>
      <c r="B17">
        <v>1</v>
      </c>
      <c r="C17">
        <v>1</v>
      </c>
      <c r="D17" t="s">
        <v>15</v>
      </c>
      <c r="E17" t="s">
        <v>30</v>
      </c>
      <c r="F17">
        <v>1</v>
      </c>
      <c r="G17">
        <v>16</v>
      </c>
      <c r="H17">
        <v>7</v>
      </c>
      <c r="I17">
        <v>7</v>
      </c>
      <c r="J17" t="s">
        <v>244</v>
      </c>
      <c r="K17" t="s">
        <v>248</v>
      </c>
      <c r="L17">
        <v>88</v>
      </c>
      <c r="N17" t="str">
        <f>VLOOKUP(Table1[[#This Row],[Genera species]], 'Check list'!A:E, 5, FALSE)</f>
        <v>Ficus hispida</v>
      </c>
    </row>
    <row r="18" spans="1:14">
      <c r="A18">
        <v>1</v>
      </c>
      <c r="B18">
        <v>1</v>
      </c>
      <c r="C18">
        <v>1</v>
      </c>
      <c r="D18" t="s">
        <v>15</v>
      </c>
      <c r="E18" t="s">
        <v>31</v>
      </c>
      <c r="F18">
        <v>1</v>
      </c>
      <c r="G18">
        <v>17</v>
      </c>
      <c r="H18">
        <v>7</v>
      </c>
      <c r="I18">
        <v>7</v>
      </c>
      <c r="J18" t="s">
        <v>244</v>
      </c>
      <c r="K18" t="s">
        <v>248</v>
      </c>
      <c r="L18">
        <v>88</v>
      </c>
      <c r="N18" t="str">
        <f>VLOOKUP(Table1[[#This Row],[Genera species]], 'Check list'!A:E, 5, FALSE)</f>
        <v>Ficus copiosa</v>
      </c>
    </row>
    <row r="19" spans="1:14">
      <c r="A19">
        <v>1</v>
      </c>
      <c r="B19">
        <v>1</v>
      </c>
      <c r="C19">
        <v>1</v>
      </c>
      <c r="D19" t="s">
        <v>33</v>
      </c>
      <c r="E19" t="s">
        <v>32</v>
      </c>
      <c r="F19">
        <v>5</v>
      </c>
      <c r="G19">
        <v>18</v>
      </c>
      <c r="H19">
        <v>13</v>
      </c>
      <c r="I19">
        <v>13</v>
      </c>
      <c r="J19" t="s">
        <v>244</v>
      </c>
      <c r="K19" t="s">
        <v>248</v>
      </c>
      <c r="L19">
        <v>88</v>
      </c>
      <c r="N19" t="str">
        <f>VLOOKUP(Table1[[#This Row],[Genera species]], 'Check list'!A:E, 5, FALSE)</f>
        <v>Pueraria montana</v>
      </c>
    </row>
    <row r="20" spans="1:14">
      <c r="A20">
        <v>1</v>
      </c>
      <c r="B20">
        <v>1</v>
      </c>
      <c r="C20">
        <v>1</v>
      </c>
      <c r="D20" t="s">
        <v>155</v>
      </c>
      <c r="E20" t="s">
        <v>190</v>
      </c>
      <c r="F20">
        <v>4</v>
      </c>
      <c r="G20">
        <v>19</v>
      </c>
      <c r="H20">
        <v>14</v>
      </c>
      <c r="I20">
        <v>14</v>
      </c>
      <c r="J20" t="s">
        <v>244</v>
      </c>
      <c r="K20" t="s">
        <v>248</v>
      </c>
      <c r="L20">
        <v>88</v>
      </c>
      <c r="N20" t="str">
        <f>VLOOKUP(Table1[[#This Row],[Genera species]], 'Check list'!A:E, 5, FALSE)</f>
        <v>Alpinia caerulea</v>
      </c>
    </row>
    <row r="21" spans="1:14">
      <c r="A21">
        <v>1</v>
      </c>
      <c r="B21">
        <v>1</v>
      </c>
      <c r="C21">
        <v>2</v>
      </c>
      <c r="D21" t="s">
        <v>155</v>
      </c>
      <c r="E21" t="s">
        <v>190</v>
      </c>
      <c r="F21">
        <v>4</v>
      </c>
      <c r="G21">
        <v>19</v>
      </c>
      <c r="H21">
        <v>14</v>
      </c>
      <c r="I21">
        <v>14</v>
      </c>
      <c r="J21" t="s">
        <v>244</v>
      </c>
      <c r="K21" t="s">
        <v>248</v>
      </c>
      <c r="L21">
        <v>88</v>
      </c>
      <c r="N21" t="str">
        <f>VLOOKUP(Table1[[#This Row],[Genera species]], 'Check list'!A:E, 5, FALSE)</f>
        <v>Alpinia caerulea</v>
      </c>
    </row>
    <row r="22" spans="1:14">
      <c r="A22">
        <v>1</v>
      </c>
      <c r="B22">
        <v>1</v>
      </c>
      <c r="C22">
        <v>2</v>
      </c>
      <c r="D22" t="s">
        <v>15</v>
      </c>
      <c r="E22" t="s">
        <v>31</v>
      </c>
      <c r="F22">
        <v>1</v>
      </c>
      <c r="G22">
        <v>17</v>
      </c>
      <c r="H22">
        <v>7</v>
      </c>
      <c r="I22">
        <v>7</v>
      </c>
      <c r="J22" t="s">
        <v>244</v>
      </c>
      <c r="K22" t="s">
        <v>248</v>
      </c>
      <c r="L22">
        <v>88</v>
      </c>
      <c r="N22" t="str">
        <f>VLOOKUP(Table1[[#This Row],[Genera species]], 'Check list'!A:E, 5, FALSE)</f>
        <v>Ficus copiosa</v>
      </c>
    </row>
    <row r="23" spans="1:14">
      <c r="A23">
        <v>1</v>
      </c>
      <c r="B23">
        <v>1</v>
      </c>
      <c r="C23">
        <v>2</v>
      </c>
      <c r="D23" t="s">
        <v>33</v>
      </c>
      <c r="E23" t="s">
        <v>35</v>
      </c>
      <c r="F23">
        <v>4</v>
      </c>
      <c r="G23">
        <v>20</v>
      </c>
      <c r="H23">
        <v>13</v>
      </c>
      <c r="I23">
        <v>13</v>
      </c>
      <c r="J23" t="s">
        <v>244</v>
      </c>
      <c r="K23" t="s">
        <v>248</v>
      </c>
      <c r="L23">
        <v>88</v>
      </c>
      <c r="N23" t="str">
        <f>VLOOKUP(Table1[[#This Row],[Genera species]], 'Check list'!A:E, 5, FALSE)</f>
        <v>Desmodium intortum</v>
      </c>
    </row>
    <row r="24" spans="1:14">
      <c r="A24">
        <v>1</v>
      </c>
      <c r="B24">
        <v>1</v>
      </c>
      <c r="C24">
        <v>2</v>
      </c>
      <c r="D24" t="s">
        <v>15</v>
      </c>
      <c r="E24" t="s">
        <v>134</v>
      </c>
      <c r="F24">
        <v>1</v>
      </c>
      <c r="G24">
        <v>11</v>
      </c>
      <c r="H24">
        <v>7</v>
      </c>
      <c r="I24">
        <v>7</v>
      </c>
      <c r="J24" t="s">
        <v>244</v>
      </c>
      <c r="K24" t="s">
        <v>248</v>
      </c>
      <c r="L24">
        <v>88</v>
      </c>
      <c r="N24" t="str">
        <f>VLOOKUP(Table1[[#This Row],[Genera species]], 'Check list'!A:E, 5, FALSE)</f>
        <v>Ficus wassa</v>
      </c>
    </row>
    <row r="25" spans="1:14">
      <c r="A25">
        <v>1</v>
      </c>
      <c r="B25">
        <v>1</v>
      </c>
      <c r="C25">
        <v>2</v>
      </c>
      <c r="D25" t="s">
        <v>36</v>
      </c>
      <c r="E25" t="s">
        <v>37</v>
      </c>
      <c r="F25">
        <v>4</v>
      </c>
      <c r="G25">
        <v>21</v>
      </c>
      <c r="H25">
        <v>15</v>
      </c>
      <c r="I25">
        <v>15</v>
      </c>
      <c r="J25" t="s">
        <v>244</v>
      </c>
      <c r="K25" t="s">
        <v>248</v>
      </c>
      <c r="L25">
        <v>88</v>
      </c>
      <c r="N25" t="str">
        <f>VLOOKUP(Table1[[#This Row],[Genera species]], 'Check list'!A:E, 5, FALSE)</f>
        <v>Mentha sp</v>
      </c>
    </row>
    <row r="26" spans="1:14">
      <c r="A26">
        <v>1</v>
      </c>
      <c r="B26">
        <v>1</v>
      </c>
      <c r="C26">
        <v>2</v>
      </c>
      <c r="D26" t="s">
        <v>38</v>
      </c>
      <c r="E26" t="s">
        <v>39</v>
      </c>
      <c r="F26">
        <v>4</v>
      </c>
      <c r="G26">
        <v>22</v>
      </c>
      <c r="H26">
        <v>16</v>
      </c>
      <c r="I26">
        <v>16</v>
      </c>
      <c r="J26" t="s">
        <v>244</v>
      </c>
      <c r="K26" t="s">
        <v>248</v>
      </c>
      <c r="L26">
        <v>88</v>
      </c>
      <c r="N26" t="str">
        <f>VLOOKUP(Table1[[#This Row],[Genera species]], 'Check list'!A:E, 5, FALSE)</f>
        <v>Sida acuta</v>
      </c>
    </row>
    <row r="27" spans="1:14">
      <c r="A27">
        <v>1</v>
      </c>
      <c r="B27">
        <v>1</v>
      </c>
      <c r="C27">
        <v>2</v>
      </c>
      <c r="D27" t="s">
        <v>22</v>
      </c>
      <c r="E27" t="s">
        <v>23</v>
      </c>
      <c r="F27">
        <v>1</v>
      </c>
      <c r="G27">
        <v>12</v>
      </c>
      <c r="H27">
        <v>10</v>
      </c>
      <c r="I27">
        <v>10</v>
      </c>
      <c r="J27" t="s">
        <v>244</v>
      </c>
      <c r="K27" t="s">
        <v>248</v>
      </c>
      <c r="L27">
        <v>88</v>
      </c>
      <c r="N27" t="str">
        <f>VLOOKUP(Table1[[#This Row],[Genera species]], 'Check list'!A:E, 5, FALSE)</f>
        <v>Araucaria cunninghamii</v>
      </c>
    </row>
    <row r="28" spans="1:14">
      <c r="A28">
        <v>1</v>
      </c>
      <c r="B28">
        <v>1</v>
      </c>
      <c r="C28">
        <v>2</v>
      </c>
      <c r="D28" t="s">
        <v>28</v>
      </c>
      <c r="E28" t="s">
        <v>29</v>
      </c>
      <c r="F28">
        <v>4</v>
      </c>
      <c r="G28">
        <v>15</v>
      </c>
      <c r="H28">
        <v>12</v>
      </c>
      <c r="I28">
        <v>12</v>
      </c>
      <c r="J28" t="s">
        <v>244</v>
      </c>
      <c r="K28" t="s">
        <v>248</v>
      </c>
      <c r="L28">
        <v>88</v>
      </c>
      <c r="N28" t="str">
        <f>VLOOKUP(Table1[[#This Row],[Genera species]], 'Check list'!A:E, 5, FALSE)</f>
        <v>Ereclitites hieracifolia</v>
      </c>
    </row>
    <row r="29" spans="1:14">
      <c r="A29">
        <v>1</v>
      </c>
      <c r="B29">
        <v>1</v>
      </c>
      <c r="C29">
        <v>2</v>
      </c>
      <c r="D29" t="s">
        <v>13</v>
      </c>
      <c r="E29" t="s">
        <v>14</v>
      </c>
      <c r="F29">
        <v>4</v>
      </c>
      <c r="G29">
        <v>6</v>
      </c>
      <c r="H29">
        <v>6</v>
      </c>
      <c r="I29">
        <v>6</v>
      </c>
      <c r="J29" t="s">
        <v>244</v>
      </c>
      <c r="K29" t="s">
        <v>248</v>
      </c>
      <c r="L29">
        <v>88</v>
      </c>
      <c r="N29" t="str">
        <f>VLOOKUP(Table1[[#This Row],[Genera species]], 'Check list'!A:E, 5, FALSE)</f>
        <v>Digitaria sanguinalis</v>
      </c>
    </row>
    <row r="30" spans="1:14">
      <c r="A30">
        <v>1</v>
      </c>
      <c r="B30">
        <v>1</v>
      </c>
      <c r="C30">
        <v>2</v>
      </c>
      <c r="D30" t="s">
        <v>13</v>
      </c>
      <c r="E30" t="s">
        <v>17</v>
      </c>
      <c r="F30">
        <v>4</v>
      </c>
      <c r="G30">
        <v>8</v>
      </c>
      <c r="H30">
        <v>6</v>
      </c>
      <c r="I30">
        <v>6</v>
      </c>
      <c r="J30" t="s">
        <v>244</v>
      </c>
      <c r="K30" t="s">
        <v>248</v>
      </c>
      <c r="L30">
        <v>88</v>
      </c>
      <c r="N30" t="str">
        <f>VLOOKUP(Table1[[#This Row],[Genera species]], 'Check list'!A:E, 5, FALSE)</f>
        <v>Microstegium vimineum</v>
      </c>
    </row>
    <row r="31" spans="1:14">
      <c r="A31">
        <v>1</v>
      </c>
      <c r="B31">
        <v>1</v>
      </c>
      <c r="C31">
        <v>2</v>
      </c>
      <c r="D31" t="s">
        <v>101</v>
      </c>
      <c r="E31" t="s">
        <v>241</v>
      </c>
      <c r="F31">
        <v>3</v>
      </c>
      <c r="G31">
        <v>164</v>
      </c>
      <c r="H31">
        <v>37</v>
      </c>
      <c r="I31">
        <v>37</v>
      </c>
      <c r="J31" t="s">
        <v>244</v>
      </c>
      <c r="K31" t="s">
        <v>248</v>
      </c>
      <c r="L31">
        <v>88</v>
      </c>
      <c r="N31" t="str">
        <f>VLOOKUP(Table1[[#This Row],[Genera species]], 'Check list'!A:E, 5, FALSE)</f>
        <v>Pteris papuana</v>
      </c>
    </row>
    <row r="32" spans="1:14">
      <c r="A32">
        <v>1</v>
      </c>
      <c r="B32">
        <v>1</v>
      </c>
      <c r="C32">
        <v>2</v>
      </c>
      <c r="D32" t="s">
        <v>33</v>
      </c>
      <c r="E32" t="s">
        <v>42</v>
      </c>
      <c r="F32">
        <v>1</v>
      </c>
      <c r="G32">
        <v>23</v>
      </c>
      <c r="H32">
        <v>13</v>
      </c>
      <c r="I32">
        <v>13</v>
      </c>
      <c r="J32" t="s">
        <v>244</v>
      </c>
      <c r="K32" t="s">
        <v>248</v>
      </c>
      <c r="L32">
        <v>88</v>
      </c>
      <c r="N32" t="str">
        <f>VLOOKUP(Table1[[#This Row],[Genera species]], 'Check list'!A:E, 5, FALSE)</f>
        <v>Albizia chinensis</v>
      </c>
    </row>
    <row r="33" spans="1:14">
      <c r="A33">
        <v>1</v>
      </c>
      <c r="B33">
        <v>1</v>
      </c>
      <c r="C33">
        <v>2</v>
      </c>
      <c r="D33" t="s">
        <v>33</v>
      </c>
      <c r="E33" t="s">
        <v>32</v>
      </c>
      <c r="F33">
        <v>5</v>
      </c>
      <c r="G33">
        <v>18</v>
      </c>
      <c r="H33">
        <v>13</v>
      </c>
      <c r="I33">
        <v>13</v>
      </c>
      <c r="J33" t="s">
        <v>244</v>
      </c>
      <c r="K33" t="s">
        <v>248</v>
      </c>
      <c r="L33">
        <v>88</v>
      </c>
      <c r="N33" t="str">
        <f>VLOOKUP(Table1[[#This Row],[Genera species]], 'Check list'!A:E, 5, FALSE)</f>
        <v>Pueraria montana</v>
      </c>
    </row>
    <row r="34" spans="1:14">
      <c r="A34">
        <v>1</v>
      </c>
      <c r="B34">
        <v>1</v>
      </c>
      <c r="C34">
        <v>2</v>
      </c>
      <c r="D34" t="s">
        <v>44</v>
      </c>
      <c r="E34" t="s">
        <v>43</v>
      </c>
      <c r="F34">
        <v>1</v>
      </c>
      <c r="G34">
        <v>24</v>
      </c>
      <c r="H34">
        <v>17</v>
      </c>
      <c r="I34">
        <v>17</v>
      </c>
      <c r="J34" t="s">
        <v>244</v>
      </c>
      <c r="K34" t="s">
        <v>248</v>
      </c>
      <c r="L34">
        <v>88</v>
      </c>
      <c r="N34" t="str">
        <f>VLOOKUP(Table1[[#This Row],[Genera species]], 'Check list'!A:E, 5, FALSE)</f>
        <v>Glochidion disparipes</v>
      </c>
    </row>
    <row r="35" spans="1:14">
      <c r="A35">
        <v>1</v>
      </c>
      <c r="B35">
        <v>1</v>
      </c>
      <c r="C35">
        <v>2</v>
      </c>
      <c r="D35" t="s">
        <v>44</v>
      </c>
      <c r="E35" t="s">
        <v>211</v>
      </c>
      <c r="F35">
        <v>1</v>
      </c>
      <c r="G35">
        <v>25</v>
      </c>
      <c r="H35">
        <v>17</v>
      </c>
      <c r="I35">
        <v>17</v>
      </c>
      <c r="J35" t="s">
        <v>244</v>
      </c>
      <c r="K35" t="s">
        <v>248</v>
      </c>
      <c r="L35">
        <v>88</v>
      </c>
      <c r="N35" t="str">
        <f>VLOOKUP(Table1[[#This Row],[Genera species]], 'Check list'!A:E, 5, FALSE)</f>
        <v>Antidesma excavatum</v>
      </c>
    </row>
    <row r="36" spans="1:14">
      <c r="A36">
        <v>1</v>
      </c>
      <c r="B36">
        <v>1</v>
      </c>
      <c r="C36">
        <v>2</v>
      </c>
      <c r="D36" t="s">
        <v>45</v>
      </c>
      <c r="E36" t="s">
        <v>46</v>
      </c>
      <c r="F36">
        <v>1</v>
      </c>
      <c r="G36">
        <v>26</v>
      </c>
      <c r="H36">
        <v>18</v>
      </c>
      <c r="I36">
        <v>18</v>
      </c>
      <c r="J36" t="s">
        <v>244</v>
      </c>
      <c r="K36" t="s">
        <v>248</v>
      </c>
      <c r="L36">
        <v>88</v>
      </c>
      <c r="N36" t="str">
        <f>VLOOKUP(Table1[[#This Row],[Genera species]], 'Check list'!A:E, 5, FALSE)</f>
        <v>Ilex ledermannii</v>
      </c>
    </row>
    <row r="37" spans="1:14">
      <c r="A37">
        <v>1</v>
      </c>
      <c r="B37">
        <v>1</v>
      </c>
      <c r="C37">
        <v>2</v>
      </c>
      <c r="D37" t="s">
        <v>15</v>
      </c>
      <c r="E37" t="s">
        <v>30</v>
      </c>
      <c r="F37">
        <v>1</v>
      </c>
      <c r="G37">
        <v>16</v>
      </c>
      <c r="H37">
        <v>7</v>
      </c>
      <c r="I37">
        <v>7</v>
      </c>
      <c r="J37" t="s">
        <v>244</v>
      </c>
      <c r="K37" t="s">
        <v>248</v>
      </c>
      <c r="L37">
        <v>88</v>
      </c>
      <c r="N37" t="str">
        <f>VLOOKUP(Table1[[#This Row],[Genera species]], 'Check list'!A:E, 5, FALSE)</f>
        <v>Ficus hispida</v>
      </c>
    </row>
    <row r="38" spans="1:14">
      <c r="A38">
        <v>1</v>
      </c>
      <c r="B38">
        <v>1</v>
      </c>
      <c r="C38">
        <v>2</v>
      </c>
      <c r="D38" t="s">
        <v>15</v>
      </c>
      <c r="E38" t="s">
        <v>16</v>
      </c>
      <c r="F38">
        <v>1</v>
      </c>
      <c r="G38">
        <v>8</v>
      </c>
      <c r="H38">
        <v>7</v>
      </c>
      <c r="I38">
        <v>7</v>
      </c>
      <c r="J38" t="s">
        <v>244</v>
      </c>
      <c r="K38" t="s">
        <v>248</v>
      </c>
      <c r="L38">
        <v>88</v>
      </c>
      <c r="N38" t="str">
        <f>VLOOKUP(Table1[[#This Row],[Genera species]], 'Check list'!A:E, 5, FALSE)</f>
        <v>Ficus septica</v>
      </c>
    </row>
    <row r="39" spans="1:14">
      <c r="A39">
        <v>1</v>
      </c>
      <c r="B39">
        <v>1</v>
      </c>
      <c r="C39">
        <v>2</v>
      </c>
      <c r="D39" t="s">
        <v>12</v>
      </c>
      <c r="E39" t="s">
        <v>11</v>
      </c>
      <c r="F39">
        <v>1</v>
      </c>
      <c r="G39">
        <v>5</v>
      </c>
      <c r="H39">
        <v>5</v>
      </c>
      <c r="I39">
        <v>5</v>
      </c>
      <c r="J39" t="s">
        <v>244</v>
      </c>
      <c r="K39" t="s">
        <v>248</v>
      </c>
      <c r="L39">
        <v>88</v>
      </c>
      <c r="N39" t="str">
        <f>VLOOKUP(Table1[[#This Row],[Genera species]], 'Check list'!A:E, 5, FALSE)</f>
        <v>Piper aduncum</v>
      </c>
    </row>
    <row r="40" spans="1:14">
      <c r="A40">
        <v>1</v>
      </c>
      <c r="B40">
        <v>1</v>
      </c>
      <c r="C40">
        <v>2</v>
      </c>
      <c r="D40" t="s">
        <v>18</v>
      </c>
      <c r="E40" t="s">
        <v>25</v>
      </c>
      <c r="F40">
        <v>6</v>
      </c>
      <c r="G40">
        <v>13</v>
      </c>
      <c r="H40">
        <v>8</v>
      </c>
      <c r="I40">
        <v>8</v>
      </c>
      <c r="J40" t="s">
        <v>244</v>
      </c>
      <c r="K40" t="s">
        <v>248</v>
      </c>
      <c r="L40">
        <v>88</v>
      </c>
      <c r="N40" t="str">
        <f>VLOOKUP(Table1[[#This Row],[Genera species]], 'Check list'!A:E, 5, FALSE)</f>
        <v>Collabium carinatum</v>
      </c>
    </row>
    <row r="41" spans="1:14">
      <c r="A41">
        <v>1</v>
      </c>
      <c r="B41">
        <v>1</v>
      </c>
      <c r="C41">
        <v>3</v>
      </c>
      <c r="D41" t="s">
        <v>33</v>
      </c>
      <c r="E41" t="s">
        <v>32</v>
      </c>
      <c r="F41">
        <v>5</v>
      </c>
      <c r="G41">
        <v>18</v>
      </c>
      <c r="H41">
        <v>13</v>
      </c>
      <c r="I41">
        <v>13</v>
      </c>
      <c r="J41" t="s">
        <v>244</v>
      </c>
      <c r="K41" t="s">
        <v>248</v>
      </c>
      <c r="L41">
        <v>88</v>
      </c>
      <c r="N41" t="str">
        <f>VLOOKUP(Table1[[#This Row],[Genera species]], 'Check list'!A:E, 5, FALSE)</f>
        <v>Pueraria montana</v>
      </c>
    </row>
    <row r="42" spans="1:14">
      <c r="A42">
        <v>1</v>
      </c>
      <c r="B42">
        <v>1</v>
      </c>
      <c r="C42">
        <v>3</v>
      </c>
      <c r="D42" t="s">
        <v>18</v>
      </c>
      <c r="E42" t="s">
        <v>25</v>
      </c>
      <c r="F42">
        <v>6</v>
      </c>
      <c r="G42">
        <v>13</v>
      </c>
      <c r="H42">
        <v>8</v>
      </c>
      <c r="I42">
        <v>8</v>
      </c>
      <c r="J42" t="s">
        <v>244</v>
      </c>
      <c r="K42" t="s">
        <v>248</v>
      </c>
      <c r="L42">
        <v>88</v>
      </c>
      <c r="N42" t="str">
        <f>VLOOKUP(Table1[[#This Row],[Genera species]], 'Check list'!A:E, 5, FALSE)</f>
        <v>Collabium carinatum</v>
      </c>
    </row>
    <row r="43" spans="1:14">
      <c r="A43">
        <v>1</v>
      </c>
      <c r="B43">
        <v>1</v>
      </c>
      <c r="C43">
        <v>3</v>
      </c>
      <c r="D43" t="s">
        <v>18</v>
      </c>
      <c r="E43" t="s">
        <v>19</v>
      </c>
      <c r="F43">
        <v>6</v>
      </c>
      <c r="G43">
        <v>9</v>
      </c>
      <c r="H43">
        <v>8</v>
      </c>
      <c r="I43">
        <v>8</v>
      </c>
      <c r="J43" t="s">
        <v>244</v>
      </c>
      <c r="K43" t="s">
        <v>248</v>
      </c>
      <c r="L43">
        <v>88</v>
      </c>
      <c r="N43" t="str">
        <f>VLOOKUP(Table1[[#This Row],[Genera species]], 'Check list'!A:E, 5, FALSE)</f>
        <v>Goodyera procera</v>
      </c>
    </row>
    <row r="44" spans="1:14">
      <c r="A44">
        <v>1</v>
      </c>
      <c r="B44">
        <v>1</v>
      </c>
      <c r="C44">
        <v>3</v>
      </c>
      <c r="D44" t="s">
        <v>44</v>
      </c>
      <c r="E44" t="s">
        <v>43</v>
      </c>
      <c r="F44">
        <v>1</v>
      </c>
      <c r="G44">
        <v>24</v>
      </c>
      <c r="H44">
        <v>17</v>
      </c>
      <c r="I44">
        <v>17</v>
      </c>
      <c r="J44" t="s">
        <v>244</v>
      </c>
      <c r="K44" t="s">
        <v>248</v>
      </c>
      <c r="L44">
        <v>88</v>
      </c>
      <c r="N44" t="str">
        <f>VLOOKUP(Table1[[#This Row],[Genera species]], 'Check list'!A:E, 5, FALSE)</f>
        <v>Glochidion disparipes</v>
      </c>
    </row>
    <row r="45" spans="1:14">
      <c r="A45">
        <v>1</v>
      </c>
      <c r="B45">
        <v>1</v>
      </c>
      <c r="C45">
        <v>3</v>
      </c>
      <c r="D45" t="s">
        <v>15</v>
      </c>
      <c r="E45" t="s">
        <v>134</v>
      </c>
      <c r="F45">
        <v>1</v>
      </c>
      <c r="G45">
        <v>11</v>
      </c>
      <c r="H45">
        <v>7</v>
      </c>
      <c r="I45">
        <v>7</v>
      </c>
      <c r="J45" t="s">
        <v>244</v>
      </c>
      <c r="K45" t="s">
        <v>248</v>
      </c>
      <c r="L45">
        <v>88</v>
      </c>
      <c r="N45" t="str">
        <f>VLOOKUP(Table1[[#This Row],[Genera species]], 'Check list'!A:E, 5, FALSE)</f>
        <v>Ficus wassa</v>
      </c>
    </row>
    <row r="46" spans="1:14">
      <c r="A46">
        <v>1</v>
      </c>
      <c r="B46">
        <v>1</v>
      </c>
      <c r="C46">
        <v>3</v>
      </c>
      <c r="D46" t="s">
        <v>76</v>
      </c>
      <c r="E46" t="s">
        <v>75</v>
      </c>
      <c r="F46">
        <v>5</v>
      </c>
      <c r="G46">
        <v>46</v>
      </c>
      <c r="H46">
        <v>29</v>
      </c>
      <c r="I46">
        <v>29</v>
      </c>
      <c r="J46" t="s">
        <v>244</v>
      </c>
      <c r="K46" t="s">
        <v>248</v>
      </c>
      <c r="L46">
        <v>88</v>
      </c>
      <c r="N46" t="str">
        <f>VLOOKUP(Table1[[#This Row],[Genera species]], 'Check list'!A:E, 5, FALSE)</f>
        <v>Tecomanthe dendrophila</v>
      </c>
    </row>
    <row r="47" spans="1:14">
      <c r="A47">
        <v>1</v>
      </c>
      <c r="B47">
        <v>1</v>
      </c>
      <c r="C47">
        <v>3</v>
      </c>
      <c r="D47" t="s">
        <v>47</v>
      </c>
      <c r="E47" t="s">
        <v>48</v>
      </c>
      <c r="F47">
        <v>3</v>
      </c>
      <c r="G47">
        <v>27</v>
      </c>
      <c r="H47">
        <v>19</v>
      </c>
      <c r="I47">
        <v>19</v>
      </c>
      <c r="J47" t="s">
        <v>244</v>
      </c>
      <c r="K47" t="s">
        <v>248</v>
      </c>
      <c r="L47">
        <v>88</v>
      </c>
      <c r="N47" t="str">
        <f>VLOOKUP(Table1[[#This Row],[Genera species]], 'Check list'!A:E, 5, FALSE)</f>
        <v>Sphaerostephanos veitchii</v>
      </c>
    </row>
    <row r="48" spans="1:14">
      <c r="A48">
        <v>1</v>
      </c>
      <c r="B48">
        <v>1</v>
      </c>
      <c r="C48">
        <v>3</v>
      </c>
      <c r="D48" t="s">
        <v>13</v>
      </c>
      <c r="E48" t="s">
        <v>14</v>
      </c>
      <c r="F48">
        <v>4</v>
      </c>
      <c r="G48">
        <v>6</v>
      </c>
      <c r="H48">
        <v>6</v>
      </c>
      <c r="I48">
        <v>6</v>
      </c>
      <c r="J48" t="s">
        <v>244</v>
      </c>
      <c r="K48" t="s">
        <v>248</v>
      </c>
      <c r="L48">
        <v>88</v>
      </c>
      <c r="N48" t="str">
        <f>VLOOKUP(Table1[[#This Row],[Genera species]], 'Check list'!A:E, 5, FALSE)</f>
        <v>Digitaria sanguinalis</v>
      </c>
    </row>
    <row r="49" spans="1:14">
      <c r="A49">
        <v>1</v>
      </c>
      <c r="B49">
        <v>1</v>
      </c>
      <c r="C49">
        <v>3</v>
      </c>
      <c r="D49" t="s">
        <v>27</v>
      </c>
      <c r="E49" t="s">
        <v>26</v>
      </c>
      <c r="F49">
        <v>1</v>
      </c>
      <c r="G49">
        <v>14</v>
      </c>
      <c r="H49">
        <v>11</v>
      </c>
      <c r="I49">
        <v>11</v>
      </c>
      <c r="J49" t="s">
        <v>244</v>
      </c>
      <c r="K49" t="s">
        <v>248</v>
      </c>
      <c r="L49">
        <v>88</v>
      </c>
      <c r="N49" t="str">
        <f>VLOOKUP(Table1[[#This Row],[Genera species]], 'Check list'!A:E, 5, FALSE)</f>
        <v>Mallotus discolor</v>
      </c>
    </row>
    <row r="50" spans="1:14">
      <c r="A50">
        <v>1</v>
      </c>
      <c r="B50">
        <v>1</v>
      </c>
      <c r="C50">
        <v>3</v>
      </c>
      <c r="D50" t="s">
        <v>155</v>
      </c>
      <c r="E50" t="s">
        <v>190</v>
      </c>
      <c r="F50">
        <v>4</v>
      </c>
      <c r="G50">
        <v>19</v>
      </c>
      <c r="H50">
        <v>14</v>
      </c>
      <c r="I50">
        <v>14</v>
      </c>
      <c r="J50" t="s">
        <v>244</v>
      </c>
      <c r="K50" t="s">
        <v>248</v>
      </c>
      <c r="L50">
        <v>88</v>
      </c>
      <c r="N50" t="str">
        <f>VLOOKUP(Table1[[#This Row],[Genera species]], 'Check list'!A:E, 5, FALSE)</f>
        <v>Alpinia caerulea</v>
      </c>
    </row>
    <row r="51" spans="1:14">
      <c r="A51">
        <v>1</v>
      </c>
      <c r="B51">
        <v>1</v>
      </c>
      <c r="C51">
        <v>3</v>
      </c>
      <c r="D51" t="s">
        <v>13</v>
      </c>
      <c r="E51" t="s">
        <v>17</v>
      </c>
      <c r="F51">
        <v>4</v>
      </c>
      <c r="G51">
        <v>8</v>
      </c>
      <c r="H51">
        <v>6</v>
      </c>
      <c r="I51">
        <v>6</v>
      </c>
      <c r="J51" t="s">
        <v>244</v>
      </c>
      <c r="K51" t="s">
        <v>248</v>
      </c>
      <c r="L51">
        <v>88</v>
      </c>
      <c r="N51" t="str">
        <f>VLOOKUP(Table1[[#This Row],[Genera species]], 'Check list'!A:E, 5, FALSE)</f>
        <v>Microstegium vimineum</v>
      </c>
    </row>
    <row r="52" spans="1:14">
      <c r="A52">
        <v>1</v>
      </c>
      <c r="B52">
        <v>1</v>
      </c>
      <c r="C52">
        <v>3</v>
      </c>
      <c r="D52" t="s">
        <v>49</v>
      </c>
      <c r="E52" t="s">
        <v>50</v>
      </c>
      <c r="F52">
        <v>5</v>
      </c>
      <c r="G52">
        <v>28</v>
      </c>
      <c r="H52">
        <v>20</v>
      </c>
      <c r="I52">
        <v>20</v>
      </c>
      <c r="J52" t="s">
        <v>244</v>
      </c>
      <c r="K52" t="s">
        <v>248</v>
      </c>
      <c r="L52">
        <v>88</v>
      </c>
      <c r="N52" t="str">
        <f>VLOOKUP(Table1[[#This Row],[Genera species]], 'Check list'!A:E, 5, FALSE)</f>
        <v>Parsonsia straminea</v>
      </c>
    </row>
    <row r="53" spans="1:14">
      <c r="A53">
        <v>1</v>
      </c>
      <c r="B53">
        <v>1</v>
      </c>
      <c r="C53">
        <v>3</v>
      </c>
      <c r="D53" t="s">
        <v>22</v>
      </c>
      <c r="E53" t="s">
        <v>23</v>
      </c>
      <c r="F53">
        <v>1</v>
      </c>
      <c r="G53">
        <v>12</v>
      </c>
      <c r="H53">
        <v>10</v>
      </c>
      <c r="I53">
        <v>10</v>
      </c>
      <c r="J53" t="s">
        <v>244</v>
      </c>
      <c r="K53" t="s">
        <v>248</v>
      </c>
      <c r="L53">
        <v>88</v>
      </c>
      <c r="N53" t="str">
        <f>VLOOKUP(Table1[[#This Row],[Genera species]], 'Check list'!A:E, 5, FALSE)</f>
        <v>Araucaria cunninghamii</v>
      </c>
    </row>
    <row r="54" spans="1:14">
      <c r="A54">
        <v>1</v>
      </c>
      <c r="B54">
        <v>1</v>
      </c>
      <c r="C54">
        <v>3</v>
      </c>
      <c r="D54" t="s">
        <v>51</v>
      </c>
      <c r="E54" t="s">
        <v>52</v>
      </c>
      <c r="F54">
        <v>6</v>
      </c>
      <c r="G54">
        <v>29</v>
      </c>
      <c r="H54">
        <v>21</v>
      </c>
      <c r="I54">
        <v>21</v>
      </c>
      <c r="J54" t="s">
        <v>244</v>
      </c>
      <c r="K54" t="s">
        <v>248</v>
      </c>
      <c r="L54">
        <v>88</v>
      </c>
      <c r="N54" t="str">
        <f>VLOOKUP(Table1[[#This Row],[Genera species]], 'Check list'!A:E, 5, FALSE)</f>
        <v>Dicranum scoparium</v>
      </c>
    </row>
    <row r="55" spans="1:14">
      <c r="A55">
        <v>1</v>
      </c>
      <c r="B55">
        <v>1</v>
      </c>
      <c r="C55">
        <v>3</v>
      </c>
      <c r="D55" t="s">
        <v>137</v>
      </c>
      <c r="E55" t="s">
        <v>138</v>
      </c>
      <c r="F55">
        <v>5</v>
      </c>
      <c r="G55">
        <v>90</v>
      </c>
      <c r="H55">
        <v>46</v>
      </c>
      <c r="I55">
        <v>46</v>
      </c>
      <c r="J55" t="s">
        <v>244</v>
      </c>
      <c r="K55" t="s">
        <v>248</v>
      </c>
      <c r="L55">
        <v>88</v>
      </c>
      <c r="N55" t="str">
        <f>VLOOKUP(Table1[[#This Row],[Genera species]], 'Check list'!A:E, 5, FALSE)</f>
        <v>Echinocystis lobata</v>
      </c>
    </row>
    <row r="56" spans="1:14">
      <c r="A56">
        <v>1</v>
      </c>
      <c r="B56">
        <v>1</v>
      </c>
      <c r="C56">
        <v>3</v>
      </c>
      <c r="D56" t="s">
        <v>38</v>
      </c>
      <c r="E56" t="s">
        <v>39</v>
      </c>
      <c r="F56">
        <v>4</v>
      </c>
      <c r="G56">
        <v>22</v>
      </c>
      <c r="H56">
        <v>16</v>
      </c>
      <c r="I56">
        <v>16</v>
      </c>
      <c r="J56" t="s">
        <v>244</v>
      </c>
      <c r="K56" t="s">
        <v>248</v>
      </c>
      <c r="L56">
        <v>88</v>
      </c>
      <c r="N56" t="str">
        <f>VLOOKUP(Table1[[#This Row],[Genera species]], 'Check list'!A:E, 5, FALSE)</f>
        <v>Sida acuta</v>
      </c>
    </row>
    <row r="57" spans="1:14">
      <c r="A57">
        <v>1</v>
      </c>
      <c r="B57">
        <v>1</v>
      </c>
      <c r="C57">
        <v>3</v>
      </c>
      <c r="D57" t="s">
        <v>20</v>
      </c>
      <c r="E57" t="s">
        <v>21</v>
      </c>
      <c r="F57">
        <v>2</v>
      </c>
      <c r="G57">
        <v>10</v>
      </c>
      <c r="H57">
        <v>9</v>
      </c>
      <c r="I57">
        <v>9</v>
      </c>
      <c r="J57" t="s">
        <v>244</v>
      </c>
      <c r="K57" t="s">
        <v>248</v>
      </c>
      <c r="L57">
        <v>88</v>
      </c>
      <c r="N57" t="str">
        <f>VLOOKUP(Table1[[#This Row],[Genera species]], 'Check list'!A:E, 5, FALSE)</f>
        <v>Boehmeria nivea</v>
      </c>
    </row>
    <row r="58" spans="1:14">
      <c r="A58">
        <v>1</v>
      </c>
      <c r="B58">
        <v>1</v>
      </c>
      <c r="C58">
        <v>3</v>
      </c>
      <c r="D58" t="s">
        <v>15</v>
      </c>
      <c r="E58" t="s">
        <v>30</v>
      </c>
      <c r="F58">
        <v>1</v>
      </c>
      <c r="G58">
        <v>16</v>
      </c>
      <c r="H58">
        <v>7</v>
      </c>
      <c r="I58">
        <v>7</v>
      </c>
      <c r="J58" t="s">
        <v>244</v>
      </c>
      <c r="K58" t="s">
        <v>248</v>
      </c>
      <c r="L58">
        <v>88</v>
      </c>
      <c r="N58" t="str">
        <f>VLOOKUP(Table1[[#This Row],[Genera species]], 'Check list'!A:E, 5, FALSE)</f>
        <v>Ficus hispida</v>
      </c>
    </row>
    <row r="59" spans="1:14">
      <c r="A59">
        <v>1</v>
      </c>
      <c r="B59">
        <v>1</v>
      </c>
      <c r="C59">
        <v>3</v>
      </c>
      <c r="D59" t="s">
        <v>8</v>
      </c>
      <c r="E59" t="s">
        <v>7</v>
      </c>
      <c r="F59">
        <v>3</v>
      </c>
      <c r="G59">
        <v>2</v>
      </c>
      <c r="H59">
        <v>2</v>
      </c>
      <c r="I59">
        <v>2</v>
      </c>
      <c r="J59" t="s">
        <v>244</v>
      </c>
      <c r="K59" t="s">
        <v>248</v>
      </c>
      <c r="L59">
        <v>88</v>
      </c>
      <c r="N59" t="str">
        <f>VLOOKUP(Table1[[#This Row],[Genera species]], 'Check list'!A:E, 5, FALSE)</f>
        <v>Aglaomorpha parkinsonii</v>
      </c>
    </row>
    <row r="60" spans="1:14">
      <c r="A60">
        <v>1</v>
      </c>
      <c r="B60">
        <v>1</v>
      </c>
      <c r="C60">
        <v>3</v>
      </c>
      <c r="D60" t="s">
        <v>38</v>
      </c>
      <c r="E60" t="s">
        <v>53</v>
      </c>
      <c r="F60">
        <v>4</v>
      </c>
      <c r="G60">
        <v>30</v>
      </c>
      <c r="H60">
        <v>16</v>
      </c>
      <c r="I60">
        <v>16</v>
      </c>
      <c r="J60" t="s">
        <v>244</v>
      </c>
      <c r="K60" t="s">
        <v>248</v>
      </c>
      <c r="L60">
        <v>88</v>
      </c>
      <c r="N60" t="str">
        <f>VLOOKUP(Table1[[#This Row],[Genera species]], 'Check list'!A:E, 5, FALSE)</f>
        <v>Iliamna rivularis</v>
      </c>
    </row>
    <row r="61" spans="1:14">
      <c r="A61">
        <v>1</v>
      </c>
      <c r="B61">
        <v>1</v>
      </c>
      <c r="C61">
        <v>3</v>
      </c>
      <c r="D61" t="s">
        <v>12</v>
      </c>
      <c r="E61" t="s">
        <v>11</v>
      </c>
      <c r="F61">
        <v>1</v>
      </c>
      <c r="G61">
        <v>5</v>
      </c>
      <c r="H61">
        <v>5</v>
      </c>
      <c r="I61">
        <v>5</v>
      </c>
      <c r="J61" t="s">
        <v>244</v>
      </c>
      <c r="K61" t="s">
        <v>248</v>
      </c>
      <c r="L61">
        <v>88</v>
      </c>
      <c r="N61" t="str">
        <f>VLOOKUP(Table1[[#This Row],[Genera species]], 'Check list'!A:E, 5, FALSE)</f>
        <v>Piper aduncum</v>
      </c>
    </row>
    <row r="62" spans="1:14">
      <c r="A62">
        <v>1</v>
      </c>
      <c r="B62">
        <v>1</v>
      </c>
      <c r="C62">
        <v>3</v>
      </c>
      <c r="D62" t="s">
        <v>54</v>
      </c>
      <c r="E62" t="s">
        <v>55</v>
      </c>
      <c r="F62">
        <v>6</v>
      </c>
      <c r="G62">
        <v>31</v>
      </c>
      <c r="H62">
        <v>22</v>
      </c>
      <c r="I62">
        <v>22</v>
      </c>
      <c r="J62" t="s">
        <v>244</v>
      </c>
      <c r="K62" t="s">
        <v>248</v>
      </c>
      <c r="L62">
        <v>88</v>
      </c>
      <c r="N62" t="str">
        <f>VLOOKUP(Table1[[#This Row],[Genera species]], 'Check list'!A:E, 5, FALSE)</f>
        <v>Schizaea dichotoma</v>
      </c>
    </row>
    <row r="63" spans="1:14">
      <c r="A63">
        <v>1</v>
      </c>
      <c r="B63">
        <v>1</v>
      </c>
      <c r="C63">
        <v>3</v>
      </c>
      <c r="D63" t="s">
        <v>28</v>
      </c>
      <c r="E63" t="s">
        <v>29</v>
      </c>
      <c r="F63">
        <v>4</v>
      </c>
      <c r="G63">
        <v>15</v>
      </c>
      <c r="H63">
        <v>12</v>
      </c>
      <c r="I63">
        <v>12</v>
      </c>
      <c r="J63" t="s">
        <v>244</v>
      </c>
      <c r="K63" t="s">
        <v>248</v>
      </c>
      <c r="L63">
        <v>88</v>
      </c>
      <c r="N63" t="str">
        <f>VLOOKUP(Table1[[#This Row],[Genera species]], 'Check list'!A:E, 5, FALSE)</f>
        <v>Ereclitites hieracifolia</v>
      </c>
    </row>
    <row r="64" spans="1:14">
      <c r="A64">
        <v>1</v>
      </c>
      <c r="B64">
        <v>1</v>
      </c>
      <c r="C64">
        <v>3</v>
      </c>
      <c r="D64" t="s">
        <v>33</v>
      </c>
      <c r="E64" t="s">
        <v>42</v>
      </c>
      <c r="F64">
        <v>1</v>
      </c>
      <c r="G64">
        <v>23</v>
      </c>
      <c r="H64">
        <v>14</v>
      </c>
      <c r="I64">
        <v>14</v>
      </c>
      <c r="J64" t="s">
        <v>244</v>
      </c>
      <c r="K64" t="s">
        <v>248</v>
      </c>
      <c r="L64">
        <v>88</v>
      </c>
      <c r="N64" t="str">
        <f>VLOOKUP(Table1[[#This Row],[Genera species]], 'Check list'!A:E, 5, FALSE)</f>
        <v>Albizia chinensis</v>
      </c>
    </row>
    <row r="65" spans="1:14">
      <c r="A65">
        <v>1</v>
      </c>
      <c r="B65">
        <v>1</v>
      </c>
      <c r="C65">
        <v>4</v>
      </c>
      <c r="D65" t="s">
        <v>13</v>
      </c>
      <c r="E65" t="s">
        <v>17</v>
      </c>
      <c r="F65">
        <v>4</v>
      </c>
      <c r="G65">
        <v>8</v>
      </c>
      <c r="H65">
        <v>6</v>
      </c>
      <c r="I65">
        <v>6</v>
      </c>
      <c r="J65" t="s">
        <v>244</v>
      </c>
      <c r="K65" t="s">
        <v>248</v>
      </c>
      <c r="L65">
        <v>88</v>
      </c>
      <c r="N65" t="str">
        <f>VLOOKUP(Table1[[#This Row],[Genera species]], 'Check list'!A:E, 5, FALSE)</f>
        <v>Microstegium vimineum</v>
      </c>
    </row>
    <row r="66" spans="1:14">
      <c r="A66">
        <v>1</v>
      </c>
      <c r="B66">
        <v>1</v>
      </c>
      <c r="C66">
        <v>4</v>
      </c>
      <c r="D66" t="s">
        <v>49</v>
      </c>
      <c r="E66" t="s">
        <v>50</v>
      </c>
      <c r="F66">
        <v>5</v>
      </c>
      <c r="G66">
        <v>28</v>
      </c>
      <c r="H66">
        <v>20</v>
      </c>
      <c r="I66">
        <v>20</v>
      </c>
      <c r="J66" t="s">
        <v>244</v>
      </c>
      <c r="K66" t="s">
        <v>248</v>
      </c>
      <c r="L66">
        <v>88</v>
      </c>
      <c r="N66" t="str">
        <f>VLOOKUP(Table1[[#This Row],[Genera species]], 'Check list'!A:E, 5, FALSE)</f>
        <v>Parsonsia straminea</v>
      </c>
    </row>
    <row r="67" spans="1:14">
      <c r="A67">
        <v>1</v>
      </c>
      <c r="B67">
        <v>1</v>
      </c>
      <c r="C67">
        <v>4</v>
      </c>
      <c r="D67" t="s">
        <v>58</v>
      </c>
      <c r="E67" t="s">
        <v>57</v>
      </c>
      <c r="F67">
        <v>1</v>
      </c>
      <c r="G67">
        <v>32</v>
      </c>
      <c r="H67">
        <v>23</v>
      </c>
      <c r="I67">
        <v>23</v>
      </c>
      <c r="J67" t="s">
        <v>244</v>
      </c>
      <c r="K67" t="s">
        <v>248</v>
      </c>
      <c r="L67">
        <v>88</v>
      </c>
      <c r="N67" t="str">
        <f>VLOOKUP(Table1[[#This Row],[Genera species]], 'Check list'!A:E, 5, FALSE)</f>
        <v>Litsea guphii</v>
      </c>
    </row>
    <row r="68" spans="1:14">
      <c r="A68">
        <v>1</v>
      </c>
      <c r="B68">
        <v>1</v>
      </c>
      <c r="C68">
        <v>4</v>
      </c>
      <c r="D68" t="s">
        <v>33</v>
      </c>
      <c r="E68" t="s">
        <v>42</v>
      </c>
      <c r="F68">
        <v>1</v>
      </c>
      <c r="G68">
        <v>23</v>
      </c>
      <c r="H68">
        <v>13</v>
      </c>
      <c r="I68">
        <v>13</v>
      </c>
      <c r="J68" t="s">
        <v>244</v>
      </c>
      <c r="K68" t="s">
        <v>248</v>
      </c>
      <c r="L68">
        <v>88</v>
      </c>
      <c r="N68" t="str">
        <f>VLOOKUP(Table1[[#This Row],[Genera species]], 'Check list'!A:E, 5, FALSE)</f>
        <v>Albizia chinensis</v>
      </c>
    </row>
    <row r="69" spans="1:14">
      <c r="A69">
        <v>1</v>
      </c>
      <c r="B69">
        <v>1</v>
      </c>
      <c r="C69">
        <v>4</v>
      </c>
      <c r="D69" t="s">
        <v>44</v>
      </c>
      <c r="E69" t="s">
        <v>59</v>
      </c>
      <c r="F69">
        <v>2</v>
      </c>
      <c r="G69">
        <v>33</v>
      </c>
      <c r="H69">
        <v>17</v>
      </c>
      <c r="I69">
        <v>17</v>
      </c>
      <c r="J69" t="s">
        <v>244</v>
      </c>
      <c r="K69" t="s">
        <v>248</v>
      </c>
      <c r="L69">
        <v>88</v>
      </c>
      <c r="N69" t="str">
        <f>VLOOKUP(Table1[[#This Row],[Genera species]], 'Check list'!A:E, 5, FALSE)</f>
        <v>Breynia crenua</v>
      </c>
    </row>
    <row r="70" spans="1:14">
      <c r="A70">
        <v>1</v>
      </c>
      <c r="B70">
        <v>1</v>
      </c>
      <c r="C70">
        <v>4</v>
      </c>
      <c r="D70" t="s">
        <v>28</v>
      </c>
      <c r="E70" t="s">
        <v>29</v>
      </c>
      <c r="F70">
        <v>4</v>
      </c>
      <c r="G70">
        <v>15</v>
      </c>
      <c r="H70">
        <v>12</v>
      </c>
      <c r="I70">
        <v>12</v>
      </c>
      <c r="J70" t="s">
        <v>244</v>
      </c>
      <c r="K70" t="s">
        <v>248</v>
      </c>
      <c r="L70">
        <v>88</v>
      </c>
      <c r="N70" t="str">
        <f>VLOOKUP(Table1[[#This Row],[Genera species]], 'Check list'!A:E, 5, FALSE)</f>
        <v>Ereclitites hieracifolia</v>
      </c>
    </row>
    <row r="71" spans="1:14">
      <c r="A71">
        <v>1</v>
      </c>
      <c r="B71">
        <v>1</v>
      </c>
      <c r="C71">
        <v>4</v>
      </c>
      <c r="D71" t="s">
        <v>22</v>
      </c>
      <c r="E71" t="s">
        <v>23</v>
      </c>
      <c r="F71">
        <v>1</v>
      </c>
      <c r="G71">
        <v>12</v>
      </c>
      <c r="H71">
        <v>10</v>
      </c>
      <c r="I71">
        <v>10</v>
      </c>
      <c r="J71" t="s">
        <v>244</v>
      </c>
      <c r="K71" t="s">
        <v>248</v>
      </c>
      <c r="L71">
        <v>88</v>
      </c>
      <c r="N71" t="str">
        <f>VLOOKUP(Table1[[#This Row],[Genera species]], 'Check list'!A:E, 5, FALSE)</f>
        <v>Araucaria cunninghamii</v>
      </c>
    </row>
    <row r="72" spans="1:14">
      <c r="A72">
        <v>1</v>
      </c>
      <c r="B72">
        <v>1</v>
      </c>
      <c r="C72">
        <v>4</v>
      </c>
      <c r="D72" t="s">
        <v>27</v>
      </c>
      <c r="E72" t="s">
        <v>26</v>
      </c>
      <c r="F72">
        <v>1</v>
      </c>
      <c r="G72">
        <v>14</v>
      </c>
      <c r="H72">
        <v>11</v>
      </c>
      <c r="I72">
        <v>11</v>
      </c>
      <c r="J72" t="s">
        <v>244</v>
      </c>
      <c r="K72" t="s">
        <v>248</v>
      </c>
      <c r="L72">
        <v>88</v>
      </c>
      <c r="N72" t="str">
        <f>VLOOKUP(Table1[[#This Row],[Genera species]], 'Check list'!A:E, 5, FALSE)</f>
        <v>Mallotus discolor</v>
      </c>
    </row>
    <row r="73" spans="1:14">
      <c r="A73">
        <v>1</v>
      </c>
      <c r="B73">
        <v>1</v>
      </c>
      <c r="C73">
        <v>4</v>
      </c>
      <c r="D73" t="s">
        <v>12</v>
      </c>
      <c r="E73" t="s">
        <v>11</v>
      </c>
      <c r="F73">
        <v>1</v>
      </c>
      <c r="G73">
        <v>5</v>
      </c>
      <c r="H73">
        <v>5</v>
      </c>
      <c r="I73">
        <v>5</v>
      </c>
      <c r="J73" t="s">
        <v>244</v>
      </c>
      <c r="K73" t="s">
        <v>248</v>
      </c>
      <c r="L73">
        <v>88</v>
      </c>
      <c r="N73" t="str">
        <f>VLOOKUP(Table1[[#This Row],[Genera species]], 'Check list'!A:E, 5, FALSE)</f>
        <v>Piper aduncum</v>
      </c>
    </row>
    <row r="74" spans="1:14">
      <c r="A74">
        <v>1</v>
      </c>
      <c r="B74">
        <v>1</v>
      </c>
      <c r="C74">
        <v>4</v>
      </c>
      <c r="D74" t="s">
        <v>38</v>
      </c>
      <c r="E74" t="s">
        <v>39</v>
      </c>
      <c r="F74">
        <v>4</v>
      </c>
      <c r="G74">
        <v>22</v>
      </c>
      <c r="H74">
        <v>16</v>
      </c>
      <c r="I74">
        <v>16</v>
      </c>
      <c r="J74" t="s">
        <v>244</v>
      </c>
      <c r="K74" t="s">
        <v>248</v>
      </c>
      <c r="L74">
        <v>88</v>
      </c>
      <c r="N74" t="str">
        <f>VLOOKUP(Table1[[#This Row],[Genera species]], 'Check list'!A:E, 5, FALSE)</f>
        <v>Sida acuta</v>
      </c>
    </row>
    <row r="75" spans="1:14">
      <c r="A75">
        <v>1</v>
      </c>
      <c r="B75">
        <v>1</v>
      </c>
      <c r="C75">
        <v>4</v>
      </c>
      <c r="D75" t="s">
        <v>33</v>
      </c>
      <c r="E75" t="s">
        <v>60</v>
      </c>
      <c r="F75">
        <v>1</v>
      </c>
      <c r="G75">
        <v>34</v>
      </c>
      <c r="H75">
        <v>13</v>
      </c>
      <c r="I75">
        <v>13</v>
      </c>
      <c r="J75" t="s">
        <v>244</v>
      </c>
      <c r="K75" t="s">
        <v>248</v>
      </c>
      <c r="L75">
        <v>88</v>
      </c>
      <c r="N75" t="str">
        <f>VLOOKUP(Table1[[#This Row],[Genera species]], 'Check list'!A:E, 5, FALSE)</f>
        <v>Delonix regia</v>
      </c>
    </row>
    <row r="76" spans="1:14">
      <c r="A76">
        <v>1</v>
      </c>
      <c r="B76">
        <v>1</v>
      </c>
      <c r="C76">
        <v>4</v>
      </c>
      <c r="D76" t="s">
        <v>18</v>
      </c>
      <c r="E76" t="s">
        <v>25</v>
      </c>
      <c r="F76">
        <v>6</v>
      </c>
      <c r="G76">
        <v>13</v>
      </c>
      <c r="H76">
        <v>8</v>
      </c>
      <c r="I76">
        <v>8</v>
      </c>
      <c r="J76" t="s">
        <v>244</v>
      </c>
      <c r="K76" t="s">
        <v>248</v>
      </c>
      <c r="L76">
        <v>88</v>
      </c>
      <c r="N76" t="str">
        <f>VLOOKUP(Table1[[#This Row],[Genera species]], 'Check list'!A:E, 5, FALSE)</f>
        <v>Collabium carinatum</v>
      </c>
    </row>
    <row r="77" spans="1:14">
      <c r="A77">
        <v>1</v>
      </c>
      <c r="B77">
        <v>1</v>
      </c>
      <c r="C77">
        <v>4</v>
      </c>
      <c r="D77" t="s">
        <v>9</v>
      </c>
      <c r="E77" t="s">
        <v>10</v>
      </c>
      <c r="F77">
        <v>3</v>
      </c>
      <c r="G77">
        <v>4</v>
      </c>
      <c r="H77">
        <v>4</v>
      </c>
      <c r="I77">
        <v>4</v>
      </c>
      <c r="J77" t="s">
        <v>244</v>
      </c>
      <c r="K77" t="s">
        <v>248</v>
      </c>
      <c r="L77">
        <v>88</v>
      </c>
      <c r="N77" t="str">
        <f>VLOOKUP(Table1[[#This Row],[Genera species]], 'Check list'!A:E, 5, FALSE)</f>
        <v>Parapolystichum novoguineens</v>
      </c>
    </row>
    <row r="78" spans="1:14">
      <c r="A78">
        <v>1</v>
      </c>
      <c r="B78">
        <v>1</v>
      </c>
      <c r="C78">
        <v>4</v>
      </c>
      <c r="D78" t="s">
        <v>15</v>
      </c>
      <c r="E78" t="s">
        <v>134</v>
      </c>
      <c r="F78">
        <v>1</v>
      </c>
      <c r="G78">
        <v>11</v>
      </c>
      <c r="H78">
        <v>7</v>
      </c>
      <c r="I78">
        <v>7</v>
      </c>
      <c r="J78" t="s">
        <v>244</v>
      </c>
      <c r="K78" t="s">
        <v>248</v>
      </c>
      <c r="L78">
        <v>88</v>
      </c>
      <c r="N78" t="str">
        <f>VLOOKUP(Table1[[#This Row],[Genera species]], 'Check list'!A:E, 5, FALSE)</f>
        <v>Ficus wassa</v>
      </c>
    </row>
    <row r="79" spans="1:14">
      <c r="A79">
        <v>1</v>
      </c>
      <c r="B79">
        <v>1</v>
      </c>
      <c r="C79">
        <v>4</v>
      </c>
      <c r="D79" t="s">
        <v>155</v>
      </c>
      <c r="E79" t="s">
        <v>190</v>
      </c>
      <c r="F79">
        <v>4</v>
      </c>
      <c r="G79">
        <v>19</v>
      </c>
      <c r="H79">
        <v>14</v>
      </c>
      <c r="I79">
        <v>14</v>
      </c>
      <c r="J79" t="s">
        <v>244</v>
      </c>
      <c r="K79" t="s">
        <v>248</v>
      </c>
      <c r="L79">
        <v>88</v>
      </c>
      <c r="N79" t="str">
        <f>VLOOKUP(Table1[[#This Row],[Genera species]], 'Check list'!A:E, 5, FALSE)</f>
        <v>Alpinia caerulea</v>
      </c>
    </row>
    <row r="80" spans="1:14">
      <c r="A80">
        <v>1</v>
      </c>
      <c r="B80">
        <v>1</v>
      </c>
      <c r="C80">
        <v>4</v>
      </c>
      <c r="D80" t="s">
        <v>15</v>
      </c>
      <c r="E80" t="s">
        <v>30</v>
      </c>
      <c r="F80">
        <v>1</v>
      </c>
      <c r="G80">
        <v>16</v>
      </c>
      <c r="H80">
        <v>7</v>
      </c>
      <c r="I80">
        <v>7</v>
      </c>
      <c r="J80" t="s">
        <v>244</v>
      </c>
      <c r="K80" t="s">
        <v>248</v>
      </c>
      <c r="L80">
        <v>88</v>
      </c>
      <c r="N80" t="str">
        <f>VLOOKUP(Table1[[#This Row],[Genera species]], 'Check list'!A:E, 5, FALSE)</f>
        <v>Ficus hispida</v>
      </c>
    </row>
    <row r="81" spans="1:14">
      <c r="A81">
        <v>1</v>
      </c>
      <c r="B81">
        <v>1</v>
      </c>
      <c r="C81">
        <v>4</v>
      </c>
      <c r="D81" t="s">
        <v>44</v>
      </c>
      <c r="E81" t="s">
        <v>43</v>
      </c>
      <c r="F81">
        <v>1</v>
      </c>
      <c r="G81">
        <v>24</v>
      </c>
      <c r="H81">
        <v>17</v>
      </c>
      <c r="I81">
        <v>17</v>
      </c>
      <c r="J81" t="s">
        <v>244</v>
      </c>
      <c r="K81" t="s">
        <v>248</v>
      </c>
      <c r="L81">
        <v>88</v>
      </c>
      <c r="N81" t="str">
        <f>VLOOKUP(Table1[[#This Row],[Genera species]], 'Check list'!A:E, 5, FALSE)</f>
        <v>Glochidion disparipes</v>
      </c>
    </row>
    <row r="82" spans="1:14">
      <c r="A82">
        <v>1</v>
      </c>
      <c r="B82">
        <v>1</v>
      </c>
      <c r="C82">
        <v>4</v>
      </c>
      <c r="D82" t="s">
        <v>81</v>
      </c>
      <c r="E82" t="s">
        <v>61</v>
      </c>
      <c r="F82">
        <v>1</v>
      </c>
      <c r="G82">
        <v>35</v>
      </c>
      <c r="H82">
        <v>24</v>
      </c>
      <c r="I82">
        <v>24</v>
      </c>
      <c r="J82" t="s">
        <v>244</v>
      </c>
      <c r="K82" t="s">
        <v>248</v>
      </c>
      <c r="L82">
        <v>88</v>
      </c>
      <c r="N82" t="str">
        <f>VLOOKUP(Table1[[#This Row],[Genera species]], 'Check list'!A:E, 5, FALSE)</f>
        <v>Pittosporum ferrugineum</v>
      </c>
    </row>
    <row r="83" spans="1:14">
      <c r="A83">
        <v>1</v>
      </c>
      <c r="B83">
        <v>1</v>
      </c>
      <c r="C83">
        <v>4</v>
      </c>
      <c r="D83" t="s">
        <v>18</v>
      </c>
      <c r="E83" t="s">
        <v>19</v>
      </c>
      <c r="F83">
        <v>6</v>
      </c>
      <c r="G83">
        <v>9</v>
      </c>
      <c r="H83">
        <v>8</v>
      </c>
      <c r="I83">
        <v>8</v>
      </c>
      <c r="J83" t="s">
        <v>244</v>
      </c>
      <c r="K83" t="s">
        <v>248</v>
      </c>
      <c r="L83">
        <v>88</v>
      </c>
      <c r="N83" t="str">
        <f>VLOOKUP(Table1[[#This Row],[Genera species]], 'Check list'!A:E, 5, FALSE)</f>
        <v>Goodyera procera</v>
      </c>
    </row>
    <row r="84" spans="1:14">
      <c r="A84">
        <v>1</v>
      </c>
      <c r="B84">
        <v>1</v>
      </c>
      <c r="C84">
        <v>4</v>
      </c>
      <c r="D84" t="s">
        <v>13</v>
      </c>
      <c r="E84" t="s">
        <v>14</v>
      </c>
      <c r="F84">
        <v>4</v>
      </c>
      <c r="G84">
        <v>6</v>
      </c>
      <c r="H84">
        <v>6</v>
      </c>
      <c r="I84">
        <v>6</v>
      </c>
      <c r="J84" t="s">
        <v>244</v>
      </c>
      <c r="K84" t="s">
        <v>248</v>
      </c>
      <c r="L84">
        <v>88</v>
      </c>
      <c r="N84" t="str">
        <f>VLOOKUP(Table1[[#This Row],[Genera species]], 'Check list'!A:E, 5, FALSE)</f>
        <v>Digitaria sanguinalis</v>
      </c>
    </row>
    <row r="85" spans="1:14">
      <c r="A85">
        <v>1</v>
      </c>
      <c r="B85">
        <v>1</v>
      </c>
      <c r="C85">
        <v>4</v>
      </c>
      <c r="D85" t="s">
        <v>47</v>
      </c>
      <c r="E85" t="s">
        <v>48</v>
      </c>
      <c r="F85">
        <v>3</v>
      </c>
      <c r="G85">
        <v>27</v>
      </c>
      <c r="H85">
        <v>19</v>
      </c>
      <c r="I85">
        <v>19</v>
      </c>
      <c r="J85" t="s">
        <v>244</v>
      </c>
      <c r="K85" t="s">
        <v>248</v>
      </c>
      <c r="L85">
        <v>88</v>
      </c>
      <c r="N85" t="str">
        <f>VLOOKUP(Table1[[#This Row],[Genera species]], 'Check list'!A:E, 5, FALSE)</f>
        <v>Sphaerostephanos veitchii</v>
      </c>
    </row>
    <row r="86" spans="1:14">
      <c r="A86">
        <v>1</v>
      </c>
      <c r="B86">
        <v>1</v>
      </c>
      <c r="C86">
        <v>4</v>
      </c>
      <c r="D86" t="s">
        <v>101</v>
      </c>
      <c r="E86" t="s">
        <v>241</v>
      </c>
      <c r="F86">
        <v>3</v>
      </c>
      <c r="G86">
        <v>164</v>
      </c>
      <c r="H86">
        <v>37</v>
      </c>
      <c r="I86">
        <v>37</v>
      </c>
      <c r="J86" t="s">
        <v>244</v>
      </c>
      <c r="K86" t="s">
        <v>248</v>
      </c>
      <c r="L86">
        <v>88</v>
      </c>
      <c r="N86" t="str">
        <f>VLOOKUP(Table1[[#This Row],[Genera species]], 'Check list'!A:E, 5, FALSE)</f>
        <v>Pteris papuana</v>
      </c>
    </row>
    <row r="87" spans="1:14">
      <c r="A87">
        <v>1</v>
      </c>
      <c r="B87">
        <v>1</v>
      </c>
      <c r="C87">
        <v>4</v>
      </c>
      <c r="D87" t="s">
        <v>33</v>
      </c>
      <c r="E87" t="s">
        <v>32</v>
      </c>
      <c r="F87">
        <v>4</v>
      </c>
      <c r="G87">
        <v>18</v>
      </c>
      <c r="H87">
        <v>13</v>
      </c>
      <c r="I87">
        <v>13</v>
      </c>
      <c r="J87" t="s">
        <v>244</v>
      </c>
      <c r="K87" t="s">
        <v>248</v>
      </c>
      <c r="L87">
        <v>88</v>
      </c>
      <c r="N87" t="str">
        <f>VLOOKUP(Table1[[#This Row],[Genera species]], 'Check list'!A:E, 5, FALSE)</f>
        <v>Pueraria montana</v>
      </c>
    </row>
    <row r="88" spans="1:14">
      <c r="A88">
        <v>1</v>
      </c>
      <c r="B88">
        <v>1</v>
      </c>
      <c r="C88">
        <v>5</v>
      </c>
      <c r="D88" t="s">
        <v>47</v>
      </c>
      <c r="E88" t="s">
        <v>48</v>
      </c>
      <c r="F88">
        <v>3</v>
      </c>
      <c r="G88">
        <v>27</v>
      </c>
      <c r="H88">
        <v>29</v>
      </c>
      <c r="I88">
        <v>29</v>
      </c>
      <c r="J88" t="s">
        <v>244</v>
      </c>
      <c r="K88" t="s">
        <v>248</v>
      </c>
      <c r="L88">
        <v>88</v>
      </c>
      <c r="N88" t="str">
        <f>VLOOKUP(Table1[[#This Row],[Genera species]], 'Check list'!A:E, 5, FALSE)</f>
        <v>Sphaerostephanos veitchii</v>
      </c>
    </row>
    <row r="89" spans="1:14">
      <c r="A89">
        <v>1</v>
      </c>
      <c r="B89">
        <v>1</v>
      </c>
      <c r="C89">
        <v>5</v>
      </c>
      <c r="D89" t="s">
        <v>47</v>
      </c>
      <c r="E89" t="s">
        <v>62</v>
      </c>
      <c r="F89">
        <v>3</v>
      </c>
      <c r="G89">
        <v>36</v>
      </c>
      <c r="H89">
        <v>19</v>
      </c>
      <c r="I89">
        <v>19</v>
      </c>
      <c r="J89" t="s">
        <v>244</v>
      </c>
      <c r="K89" t="s">
        <v>248</v>
      </c>
      <c r="L89">
        <v>88</v>
      </c>
      <c r="N89" t="str">
        <f>VLOOKUP(Table1[[#This Row],[Genera species]], 'Check list'!A:E, 5, FALSE)</f>
        <v>Sphaerostephanos moseleyi</v>
      </c>
    </row>
    <row r="90" spans="1:14">
      <c r="A90">
        <v>1</v>
      </c>
      <c r="B90">
        <v>1</v>
      </c>
      <c r="C90">
        <v>5</v>
      </c>
      <c r="D90" t="s">
        <v>12</v>
      </c>
      <c r="E90" t="s">
        <v>11</v>
      </c>
      <c r="F90">
        <v>1</v>
      </c>
      <c r="G90">
        <v>5</v>
      </c>
      <c r="H90">
        <v>5</v>
      </c>
      <c r="I90">
        <v>5</v>
      </c>
      <c r="J90" t="s">
        <v>244</v>
      </c>
      <c r="K90" t="s">
        <v>248</v>
      </c>
      <c r="L90">
        <v>88</v>
      </c>
      <c r="N90" t="str">
        <f>VLOOKUP(Table1[[#This Row],[Genera species]], 'Check list'!A:E, 5, FALSE)</f>
        <v>Piper aduncum</v>
      </c>
    </row>
    <row r="91" spans="1:14">
      <c r="A91">
        <v>1</v>
      </c>
      <c r="B91">
        <v>1</v>
      </c>
      <c r="C91">
        <v>5</v>
      </c>
      <c r="D91" t="s">
        <v>33</v>
      </c>
      <c r="E91" t="s">
        <v>42</v>
      </c>
      <c r="F91">
        <v>1</v>
      </c>
      <c r="G91">
        <v>23</v>
      </c>
      <c r="H91">
        <v>13</v>
      </c>
      <c r="I91">
        <v>13</v>
      </c>
      <c r="J91" t="s">
        <v>244</v>
      </c>
      <c r="K91" t="s">
        <v>248</v>
      </c>
      <c r="L91">
        <v>88</v>
      </c>
      <c r="N91" t="str">
        <f>VLOOKUP(Table1[[#This Row],[Genera species]], 'Check list'!A:E, 5, FALSE)</f>
        <v>Albizia chinensis</v>
      </c>
    </row>
    <row r="92" spans="1:14">
      <c r="A92">
        <v>1</v>
      </c>
      <c r="B92">
        <v>1</v>
      </c>
      <c r="C92">
        <v>5</v>
      </c>
      <c r="D92" t="s">
        <v>63</v>
      </c>
      <c r="E92" t="s">
        <v>64</v>
      </c>
      <c r="F92">
        <v>1</v>
      </c>
      <c r="G92">
        <v>37</v>
      </c>
      <c r="H92">
        <v>25</v>
      </c>
      <c r="I92">
        <v>25</v>
      </c>
      <c r="J92" t="s">
        <v>244</v>
      </c>
      <c r="K92" t="s">
        <v>248</v>
      </c>
      <c r="L92">
        <v>88</v>
      </c>
      <c r="N92" t="str">
        <f>VLOOKUP(Table1[[#This Row],[Genera species]], 'Check list'!A:E, 5, FALSE)</f>
        <v>Pinus kesiya</v>
      </c>
    </row>
    <row r="93" spans="1:14">
      <c r="A93">
        <v>1</v>
      </c>
      <c r="B93">
        <v>1</v>
      </c>
      <c r="C93">
        <v>5</v>
      </c>
      <c r="D93" t="s">
        <v>28</v>
      </c>
      <c r="E93" t="s">
        <v>29</v>
      </c>
      <c r="F93">
        <v>4</v>
      </c>
      <c r="G93">
        <v>15</v>
      </c>
      <c r="H93">
        <v>12</v>
      </c>
      <c r="I93">
        <v>12</v>
      </c>
      <c r="J93" t="s">
        <v>244</v>
      </c>
      <c r="K93" t="s">
        <v>248</v>
      </c>
      <c r="L93">
        <v>88</v>
      </c>
      <c r="N93" t="str">
        <f>VLOOKUP(Table1[[#This Row],[Genera species]], 'Check list'!A:E, 5, FALSE)</f>
        <v>Ereclitites hieracifolia</v>
      </c>
    </row>
    <row r="94" spans="1:14">
      <c r="A94">
        <v>1</v>
      </c>
      <c r="B94">
        <v>1</v>
      </c>
      <c r="C94">
        <v>5</v>
      </c>
      <c r="D94" t="s">
        <v>15</v>
      </c>
      <c r="E94" t="s">
        <v>31</v>
      </c>
      <c r="F94">
        <v>1</v>
      </c>
      <c r="G94">
        <v>17</v>
      </c>
      <c r="H94">
        <v>7</v>
      </c>
      <c r="I94">
        <v>7</v>
      </c>
      <c r="J94" t="s">
        <v>244</v>
      </c>
      <c r="K94" t="s">
        <v>248</v>
      </c>
      <c r="L94">
        <v>88</v>
      </c>
      <c r="N94" t="str">
        <f>VLOOKUP(Table1[[#This Row],[Genera species]], 'Check list'!A:E, 5, FALSE)</f>
        <v>Ficus copiosa</v>
      </c>
    </row>
    <row r="95" spans="1:14">
      <c r="A95">
        <v>1</v>
      </c>
      <c r="B95">
        <v>1</v>
      </c>
      <c r="C95">
        <v>5</v>
      </c>
      <c r="D95" t="s">
        <v>155</v>
      </c>
      <c r="E95" t="s">
        <v>190</v>
      </c>
      <c r="F95">
        <v>4</v>
      </c>
      <c r="G95">
        <v>19</v>
      </c>
      <c r="H95">
        <v>14</v>
      </c>
      <c r="I95">
        <v>14</v>
      </c>
      <c r="J95" t="s">
        <v>244</v>
      </c>
      <c r="K95" t="s">
        <v>248</v>
      </c>
      <c r="L95">
        <v>88</v>
      </c>
      <c r="N95" t="str">
        <f>VLOOKUP(Table1[[#This Row],[Genera species]], 'Check list'!A:E, 5, FALSE)</f>
        <v>Alpinia caerulea</v>
      </c>
    </row>
    <row r="96" spans="1:14">
      <c r="A96">
        <v>1</v>
      </c>
      <c r="B96">
        <v>1</v>
      </c>
      <c r="C96">
        <v>5</v>
      </c>
      <c r="D96" t="s">
        <v>18</v>
      </c>
      <c r="E96" t="s">
        <v>25</v>
      </c>
      <c r="F96">
        <v>6</v>
      </c>
      <c r="G96">
        <v>13</v>
      </c>
      <c r="H96">
        <v>8</v>
      </c>
      <c r="I96">
        <v>8</v>
      </c>
      <c r="J96" t="s">
        <v>244</v>
      </c>
      <c r="K96" t="s">
        <v>248</v>
      </c>
      <c r="L96">
        <v>88</v>
      </c>
      <c r="N96" t="str">
        <f>VLOOKUP(Table1[[#This Row],[Genera species]], 'Check list'!A:E, 5, FALSE)</f>
        <v>Collabium carinatum</v>
      </c>
    </row>
    <row r="97" spans="1:14">
      <c r="A97">
        <v>1</v>
      </c>
      <c r="B97">
        <v>1</v>
      </c>
      <c r="C97">
        <v>5</v>
      </c>
      <c r="D97" t="s">
        <v>8</v>
      </c>
      <c r="E97" t="s">
        <v>7</v>
      </c>
      <c r="F97">
        <v>3</v>
      </c>
      <c r="G97">
        <v>2</v>
      </c>
      <c r="H97">
        <v>2</v>
      </c>
      <c r="I97">
        <v>2</v>
      </c>
      <c r="J97" t="s">
        <v>244</v>
      </c>
      <c r="K97" t="s">
        <v>248</v>
      </c>
      <c r="L97">
        <v>88</v>
      </c>
      <c r="N97" t="str">
        <f>VLOOKUP(Table1[[#This Row],[Genera species]], 'Check list'!A:E, 5, FALSE)</f>
        <v>Aglaomorpha parkinsonii</v>
      </c>
    </row>
    <row r="98" spans="1:14">
      <c r="A98">
        <v>1</v>
      </c>
      <c r="B98">
        <v>1</v>
      </c>
      <c r="C98">
        <v>5</v>
      </c>
      <c r="D98" t="s">
        <v>155</v>
      </c>
      <c r="E98" t="s">
        <v>65</v>
      </c>
      <c r="F98">
        <v>4</v>
      </c>
      <c r="G98">
        <v>38</v>
      </c>
      <c r="H98">
        <v>14</v>
      </c>
      <c r="I98">
        <v>14</v>
      </c>
      <c r="J98" t="s">
        <v>244</v>
      </c>
      <c r="K98" t="s">
        <v>248</v>
      </c>
      <c r="L98">
        <v>88</v>
      </c>
      <c r="N98" t="str">
        <f>VLOOKUP(Table1[[#This Row],[Genera species]], 'Check list'!A:E, 5, FALSE)</f>
        <v>Riedelia sp</v>
      </c>
    </row>
    <row r="99" spans="1:14">
      <c r="A99">
        <v>1</v>
      </c>
      <c r="B99">
        <v>1</v>
      </c>
      <c r="C99">
        <v>5</v>
      </c>
      <c r="D99" t="s">
        <v>27</v>
      </c>
      <c r="E99" t="s">
        <v>26</v>
      </c>
      <c r="F99">
        <v>1</v>
      </c>
      <c r="G99">
        <v>14</v>
      </c>
      <c r="H99">
        <v>11</v>
      </c>
      <c r="I99">
        <v>11</v>
      </c>
      <c r="J99" t="s">
        <v>244</v>
      </c>
      <c r="K99" t="s">
        <v>248</v>
      </c>
      <c r="L99">
        <v>88</v>
      </c>
      <c r="N99" t="str">
        <f>VLOOKUP(Table1[[#This Row],[Genera species]], 'Check list'!A:E, 5, FALSE)</f>
        <v>Mallotus discolor</v>
      </c>
    </row>
    <row r="100" spans="1:14">
      <c r="A100">
        <v>1</v>
      </c>
      <c r="B100">
        <v>1</v>
      </c>
      <c r="C100">
        <v>5</v>
      </c>
      <c r="D100" t="s">
        <v>15</v>
      </c>
      <c r="E100" t="s">
        <v>134</v>
      </c>
      <c r="F100">
        <v>1</v>
      </c>
      <c r="G100">
        <v>11</v>
      </c>
      <c r="H100">
        <v>7</v>
      </c>
      <c r="I100">
        <v>7</v>
      </c>
      <c r="J100" t="s">
        <v>244</v>
      </c>
      <c r="K100" t="s">
        <v>248</v>
      </c>
      <c r="L100">
        <v>88</v>
      </c>
      <c r="N100" t="str">
        <f>VLOOKUP(Table1[[#This Row],[Genera species]], 'Check list'!A:E, 5, FALSE)</f>
        <v>Ficus wassa</v>
      </c>
    </row>
    <row r="101" spans="1:14">
      <c r="A101">
        <v>1</v>
      </c>
      <c r="B101">
        <v>1</v>
      </c>
      <c r="C101">
        <v>5</v>
      </c>
      <c r="D101" t="s">
        <v>22</v>
      </c>
      <c r="E101" t="s">
        <v>23</v>
      </c>
      <c r="F101">
        <v>1</v>
      </c>
      <c r="G101">
        <v>12</v>
      </c>
      <c r="H101">
        <v>10</v>
      </c>
      <c r="I101">
        <v>10</v>
      </c>
      <c r="J101" t="s">
        <v>244</v>
      </c>
      <c r="K101" t="s">
        <v>248</v>
      </c>
      <c r="L101">
        <v>88</v>
      </c>
      <c r="N101" t="str">
        <f>VLOOKUP(Table1[[#This Row],[Genera species]], 'Check list'!A:E, 5, FALSE)</f>
        <v>Araucaria cunninghamii</v>
      </c>
    </row>
    <row r="102" spans="1:14">
      <c r="A102">
        <v>1</v>
      </c>
      <c r="B102">
        <v>1</v>
      </c>
      <c r="C102">
        <v>5</v>
      </c>
      <c r="D102" t="s">
        <v>101</v>
      </c>
      <c r="E102" t="s">
        <v>241</v>
      </c>
      <c r="F102">
        <v>3</v>
      </c>
      <c r="G102">
        <v>164</v>
      </c>
      <c r="H102">
        <v>37</v>
      </c>
      <c r="I102">
        <v>37</v>
      </c>
      <c r="J102" t="s">
        <v>244</v>
      </c>
      <c r="K102" t="s">
        <v>248</v>
      </c>
      <c r="L102">
        <v>88</v>
      </c>
      <c r="N102" t="str">
        <f>VLOOKUP(Table1[[#This Row],[Genera species]], 'Check list'!A:E, 5, FALSE)</f>
        <v>Pteris papuana</v>
      </c>
    </row>
    <row r="103" spans="1:14">
      <c r="A103">
        <v>1</v>
      </c>
      <c r="B103">
        <v>1</v>
      </c>
      <c r="C103">
        <v>5</v>
      </c>
      <c r="D103" t="s">
        <v>13</v>
      </c>
      <c r="E103" t="s">
        <v>14</v>
      </c>
      <c r="F103">
        <v>4</v>
      </c>
      <c r="G103">
        <v>6</v>
      </c>
      <c r="H103">
        <v>6</v>
      </c>
      <c r="I103">
        <v>6</v>
      </c>
      <c r="J103" t="s">
        <v>244</v>
      </c>
      <c r="K103" t="s">
        <v>248</v>
      </c>
      <c r="L103">
        <v>88</v>
      </c>
      <c r="N103" t="str">
        <f>VLOOKUP(Table1[[#This Row],[Genera species]], 'Check list'!A:E, 5, FALSE)</f>
        <v>Digitaria sanguinalis</v>
      </c>
    </row>
    <row r="104" spans="1:14">
      <c r="A104">
        <v>1</v>
      </c>
      <c r="B104">
        <v>1</v>
      </c>
      <c r="C104">
        <v>5</v>
      </c>
      <c r="D104" t="s">
        <v>33</v>
      </c>
      <c r="E104" t="s">
        <v>35</v>
      </c>
      <c r="F104">
        <v>4</v>
      </c>
      <c r="G104">
        <v>20</v>
      </c>
      <c r="H104">
        <v>13</v>
      </c>
      <c r="I104">
        <v>13</v>
      </c>
      <c r="J104" t="s">
        <v>244</v>
      </c>
      <c r="K104" t="s">
        <v>248</v>
      </c>
      <c r="L104">
        <v>88</v>
      </c>
      <c r="N104" t="str">
        <f>VLOOKUP(Table1[[#This Row],[Genera species]], 'Check list'!A:E, 5, FALSE)</f>
        <v>Desmodium intortum</v>
      </c>
    </row>
    <row r="105" spans="1:14">
      <c r="A105">
        <v>1</v>
      </c>
      <c r="B105">
        <v>1</v>
      </c>
      <c r="C105">
        <v>5</v>
      </c>
      <c r="D105" t="s">
        <v>13</v>
      </c>
      <c r="E105" t="s">
        <v>17</v>
      </c>
      <c r="F105">
        <v>4</v>
      </c>
      <c r="G105">
        <v>8</v>
      </c>
      <c r="H105">
        <v>6</v>
      </c>
      <c r="I105">
        <v>6</v>
      </c>
      <c r="J105" t="s">
        <v>244</v>
      </c>
      <c r="K105" t="s">
        <v>248</v>
      </c>
      <c r="L105">
        <v>88</v>
      </c>
      <c r="N105" t="str">
        <f>VLOOKUP(Table1[[#This Row],[Genera species]], 'Check list'!A:E, 5, FALSE)</f>
        <v>Microstegium vimineum</v>
      </c>
    </row>
    <row r="106" spans="1:14">
      <c r="A106">
        <v>1</v>
      </c>
      <c r="B106">
        <v>1</v>
      </c>
      <c r="C106">
        <v>5</v>
      </c>
      <c r="D106" t="s">
        <v>38</v>
      </c>
      <c r="E106" t="s">
        <v>39</v>
      </c>
      <c r="F106">
        <v>4</v>
      </c>
      <c r="G106">
        <v>22</v>
      </c>
      <c r="H106">
        <v>16</v>
      </c>
      <c r="I106">
        <v>16</v>
      </c>
      <c r="J106" t="s">
        <v>244</v>
      </c>
      <c r="K106" t="s">
        <v>248</v>
      </c>
      <c r="L106">
        <v>88</v>
      </c>
      <c r="N106" t="str">
        <f>VLOOKUP(Table1[[#This Row],[Genera species]], 'Check list'!A:E, 5, FALSE)</f>
        <v>Sida acuta</v>
      </c>
    </row>
    <row r="107" spans="1:14">
      <c r="A107">
        <v>1</v>
      </c>
      <c r="B107">
        <v>1</v>
      </c>
      <c r="C107">
        <v>5</v>
      </c>
      <c r="D107" t="s">
        <v>18</v>
      </c>
      <c r="E107" t="s">
        <v>19</v>
      </c>
      <c r="F107">
        <v>6</v>
      </c>
      <c r="G107">
        <v>9</v>
      </c>
      <c r="H107">
        <v>8</v>
      </c>
      <c r="I107">
        <v>8</v>
      </c>
      <c r="J107" t="s">
        <v>244</v>
      </c>
      <c r="K107" t="s">
        <v>248</v>
      </c>
      <c r="L107">
        <v>88</v>
      </c>
      <c r="N107" t="str">
        <f>VLOOKUP(Table1[[#This Row],[Genera species]], 'Check list'!A:E, 5, FALSE)</f>
        <v>Goodyera procera</v>
      </c>
    </row>
    <row r="108" spans="1:14">
      <c r="A108">
        <v>1</v>
      </c>
      <c r="B108">
        <v>1</v>
      </c>
      <c r="C108">
        <v>5</v>
      </c>
      <c r="D108" t="s">
        <v>28</v>
      </c>
      <c r="E108" t="s">
        <v>66</v>
      </c>
      <c r="F108">
        <v>2</v>
      </c>
      <c r="G108">
        <v>39</v>
      </c>
      <c r="H108">
        <v>12</v>
      </c>
      <c r="I108">
        <v>12</v>
      </c>
      <c r="J108" t="s">
        <v>244</v>
      </c>
      <c r="K108" t="s">
        <v>248</v>
      </c>
      <c r="L108">
        <v>88</v>
      </c>
      <c r="N108" t="str">
        <f>VLOOKUP(Table1[[#This Row],[Genera species]], 'Check list'!A:E, 5, FALSE)</f>
        <v>Vernonia amygdalina</v>
      </c>
    </row>
    <row r="109" spans="1:14">
      <c r="A109">
        <v>1</v>
      </c>
      <c r="B109">
        <v>1</v>
      </c>
      <c r="C109">
        <v>5</v>
      </c>
      <c r="D109" t="s">
        <v>44</v>
      </c>
      <c r="E109" t="s">
        <v>43</v>
      </c>
      <c r="F109">
        <v>1</v>
      </c>
      <c r="G109">
        <v>24</v>
      </c>
      <c r="H109">
        <v>17</v>
      </c>
      <c r="I109">
        <v>17</v>
      </c>
      <c r="J109" t="s">
        <v>244</v>
      </c>
      <c r="K109" t="s">
        <v>248</v>
      </c>
      <c r="L109">
        <v>88</v>
      </c>
      <c r="N109" t="str">
        <f>VLOOKUP(Table1[[#This Row],[Genera species]], 'Check list'!A:E, 5, FALSE)</f>
        <v>Glochidion disparipes</v>
      </c>
    </row>
    <row r="110" spans="1:14">
      <c r="A110">
        <v>1</v>
      </c>
      <c r="B110">
        <v>1</v>
      </c>
      <c r="C110">
        <v>5</v>
      </c>
      <c r="D110" t="s">
        <v>9</v>
      </c>
      <c r="E110" t="s">
        <v>10</v>
      </c>
      <c r="F110">
        <v>3</v>
      </c>
      <c r="G110">
        <v>4</v>
      </c>
      <c r="H110">
        <v>4</v>
      </c>
      <c r="I110">
        <v>4</v>
      </c>
      <c r="J110" t="s">
        <v>244</v>
      </c>
      <c r="K110" t="s">
        <v>248</v>
      </c>
      <c r="L110">
        <v>88</v>
      </c>
      <c r="N110" t="str">
        <f>VLOOKUP(Table1[[#This Row],[Genera species]], 'Check list'!A:E, 5, FALSE)</f>
        <v>Parapolystichum novoguineens</v>
      </c>
    </row>
    <row r="111" spans="1:14">
      <c r="A111">
        <v>1</v>
      </c>
      <c r="B111">
        <v>1</v>
      </c>
      <c r="C111">
        <v>6</v>
      </c>
      <c r="D111" t="s">
        <v>27</v>
      </c>
      <c r="E111" t="s">
        <v>26</v>
      </c>
      <c r="F111">
        <v>1</v>
      </c>
      <c r="G111">
        <v>14</v>
      </c>
      <c r="H111">
        <v>11</v>
      </c>
      <c r="I111">
        <v>11</v>
      </c>
      <c r="J111" t="s">
        <v>244</v>
      </c>
      <c r="K111" t="s">
        <v>248</v>
      </c>
      <c r="L111">
        <v>88</v>
      </c>
      <c r="N111" t="str">
        <f>VLOOKUP(Table1[[#This Row],[Genera species]], 'Check list'!A:E, 5, FALSE)</f>
        <v>Mallotus discolor</v>
      </c>
    </row>
    <row r="112" spans="1:14">
      <c r="A112">
        <v>1</v>
      </c>
      <c r="B112">
        <v>1</v>
      </c>
      <c r="C112">
        <v>6</v>
      </c>
      <c r="D112" t="s">
        <v>15</v>
      </c>
      <c r="E112" t="s">
        <v>134</v>
      </c>
      <c r="F112">
        <v>1</v>
      </c>
      <c r="G112">
        <v>11</v>
      </c>
      <c r="H112">
        <v>7</v>
      </c>
      <c r="I112">
        <v>7</v>
      </c>
      <c r="J112" t="s">
        <v>244</v>
      </c>
      <c r="K112" t="s">
        <v>248</v>
      </c>
      <c r="L112">
        <v>88</v>
      </c>
      <c r="N112" t="str">
        <f>VLOOKUP(Table1[[#This Row],[Genera species]], 'Check list'!A:E, 5, FALSE)</f>
        <v>Ficus wassa</v>
      </c>
    </row>
    <row r="113" spans="1:14">
      <c r="A113">
        <v>1</v>
      </c>
      <c r="B113">
        <v>1</v>
      </c>
      <c r="C113">
        <v>6</v>
      </c>
      <c r="D113" t="s">
        <v>51</v>
      </c>
      <c r="E113" t="s">
        <v>52</v>
      </c>
      <c r="F113">
        <v>6</v>
      </c>
      <c r="G113">
        <v>29</v>
      </c>
      <c r="H113">
        <v>21</v>
      </c>
      <c r="I113">
        <v>21</v>
      </c>
      <c r="J113" t="s">
        <v>244</v>
      </c>
      <c r="K113" t="s">
        <v>248</v>
      </c>
      <c r="L113">
        <v>88</v>
      </c>
      <c r="N113" t="str">
        <f>VLOOKUP(Table1[[#This Row],[Genera species]], 'Check list'!A:E, 5, FALSE)</f>
        <v>Dicranum scoparium</v>
      </c>
    </row>
    <row r="114" spans="1:14">
      <c r="A114">
        <v>1</v>
      </c>
      <c r="B114">
        <v>1</v>
      </c>
      <c r="C114">
        <v>6</v>
      </c>
      <c r="D114" t="s">
        <v>6</v>
      </c>
      <c r="E114" t="s">
        <v>40</v>
      </c>
      <c r="F114">
        <v>3</v>
      </c>
      <c r="G114">
        <v>1</v>
      </c>
      <c r="H114">
        <v>1</v>
      </c>
      <c r="I114">
        <v>1</v>
      </c>
      <c r="J114" t="s">
        <v>244</v>
      </c>
      <c r="K114" t="s">
        <v>248</v>
      </c>
      <c r="L114">
        <v>88</v>
      </c>
      <c r="N114" t="str">
        <f>VLOOKUP(Table1[[#This Row],[Genera species]], 'Check list'!A:E, 5, FALSE)</f>
        <v>Asplenium musifolium</v>
      </c>
    </row>
    <row r="115" spans="1:14">
      <c r="A115">
        <v>1</v>
      </c>
      <c r="B115">
        <v>1</v>
      </c>
      <c r="C115">
        <v>6</v>
      </c>
      <c r="D115" t="s">
        <v>67</v>
      </c>
      <c r="E115" t="s">
        <v>68</v>
      </c>
      <c r="F115">
        <v>4</v>
      </c>
      <c r="G115">
        <v>40</v>
      </c>
      <c r="H115">
        <v>26</v>
      </c>
      <c r="I115">
        <v>26</v>
      </c>
      <c r="J115" t="s">
        <v>244</v>
      </c>
      <c r="K115" t="s">
        <v>248</v>
      </c>
      <c r="L115">
        <v>88</v>
      </c>
      <c r="N115" t="str">
        <f>VLOOKUP(Table1[[#This Row],[Genera species]], 'Check list'!A:E, 5, FALSE)</f>
        <v>Rosmarinus officinalis</v>
      </c>
    </row>
    <row r="116" spans="1:14">
      <c r="A116">
        <v>1</v>
      </c>
      <c r="B116">
        <v>1</v>
      </c>
      <c r="C116">
        <v>6</v>
      </c>
      <c r="D116" t="s">
        <v>18</v>
      </c>
      <c r="E116" t="s">
        <v>25</v>
      </c>
      <c r="F116">
        <v>6</v>
      </c>
      <c r="G116">
        <v>13</v>
      </c>
      <c r="H116">
        <v>8</v>
      </c>
      <c r="I116">
        <v>8</v>
      </c>
      <c r="J116" t="s">
        <v>244</v>
      </c>
      <c r="K116" t="s">
        <v>248</v>
      </c>
      <c r="L116">
        <v>88</v>
      </c>
      <c r="N116" t="str">
        <f>VLOOKUP(Table1[[#This Row],[Genera species]], 'Check list'!A:E, 5, FALSE)</f>
        <v>Collabium carinatum</v>
      </c>
    </row>
    <row r="117" spans="1:14">
      <c r="A117">
        <v>1</v>
      </c>
      <c r="B117">
        <v>1</v>
      </c>
      <c r="C117">
        <v>6</v>
      </c>
      <c r="D117" t="s">
        <v>12</v>
      </c>
      <c r="E117" t="s">
        <v>69</v>
      </c>
      <c r="F117">
        <v>1</v>
      </c>
      <c r="G117">
        <v>41</v>
      </c>
      <c r="H117">
        <v>5</v>
      </c>
      <c r="I117">
        <v>5</v>
      </c>
      <c r="J117" t="s">
        <v>244</v>
      </c>
      <c r="K117" t="s">
        <v>248</v>
      </c>
      <c r="L117">
        <v>88</v>
      </c>
      <c r="N117" t="str">
        <f>VLOOKUP(Table1[[#This Row],[Genera species]], 'Check list'!A:E, 5, FALSE)</f>
        <v>Piper sp</v>
      </c>
    </row>
    <row r="118" spans="1:14">
      <c r="A118">
        <v>1</v>
      </c>
      <c r="B118">
        <v>1</v>
      </c>
      <c r="C118">
        <v>6</v>
      </c>
      <c r="D118" t="s">
        <v>15</v>
      </c>
      <c r="E118" t="s">
        <v>16</v>
      </c>
      <c r="F118">
        <v>1</v>
      </c>
      <c r="G118">
        <v>7</v>
      </c>
      <c r="H118">
        <v>7</v>
      </c>
      <c r="I118">
        <v>7</v>
      </c>
      <c r="J118" t="s">
        <v>244</v>
      </c>
      <c r="K118" t="s">
        <v>248</v>
      </c>
      <c r="L118">
        <v>88</v>
      </c>
      <c r="N118" t="str">
        <f>VLOOKUP(Table1[[#This Row],[Genera species]], 'Check list'!A:E, 5, FALSE)</f>
        <v>Ficus septica</v>
      </c>
    </row>
    <row r="119" spans="1:14">
      <c r="A119">
        <v>1</v>
      </c>
      <c r="B119">
        <v>1</v>
      </c>
      <c r="C119">
        <v>6</v>
      </c>
      <c r="D119" t="s">
        <v>155</v>
      </c>
      <c r="E119" t="s">
        <v>65</v>
      </c>
      <c r="F119">
        <v>4</v>
      </c>
      <c r="G119">
        <v>38</v>
      </c>
      <c r="H119">
        <v>14</v>
      </c>
      <c r="I119">
        <v>14</v>
      </c>
      <c r="J119" t="s">
        <v>244</v>
      </c>
      <c r="K119" t="s">
        <v>248</v>
      </c>
      <c r="L119">
        <v>88</v>
      </c>
      <c r="N119" t="str">
        <f>VLOOKUP(Table1[[#This Row],[Genera species]], 'Check list'!A:E, 5, FALSE)</f>
        <v>Riedelia sp</v>
      </c>
    </row>
    <row r="120" spans="1:14">
      <c r="A120">
        <v>1</v>
      </c>
      <c r="B120">
        <v>1</v>
      </c>
      <c r="C120">
        <v>6</v>
      </c>
      <c r="D120" t="s">
        <v>8</v>
      </c>
      <c r="E120" t="s">
        <v>7</v>
      </c>
      <c r="F120">
        <v>3</v>
      </c>
      <c r="G120">
        <v>2</v>
      </c>
      <c r="H120">
        <v>2</v>
      </c>
      <c r="I120">
        <v>2</v>
      </c>
      <c r="J120" t="s">
        <v>244</v>
      </c>
      <c r="K120" t="s">
        <v>248</v>
      </c>
      <c r="L120">
        <v>88</v>
      </c>
      <c r="N120" t="str">
        <f>VLOOKUP(Table1[[#This Row],[Genera species]], 'Check list'!A:E, 5, FALSE)</f>
        <v>Aglaomorpha parkinsonii</v>
      </c>
    </row>
    <row r="121" spans="1:14">
      <c r="A121">
        <v>1</v>
      </c>
      <c r="B121">
        <v>1</v>
      </c>
      <c r="C121">
        <v>6</v>
      </c>
      <c r="D121" t="s">
        <v>28</v>
      </c>
      <c r="E121" t="s">
        <v>29</v>
      </c>
      <c r="F121">
        <v>4</v>
      </c>
      <c r="G121">
        <v>15</v>
      </c>
      <c r="H121">
        <v>12</v>
      </c>
      <c r="I121">
        <v>12</v>
      </c>
      <c r="J121" t="s">
        <v>244</v>
      </c>
      <c r="K121" t="s">
        <v>248</v>
      </c>
      <c r="L121">
        <v>88</v>
      </c>
      <c r="N121" t="str">
        <f>VLOOKUP(Table1[[#This Row],[Genera species]], 'Check list'!A:E, 5, FALSE)</f>
        <v>Ereclitites hieracifolia</v>
      </c>
    </row>
    <row r="122" spans="1:14">
      <c r="A122">
        <v>1</v>
      </c>
      <c r="B122">
        <v>1</v>
      </c>
      <c r="C122">
        <v>6</v>
      </c>
      <c r="D122" t="s">
        <v>12</v>
      </c>
      <c r="E122" t="s">
        <v>198</v>
      </c>
      <c r="F122">
        <v>1</v>
      </c>
      <c r="G122">
        <v>42</v>
      </c>
      <c r="H122">
        <v>5</v>
      </c>
      <c r="I122">
        <v>5</v>
      </c>
      <c r="J122" t="s">
        <v>244</v>
      </c>
      <c r="K122" t="s">
        <v>248</v>
      </c>
      <c r="L122">
        <v>88</v>
      </c>
      <c r="N122" t="str">
        <f>VLOOKUP(Table1[[#This Row],[Genera species]], 'Check list'!A:E, 5, FALSE)</f>
        <v>Piper macropiper</v>
      </c>
    </row>
    <row r="123" spans="1:14">
      <c r="A123">
        <v>1</v>
      </c>
      <c r="B123">
        <v>1</v>
      </c>
      <c r="C123">
        <v>6</v>
      </c>
      <c r="D123" t="s">
        <v>70</v>
      </c>
      <c r="E123" t="s">
        <v>71</v>
      </c>
      <c r="F123">
        <v>3</v>
      </c>
      <c r="G123">
        <v>43</v>
      </c>
      <c r="H123">
        <v>27</v>
      </c>
      <c r="I123">
        <v>27</v>
      </c>
      <c r="J123" t="s">
        <v>244</v>
      </c>
      <c r="K123" t="s">
        <v>248</v>
      </c>
      <c r="L123">
        <v>88</v>
      </c>
      <c r="N123" t="str">
        <f>VLOOKUP(Table1[[#This Row],[Genera species]], 'Check list'!A:E, 5, FALSE)</f>
        <v>Diplazium dilatatum</v>
      </c>
    </row>
    <row r="124" spans="1:14">
      <c r="A124">
        <v>1</v>
      </c>
      <c r="B124">
        <v>1</v>
      </c>
      <c r="C124">
        <v>6</v>
      </c>
      <c r="D124" t="s">
        <v>33</v>
      </c>
      <c r="E124" t="s">
        <v>35</v>
      </c>
      <c r="F124">
        <v>4</v>
      </c>
      <c r="G124">
        <v>20</v>
      </c>
      <c r="H124">
        <v>13</v>
      </c>
      <c r="I124">
        <v>13</v>
      </c>
      <c r="J124" t="s">
        <v>244</v>
      </c>
      <c r="K124" t="s">
        <v>248</v>
      </c>
      <c r="L124">
        <v>88</v>
      </c>
      <c r="N124" t="str">
        <f>VLOOKUP(Table1[[#This Row],[Genera species]], 'Check list'!A:E, 5, FALSE)</f>
        <v>Desmodium intortum</v>
      </c>
    </row>
    <row r="125" spans="1:14">
      <c r="A125">
        <v>1</v>
      </c>
      <c r="B125">
        <v>1</v>
      </c>
      <c r="C125">
        <v>6</v>
      </c>
      <c r="D125" t="s">
        <v>18</v>
      </c>
      <c r="E125" t="s">
        <v>19</v>
      </c>
      <c r="F125">
        <v>6</v>
      </c>
      <c r="G125">
        <v>9</v>
      </c>
      <c r="H125">
        <v>8</v>
      </c>
      <c r="I125">
        <v>8</v>
      </c>
      <c r="J125" t="s">
        <v>244</v>
      </c>
      <c r="K125" t="s">
        <v>248</v>
      </c>
      <c r="L125">
        <v>88</v>
      </c>
      <c r="N125" t="str">
        <f>VLOOKUP(Table1[[#This Row],[Genera species]], 'Check list'!A:E, 5, FALSE)</f>
        <v>Goodyera procera</v>
      </c>
    </row>
    <row r="126" spans="1:14">
      <c r="A126">
        <v>1</v>
      </c>
      <c r="B126">
        <v>1</v>
      </c>
      <c r="C126">
        <v>6</v>
      </c>
      <c r="D126" t="s">
        <v>47</v>
      </c>
      <c r="E126" t="s">
        <v>48</v>
      </c>
      <c r="F126">
        <v>3</v>
      </c>
      <c r="G126">
        <v>27</v>
      </c>
      <c r="H126">
        <v>19</v>
      </c>
      <c r="I126">
        <v>19</v>
      </c>
      <c r="J126" t="s">
        <v>244</v>
      </c>
      <c r="K126" t="s">
        <v>248</v>
      </c>
      <c r="L126">
        <v>88</v>
      </c>
      <c r="N126" t="str">
        <f>VLOOKUP(Table1[[#This Row],[Genera species]], 'Check list'!A:E, 5, FALSE)</f>
        <v>Sphaerostephanos veitchii</v>
      </c>
    </row>
    <row r="127" spans="1:14">
      <c r="A127">
        <v>1</v>
      </c>
      <c r="B127">
        <v>1</v>
      </c>
      <c r="C127">
        <v>6</v>
      </c>
      <c r="D127" t="s">
        <v>44</v>
      </c>
      <c r="E127" t="s">
        <v>43</v>
      </c>
      <c r="F127">
        <v>1</v>
      </c>
      <c r="G127">
        <v>24</v>
      </c>
      <c r="H127">
        <v>17</v>
      </c>
      <c r="I127">
        <v>17</v>
      </c>
      <c r="J127" t="s">
        <v>244</v>
      </c>
      <c r="K127" t="s">
        <v>248</v>
      </c>
      <c r="L127">
        <v>88</v>
      </c>
      <c r="N127" t="str">
        <f>VLOOKUP(Table1[[#This Row],[Genera species]], 'Check list'!A:E, 5, FALSE)</f>
        <v>Glochidion disparipes</v>
      </c>
    </row>
    <row r="128" spans="1:14">
      <c r="A128">
        <v>1</v>
      </c>
      <c r="B128">
        <v>1</v>
      </c>
      <c r="C128">
        <v>6</v>
      </c>
      <c r="D128" t="s">
        <v>12</v>
      </c>
      <c r="E128" t="s">
        <v>11</v>
      </c>
      <c r="F128">
        <v>1</v>
      </c>
      <c r="G128">
        <v>5</v>
      </c>
      <c r="H128">
        <v>5</v>
      </c>
      <c r="I128">
        <v>5</v>
      </c>
      <c r="J128" t="s">
        <v>244</v>
      </c>
      <c r="K128" t="s">
        <v>248</v>
      </c>
      <c r="L128">
        <v>88</v>
      </c>
      <c r="N128" t="str">
        <f>VLOOKUP(Table1[[#This Row],[Genera species]], 'Check list'!A:E, 5, FALSE)</f>
        <v>Piper aduncum</v>
      </c>
    </row>
    <row r="129" spans="1:14">
      <c r="A129">
        <v>1</v>
      </c>
      <c r="B129">
        <v>1</v>
      </c>
      <c r="C129">
        <v>6</v>
      </c>
      <c r="D129" t="s">
        <v>101</v>
      </c>
      <c r="E129" t="s">
        <v>241</v>
      </c>
      <c r="F129">
        <v>3</v>
      </c>
      <c r="G129">
        <v>164</v>
      </c>
      <c r="H129">
        <v>37</v>
      </c>
      <c r="I129">
        <v>37</v>
      </c>
      <c r="J129" t="s">
        <v>244</v>
      </c>
      <c r="K129" t="s">
        <v>248</v>
      </c>
      <c r="L129">
        <v>88</v>
      </c>
      <c r="N129" t="str">
        <f>VLOOKUP(Table1[[#This Row],[Genera species]], 'Check list'!A:E, 5, FALSE)</f>
        <v>Pteris papuana</v>
      </c>
    </row>
    <row r="130" spans="1:14">
      <c r="A130">
        <v>1</v>
      </c>
      <c r="B130">
        <v>1</v>
      </c>
      <c r="C130">
        <v>6</v>
      </c>
      <c r="D130" t="s">
        <v>22</v>
      </c>
      <c r="E130" t="s">
        <v>23</v>
      </c>
      <c r="F130">
        <v>1</v>
      </c>
      <c r="G130">
        <v>12</v>
      </c>
      <c r="H130">
        <v>10</v>
      </c>
      <c r="I130">
        <v>10</v>
      </c>
      <c r="J130" t="s">
        <v>244</v>
      </c>
      <c r="K130" t="s">
        <v>248</v>
      </c>
      <c r="L130">
        <v>88</v>
      </c>
      <c r="N130" t="str">
        <f>VLOOKUP(Table1[[#This Row],[Genera species]], 'Check list'!A:E, 5, FALSE)</f>
        <v>Araucaria cunninghamii</v>
      </c>
    </row>
    <row r="131" spans="1:14">
      <c r="A131">
        <v>1</v>
      </c>
      <c r="B131">
        <v>1</v>
      </c>
      <c r="C131">
        <v>6</v>
      </c>
      <c r="D131" t="s">
        <v>155</v>
      </c>
      <c r="E131" t="s">
        <v>190</v>
      </c>
      <c r="F131">
        <v>4</v>
      </c>
      <c r="G131">
        <v>19</v>
      </c>
      <c r="H131">
        <v>14</v>
      </c>
      <c r="I131">
        <v>14</v>
      </c>
      <c r="J131" t="s">
        <v>244</v>
      </c>
      <c r="K131" t="s">
        <v>248</v>
      </c>
      <c r="L131">
        <v>88</v>
      </c>
      <c r="N131" t="str">
        <f>VLOOKUP(Table1[[#This Row],[Genera species]], 'Check list'!A:E, 5, FALSE)</f>
        <v>Alpinia caerulea</v>
      </c>
    </row>
    <row r="132" spans="1:14">
      <c r="A132">
        <v>1</v>
      </c>
      <c r="B132">
        <v>1</v>
      </c>
      <c r="C132">
        <v>6</v>
      </c>
      <c r="D132" t="s">
        <v>13</v>
      </c>
      <c r="E132" t="s">
        <v>17</v>
      </c>
      <c r="F132">
        <v>4</v>
      </c>
      <c r="G132">
        <v>8</v>
      </c>
      <c r="H132">
        <v>6</v>
      </c>
      <c r="I132">
        <v>6</v>
      </c>
      <c r="J132" t="s">
        <v>244</v>
      </c>
      <c r="K132" t="s">
        <v>248</v>
      </c>
      <c r="L132">
        <v>88</v>
      </c>
      <c r="N132" t="str">
        <f>VLOOKUP(Table1[[#This Row],[Genera species]], 'Check list'!A:E, 5, FALSE)</f>
        <v>Microstegium vimineum</v>
      </c>
    </row>
    <row r="133" spans="1:14">
      <c r="A133">
        <v>1</v>
      </c>
      <c r="B133">
        <v>1</v>
      </c>
      <c r="C133">
        <v>6</v>
      </c>
      <c r="D133" t="s">
        <v>13</v>
      </c>
      <c r="E133" t="s">
        <v>14</v>
      </c>
      <c r="F133">
        <v>4</v>
      </c>
      <c r="G133">
        <v>6</v>
      </c>
      <c r="H133">
        <v>6</v>
      </c>
      <c r="I133">
        <v>6</v>
      </c>
      <c r="J133" t="s">
        <v>244</v>
      </c>
      <c r="K133" t="s">
        <v>248</v>
      </c>
      <c r="L133">
        <v>88</v>
      </c>
      <c r="N133" t="str">
        <f>VLOOKUP(Table1[[#This Row],[Genera species]], 'Check list'!A:E, 5, FALSE)</f>
        <v>Digitaria sanguinalis</v>
      </c>
    </row>
    <row r="134" spans="1:14">
      <c r="A134">
        <v>1</v>
      </c>
      <c r="B134">
        <v>1</v>
      </c>
      <c r="C134">
        <v>7</v>
      </c>
      <c r="D134" t="s">
        <v>44</v>
      </c>
      <c r="E134" t="s">
        <v>43</v>
      </c>
      <c r="F134">
        <v>1</v>
      </c>
      <c r="G134">
        <v>24</v>
      </c>
      <c r="H134">
        <v>17</v>
      </c>
      <c r="I134">
        <v>17</v>
      </c>
      <c r="J134" t="s">
        <v>244</v>
      </c>
      <c r="K134" t="s">
        <v>248</v>
      </c>
      <c r="L134">
        <v>88</v>
      </c>
      <c r="N134" t="str">
        <f>VLOOKUP(Table1[[#This Row],[Genera species]], 'Check list'!A:E, 5, FALSE)</f>
        <v>Glochidion disparipes</v>
      </c>
    </row>
    <row r="135" spans="1:14">
      <c r="A135">
        <v>1</v>
      </c>
      <c r="B135">
        <v>1</v>
      </c>
      <c r="C135">
        <v>7</v>
      </c>
      <c r="D135" t="s">
        <v>47</v>
      </c>
      <c r="E135" t="s">
        <v>62</v>
      </c>
      <c r="F135">
        <v>3</v>
      </c>
      <c r="G135">
        <v>36</v>
      </c>
      <c r="H135">
        <v>19</v>
      </c>
      <c r="I135">
        <v>19</v>
      </c>
      <c r="J135" t="s">
        <v>244</v>
      </c>
      <c r="K135" t="s">
        <v>248</v>
      </c>
      <c r="L135">
        <v>88</v>
      </c>
      <c r="N135" t="str">
        <f>VLOOKUP(Table1[[#This Row],[Genera species]], 'Check list'!A:E, 5, FALSE)</f>
        <v>Sphaerostephanos moseleyi</v>
      </c>
    </row>
    <row r="136" spans="1:14">
      <c r="A136">
        <v>1</v>
      </c>
      <c r="B136">
        <v>1</v>
      </c>
      <c r="C136">
        <v>7</v>
      </c>
      <c r="D136" t="s">
        <v>13</v>
      </c>
      <c r="E136" t="s">
        <v>17</v>
      </c>
      <c r="F136">
        <v>4</v>
      </c>
      <c r="G136">
        <v>8</v>
      </c>
      <c r="H136">
        <v>6</v>
      </c>
      <c r="I136">
        <v>6</v>
      </c>
      <c r="J136" t="s">
        <v>244</v>
      </c>
      <c r="K136" t="s">
        <v>248</v>
      </c>
      <c r="L136">
        <v>88</v>
      </c>
      <c r="N136" t="str">
        <f>VLOOKUP(Table1[[#This Row],[Genera species]], 'Check list'!A:E, 5, FALSE)</f>
        <v>Microstegium vimineum</v>
      </c>
    </row>
    <row r="137" spans="1:14">
      <c r="A137">
        <v>1</v>
      </c>
      <c r="B137">
        <v>1</v>
      </c>
      <c r="C137">
        <v>7</v>
      </c>
      <c r="D137" t="s">
        <v>18</v>
      </c>
      <c r="E137" t="s">
        <v>25</v>
      </c>
      <c r="F137">
        <v>6</v>
      </c>
      <c r="G137">
        <v>13</v>
      </c>
      <c r="H137">
        <v>8</v>
      </c>
      <c r="I137">
        <v>8</v>
      </c>
      <c r="J137" t="s">
        <v>244</v>
      </c>
      <c r="K137" t="s">
        <v>248</v>
      </c>
      <c r="L137">
        <v>88</v>
      </c>
      <c r="N137" t="str">
        <f>VLOOKUP(Table1[[#This Row],[Genera species]], 'Check list'!A:E, 5, FALSE)</f>
        <v>Collabium carinatum</v>
      </c>
    </row>
    <row r="138" spans="1:14">
      <c r="A138">
        <v>1</v>
      </c>
      <c r="B138">
        <v>1</v>
      </c>
      <c r="C138">
        <v>7</v>
      </c>
      <c r="D138" t="s">
        <v>15</v>
      </c>
      <c r="E138" t="s">
        <v>30</v>
      </c>
      <c r="F138">
        <v>1</v>
      </c>
      <c r="G138">
        <v>16</v>
      </c>
      <c r="H138">
        <v>7</v>
      </c>
      <c r="I138">
        <v>7</v>
      </c>
      <c r="J138" t="s">
        <v>244</v>
      </c>
      <c r="K138" t="s">
        <v>248</v>
      </c>
      <c r="L138">
        <v>88</v>
      </c>
      <c r="N138" t="str">
        <f>VLOOKUP(Table1[[#This Row],[Genera species]], 'Check list'!A:E, 5, FALSE)</f>
        <v>Ficus hispida</v>
      </c>
    </row>
    <row r="139" spans="1:14">
      <c r="A139">
        <v>1</v>
      </c>
      <c r="B139">
        <v>1</v>
      </c>
      <c r="C139">
        <v>7</v>
      </c>
      <c r="D139" t="s">
        <v>13</v>
      </c>
      <c r="E139" t="s">
        <v>72</v>
      </c>
      <c r="F139">
        <v>4</v>
      </c>
      <c r="G139">
        <v>44</v>
      </c>
      <c r="H139">
        <v>6</v>
      </c>
      <c r="I139">
        <v>6</v>
      </c>
      <c r="J139" t="s">
        <v>244</v>
      </c>
      <c r="K139" t="s">
        <v>248</v>
      </c>
      <c r="L139">
        <v>88</v>
      </c>
      <c r="N139" t="str">
        <f>VLOOKUP(Table1[[#This Row],[Genera species]], 'Check list'!A:E, 5, FALSE)</f>
        <v>Cortaderia selloana</v>
      </c>
    </row>
    <row r="140" spans="1:14">
      <c r="A140">
        <v>1</v>
      </c>
      <c r="B140">
        <v>1</v>
      </c>
      <c r="C140">
        <v>7</v>
      </c>
      <c r="D140" t="s">
        <v>15</v>
      </c>
      <c r="E140" t="s">
        <v>134</v>
      </c>
      <c r="F140">
        <v>1</v>
      </c>
      <c r="G140">
        <v>11</v>
      </c>
      <c r="H140">
        <v>7</v>
      </c>
      <c r="I140">
        <v>7</v>
      </c>
      <c r="J140" t="s">
        <v>244</v>
      </c>
      <c r="K140" t="s">
        <v>248</v>
      </c>
      <c r="L140">
        <v>88</v>
      </c>
      <c r="N140" t="str">
        <f>VLOOKUP(Table1[[#This Row],[Genera species]], 'Check list'!A:E, 5, FALSE)</f>
        <v>Ficus wassa</v>
      </c>
    </row>
    <row r="141" spans="1:14">
      <c r="A141">
        <v>1</v>
      </c>
      <c r="B141">
        <v>1</v>
      </c>
      <c r="C141">
        <v>7</v>
      </c>
      <c r="D141" t="s">
        <v>49</v>
      </c>
      <c r="E141" t="s">
        <v>50</v>
      </c>
      <c r="F141">
        <v>5</v>
      </c>
      <c r="G141">
        <v>28</v>
      </c>
      <c r="H141">
        <v>20</v>
      </c>
      <c r="I141">
        <v>20</v>
      </c>
      <c r="J141" t="s">
        <v>244</v>
      </c>
      <c r="K141" t="s">
        <v>248</v>
      </c>
      <c r="L141">
        <v>88</v>
      </c>
      <c r="N141" t="str">
        <f>VLOOKUP(Table1[[#This Row],[Genera species]], 'Check list'!A:E, 5, FALSE)</f>
        <v>Parsonsia straminea</v>
      </c>
    </row>
    <row r="142" spans="1:14">
      <c r="A142">
        <v>1</v>
      </c>
      <c r="B142">
        <v>1</v>
      </c>
      <c r="C142">
        <v>7</v>
      </c>
      <c r="D142" t="s">
        <v>27</v>
      </c>
      <c r="E142" t="s">
        <v>26</v>
      </c>
      <c r="F142">
        <v>1</v>
      </c>
      <c r="G142">
        <v>14</v>
      </c>
      <c r="H142">
        <v>11</v>
      </c>
      <c r="I142">
        <v>11</v>
      </c>
      <c r="J142" t="s">
        <v>244</v>
      </c>
      <c r="K142" t="s">
        <v>248</v>
      </c>
      <c r="L142">
        <v>88</v>
      </c>
      <c r="N142" t="str">
        <f>VLOOKUP(Table1[[#This Row],[Genera species]], 'Check list'!A:E, 5, FALSE)</f>
        <v>Mallotus discolor</v>
      </c>
    </row>
    <row r="143" spans="1:14">
      <c r="A143">
        <v>1</v>
      </c>
      <c r="B143">
        <v>1</v>
      </c>
      <c r="C143">
        <v>7</v>
      </c>
      <c r="D143" t="s">
        <v>8</v>
      </c>
      <c r="E143" t="s">
        <v>7</v>
      </c>
      <c r="F143">
        <v>3</v>
      </c>
      <c r="G143">
        <v>2</v>
      </c>
      <c r="H143">
        <v>2</v>
      </c>
      <c r="I143">
        <v>2</v>
      </c>
      <c r="J143" t="s">
        <v>244</v>
      </c>
      <c r="K143" t="s">
        <v>248</v>
      </c>
      <c r="L143">
        <v>88</v>
      </c>
      <c r="N143" t="str">
        <f>VLOOKUP(Table1[[#This Row],[Genera species]], 'Check list'!A:E, 5, FALSE)</f>
        <v>Aglaomorpha parkinsonii</v>
      </c>
    </row>
    <row r="144" spans="1:14">
      <c r="A144">
        <v>1</v>
      </c>
      <c r="B144">
        <v>1</v>
      </c>
      <c r="C144">
        <v>7</v>
      </c>
      <c r="D144" t="s">
        <v>18</v>
      </c>
      <c r="E144" t="s">
        <v>19</v>
      </c>
      <c r="F144">
        <v>6</v>
      </c>
      <c r="G144">
        <v>9</v>
      </c>
      <c r="H144">
        <v>8</v>
      </c>
      <c r="I144">
        <v>8</v>
      </c>
      <c r="J144" t="s">
        <v>244</v>
      </c>
      <c r="K144" t="s">
        <v>248</v>
      </c>
      <c r="L144">
        <v>88</v>
      </c>
      <c r="N144" t="str">
        <f>VLOOKUP(Table1[[#This Row],[Genera species]], 'Check list'!A:E, 5, FALSE)</f>
        <v>Goodyera procera</v>
      </c>
    </row>
    <row r="145" spans="1:14">
      <c r="A145">
        <v>1</v>
      </c>
      <c r="B145">
        <v>1</v>
      </c>
      <c r="C145">
        <v>7</v>
      </c>
      <c r="D145" t="s">
        <v>22</v>
      </c>
      <c r="E145" t="s">
        <v>23</v>
      </c>
      <c r="F145">
        <v>1</v>
      </c>
      <c r="G145">
        <v>12</v>
      </c>
      <c r="H145">
        <v>10</v>
      </c>
      <c r="I145">
        <v>10</v>
      </c>
      <c r="J145" t="s">
        <v>244</v>
      </c>
      <c r="K145" t="s">
        <v>248</v>
      </c>
      <c r="L145">
        <v>88</v>
      </c>
      <c r="N145" t="str">
        <f>VLOOKUP(Table1[[#This Row],[Genera species]], 'Check list'!A:E, 5, FALSE)</f>
        <v>Araucaria cunninghamii</v>
      </c>
    </row>
    <row r="146" spans="1:14">
      <c r="A146">
        <v>1</v>
      </c>
      <c r="B146">
        <v>1</v>
      </c>
      <c r="C146">
        <v>7</v>
      </c>
      <c r="D146" t="s">
        <v>73</v>
      </c>
      <c r="E146" t="s">
        <v>74</v>
      </c>
      <c r="F146">
        <v>6</v>
      </c>
      <c r="G146">
        <v>45</v>
      </c>
      <c r="H146">
        <v>28</v>
      </c>
      <c r="I146">
        <v>28</v>
      </c>
      <c r="J146" t="s">
        <v>244</v>
      </c>
      <c r="K146" t="s">
        <v>248</v>
      </c>
      <c r="L146">
        <v>88</v>
      </c>
      <c r="N146" t="str">
        <f>VLOOKUP(Table1[[#This Row],[Genera species]], 'Check list'!A:E, 5, FALSE)</f>
        <v>Adiantum aneitense</v>
      </c>
    </row>
    <row r="147" spans="1:14">
      <c r="A147">
        <v>1</v>
      </c>
      <c r="B147">
        <v>1</v>
      </c>
      <c r="C147">
        <v>7</v>
      </c>
      <c r="D147" t="s">
        <v>13</v>
      </c>
      <c r="E147" t="s">
        <v>14</v>
      </c>
      <c r="F147">
        <v>4</v>
      </c>
      <c r="G147">
        <v>6</v>
      </c>
      <c r="H147">
        <v>6</v>
      </c>
      <c r="I147">
        <v>6</v>
      </c>
      <c r="J147" t="s">
        <v>244</v>
      </c>
      <c r="K147" t="s">
        <v>248</v>
      </c>
      <c r="L147">
        <v>88</v>
      </c>
      <c r="N147" t="str">
        <f>VLOOKUP(Table1[[#This Row],[Genera species]], 'Check list'!A:E, 5, FALSE)</f>
        <v>Digitaria sanguinalis</v>
      </c>
    </row>
    <row r="148" spans="1:14">
      <c r="A148">
        <v>1</v>
      </c>
      <c r="B148">
        <v>1</v>
      </c>
      <c r="C148">
        <v>7</v>
      </c>
      <c r="D148" t="s">
        <v>28</v>
      </c>
      <c r="E148" t="s">
        <v>29</v>
      </c>
      <c r="F148">
        <v>4</v>
      </c>
      <c r="G148">
        <v>15</v>
      </c>
      <c r="H148">
        <v>12</v>
      </c>
      <c r="I148">
        <v>12</v>
      </c>
      <c r="J148" t="s">
        <v>244</v>
      </c>
      <c r="K148" t="s">
        <v>248</v>
      </c>
      <c r="L148">
        <v>88</v>
      </c>
      <c r="N148" t="str">
        <f>VLOOKUP(Table1[[#This Row],[Genera species]], 'Check list'!A:E, 5, FALSE)</f>
        <v>Ereclitites hieracifolia</v>
      </c>
    </row>
    <row r="149" spans="1:14">
      <c r="A149">
        <v>1</v>
      </c>
      <c r="B149">
        <v>1</v>
      </c>
      <c r="C149">
        <v>7</v>
      </c>
      <c r="D149" t="s">
        <v>155</v>
      </c>
      <c r="E149" t="s">
        <v>65</v>
      </c>
      <c r="F149">
        <v>4</v>
      </c>
      <c r="G149">
        <v>38</v>
      </c>
      <c r="H149">
        <v>14</v>
      </c>
      <c r="I149">
        <v>14</v>
      </c>
      <c r="J149" t="s">
        <v>244</v>
      </c>
      <c r="K149" t="s">
        <v>248</v>
      </c>
      <c r="L149">
        <v>88</v>
      </c>
      <c r="N149" t="str">
        <f>VLOOKUP(Table1[[#This Row],[Genera species]], 'Check list'!A:E, 5, FALSE)</f>
        <v>Riedelia sp</v>
      </c>
    </row>
    <row r="150" spans="1:14">
      <c r="A150">
        <v>1</v>
      </c>
      <c r="B150">
        <v>1</v>
      </c>
      <c r="C150">
        <v>7</v>
      </c>
      <c r="D150" t="s">
        <v>38</v>
      </c>
      <c r="E150" t="s">
        <v>53</v>
      </c>
      <c r="F150">
        <v>4</v>
      </c>
      <c r="G150">
        <v>30</v>
      </c>
      <c r="H150">
        <v>16</v>
      </c>
      <c r="I150">
        <v>16</v>
      </c>
      <c r="J150" t="s">
        <v>244</v>
      </c>
      <c r="K150" t="s">
        <v>248</v>
      </c>
      <c r="L150">
        <v>88</v>
      </c>
      <c r="N150" t="str">
        <f>VLOOKUP(Table1[[#This Row],[Genera species]], 'Check list'!A:E, 5, FALSE)</f>
        <v>Iliamna rivularis</v>
      </c>
    </row>
    <row r="151" spans="1:14">
      <c r="A151">
        <v>1</v>
      </c>
      <c r="B151">
        <v>1</v>
      </c>
      <c r="C151">
        <v>7</v>
      </c>
      <c r="D151" t="s">
        <v>76</v>
      </c>
      <c r="E151" t="s">
        <v>75</v>
      </c>
      <c r="F151">
        <v>5</v>
      </c>
      <c r="G151">
        <v>46</v>
      </c>
      <c r="H151">
        <v>29</v>
      </c>
      <c r="I151">
        <v>29</v>
      </c>
      <c r="J151" t="s">
        <v>244</v>
      </c>
      <c r="K151" t="s">
        <v>248</v>
      </c>
      <c r="L151">
        <v>88</v>
      </c>
      <c r="N151" t="str">
        <f>VLOOKUP(Table1[[#This Row],[Genera species]], 'Check list'!A:E, 5, FALSE)</f>
        <v>Tecomanthe dendrophila</v>
      </c>
    </row>
    <row r="152" spans="1:14">
      <c r="A152">
        <v>1</v>
      </c>
      <c r="B152">
        <v>1</v>
      </c>
      <c r="C152">
        <v>7</v>
      </c>
      <c r="D152" t="s">
        <v>58</v>
      </c>
      <c r="E152" t="s">
        <v>57</v>
      </c>
      <c r="F152">
        <v>1</v>
      </c>
      <c r="G152">
        <v>32</v>
      </c>
      <c r="H152">
        <v>23</v>
      </c>
      <c r="I152">
        <v>23</v>
      </c>
      <c r="J152" t="s">
        <v>244</v>
      </c>
      <c r="K152" t="s">
        <v>248</v>
      </c>
      <c r="L152">
        <v>88</v>
      </c>
      <c r="N152" t="str">
        <f>VLOOKUP(Table1[[#This Row],[Genera species]], 'Check list'!A:E, 5, FALSE)</f>
        <v>Litsea guphii</v>
      </c>
    </row>
    <row r="153" spans="1:14">
      <c r="A153">
        <v>1</v>
      </c>
      <c r="B153">
        <v>1</v>
      </c>
      <c r="C153">
        <v>7</v>
      </c>
      <c r="D153" t="s">
        <v>81</v>
      </c>
      <c r="E153" t="s">
        <v>61</v>
      </c>
      <c r="F153">
        <v>1</v>
      </c>
      <c r="G153">
        <v>35</v>
      </c>
      <c r="H153">
        <v>24</v>
      </c>
      <c r="I153">
        <v>24</v>
      </c>
      <c r="J153" t="s">
        <v>244</v>
      </c>
      <c r="K153" t="s">
        <v>248</v>
      </c>
      <c r="L153">
        <v>88</v>
      </c>
      <c r="N153" t="str">
        <f>VLOOKUP(Table1[[#This Row],[Genera species]], 'Check list'!A:E, 5, FALSE)</f>
        <v>Pittosporum ferrugineum</v>
      </c>
    </row>
    <row r="154" spans="1:14">
      <c r="A154">
        <v>1</v>
      </c>
      <c r="B154">
        <v>1</v>
      </c>
      <c r="C154">
        <v>7</v>
      </c>
      <c r="D154" t="s">
        <v>15</v>
      </c>
      <c r="E154" t="s">
        <v>30</v>
      </c>
      <c r="F154">
        <v>1</v>
      </c>
      <c r="G154">
        <v>16</v>
      </c>
      <c r="H154">
        <v>7</v>
      </c>
      <c r="I154">
        <v>7</v>
      </c>
      <c r="J154" t="s">
        <v>244</v>
      </c>
      <c r="K154" t="s">
        <v>248</v>
      </c>
      <c r="L154">
        <v>88</v>
      </c>
      <c r="N154" t="str">
        <f>VLOOKUP(Table1[[#This Row],[Genera species]], 'Check list'!A:E, 5, FALSE)</f>
        <v>Ficus hispida</v>
      </c>
    </row>
    <row r="155" spans="1:14">
      <c r="A155">
        <v>1</v>
      </c>
      <c r="B155">
        <v>1</v>
      </c>
      <c r="C155">
        <v>7</v>
      </c>
      <c r="D155" t="s">
        <v>45</v>
      </c>
      <c r="E155" t="s">
        <v>46</v>
      </c>
      <c r="F155">
        <v>1</v>
      </c>
      <c r="G155">
        <v>26</v>
      </c>
      <c r="H155">
        <v>18</v>
      </c>
      <c r="I155">
        <v>18</v>
      </c>
      <c r="J155" t="s">
        <v>244</v>
      </c>
      <c r="K155" t="s">
        <v>248</v>
      </c>
      <c r="L155">
        <v>88</v>
      </c>
      <c r="N155" t="str">
        <f>VLOOKUP(Table1[[#This Row],[Genera species]], 'Check list'!A:E, 5, FALSE)</f>
        <v>Ilex ledermannii</v>
      </c>
    </row>
    <row r="156" spans="1:14">
      <c r="A156">
        <v>1</v>
      </c>
      <c r="B156">
        <v>1</v>
      </c>
      <c r="C156">
        <v>7</v>
      </c>
      <c r="D156" t="s">
        <v>15</v>
      </c>
      <c r="E156" t="s">
        <v>134</v>
      </c>
      <c r="F156">
        <v>1</v>
      </c>
      <c r="G156">
        <v>11</v>
      </c>
      <c r="H156">
        <v>7</v>
      </c>
      <c r="I156">
        <v>7</v>
      </c>
      <c r="J156" t="s">
        <v>244</v>
      </c>
      <c r="K156" t="s">
        <v>248</v>
      </c>
      <c r="L156">
        <v>88</v>
      </c>
      <c r="N156" t="str">
        <f>VLOOKUP(Table1[[#This Row],[Genera species]], 'Check list'!A:E, 5, FALSE)</f>
        <v>Ficus wassa</v>
      </c>
    </row>
    <row r="157" spans="1:14">
      <c r="A157">
        <v>1</v>
      </c>
      <c r="B157">
        <v>1</v>
      </c>
      <c r="C157">
        <v>8</v>
      </c>
      <c r="D157" t="s">
        <v>28</v>
      </c>
      <c r="E157" t="s">
        <v>29</v>
      </c>
      <c r="F157">
        <v>4</v>
      </c>
      <c r="G157">
        <v>15</v>
      </c>
      <c r="H157">
        <v>12</v>
      </c>
      <c r="I157">
        <v>12</v>
      </c>
      <c r="J157" t="s">
        <v>244</v>
      </c>
      <c r="K157" t="s">
        <v>248</v>
      </c>
      <c r="L157">
        <v>88</v>
      </c>
      <c r="N157" t="str">
        <f>VLOOKUP(Table1[[#This Row],[Genera species]], 'Check list'!A:E, 5, FALSE)</f>
        <v>Ereclitites hieracifolia</v>
      </c>
    </row>
    <row r="158" spans="1:14">
      <c r="A158">
        <v>1</v>
      </c>
      <c r="B158">
        <v>1</v>
      </c>
      <c r="C158">
        <v>8</v>
      </c>
      <c r="D158" t="s">
        <v>28</v>
      </c>
      <c r="E158" t="s">
        <v>77</v>
      </c>
      <c r="F158">
        <v>4</v>
      </c>
      <c r="G158">
        <v>47</v>
      </c>
      <c r="H158">
        <v>12</v>
      </c>
      <c r="I158">
        <v>12</v>
      </c>
      <c r="J158" t="s">
        <v>244</v>
      </c>
      <c r="K158" t="s">
        <v>248</v>
      </c>
      <c r="L158">
        <v>88</v>
      </c>
      <c r="N158" t="str">
        <f>VLOOKUP(Table1[[#This Row],[Genera species]], 'Check list'!A:E, 5, FALSE)</f>
        <v>Ageratum conyzoides</v>
      </c>
    </row>
    <row r="159" spans="1:14">
      <c r="A159">
        <v>1</v>
      </c>
      <c r="B159">
        <v>1</v>
      </c>
      <c r="C159">
        <v>8</v>
      </c>
      <c r="D159" t="s">
        <v>15</v>
      </c>
      <c r="E159" t="s">
        <v>134</v>
      </c>
      <c r="F159">
        <v>1</v>
      </c>
      <c r="G159">
        <v>11</v>
      </c>
      <c r="H159">
        <v>7</v>
      </c>
      <c r="I159">
        <v>7</v>
      </c>
      <c r="J159" t="s">
        <v>244</v>
      </c>
      <c r="K159" t="s">
        <v>248</v>
      </c>
      <c r="L159">
        <v>88</v>
      </c>
      <c r="N159" t="str">
        <f>VLOOKUP(Table1[[#This Row],[Genera species]], 'Check list'!A:E, 5, FALSE)</f>
        <v>Ficus wassa</v>
      </c>
    </row>
    <row r="160" spans="1:14">
      <c r="A160">
        <v>1</v>
      </c>
      <c r="B160">
        <v>1</v>
      </c>
      <c r="C160">
        <v>8</v>
      </c>
      <c r="D160" t="s">
        <v>155</v>
      </c>
      <c r="E160" t="s">
        <v>190</v>
      </c>
      <c r="F160">
        <v>4</v>
      </c>
      <c r="G160">
        <v>19</v>
      </c>
      <c r="H160">
        <v>14</v>
      </c>
      <c r="I160">
        <v>14</v>
      </c>
      <c r="J160" t="s">
        <v>244</v>
      </c>
      <c r="K160" t="s">
        <v>248</v>
      </c>
      <c r="L160">
        <v>88</v>
      </c>
      <c r="N160" t="str">
        <f>VLOOKUP(Table1[[#This Row],[Genera species]], 'Check list'!A:E, 5, FALSE)</f>
        <v>Alpinia caerulea</v>
      </c>
    </row>
    <row r="161" spans="1:14">
      <c r="A161">
        <v>1</v>
      </c>
      <c r="B161">
        <v>1</v>
      </c>
      <c r="C161">
        <v>8</v>
      </c>
      <c r="D161" t="s">
        <v>78</v>
      </c>
      <c r="E161" t="s">
        <v>79</v>
      </c>
      <c r="F161">
        <v>2</v>
      </c>
      <c r="G161">
        <v>48</v>
      </c>
      <c r="H161">
        <v>30</v>
      </c>
      <c r="I161">
        <v>30</v>
      </c>
      <c r="J161" t="s">
        <v>244</v>
      </c>
      <c r="K161" t="s">
        <v>248</v>
      </c>
      <c r="L161">
        <v>88</v>
      </c>
      <c r="N161" t="str">
        <f>VLOOKUP(Table1[[#This Row],[Genera species]], 'Check list'!A:E, 5, FALSE)</f>
        <v>Citrus sp</v>
      </c>
    </row>
    <row r="162" spans="1:14">
      <c r="A162">
        <v>1</v>
      </c>
      <c r="B162">
        <v>1</v>
      </c>
      <c r="C162">
        <v>8</v>
      </c>
      <c r="D162" t="s">
        <v>22</v>
      </c>
      <c r="E162" t="s">
        <v>23</v>
      </c>
      <c r="F162">
        <v>1</v>
      </c>
      <c r="G162">
        <v>12</v>
      </c>
      <c r="H162">
        <v>10</v>
      </c>
      <c r="I162">
        <v>10</v>
      </c>
      <c r="J162" t="s">
        <v>244</v>
      </c>
      <c r="K162" t="s">
        <v>248</v>
      </c>
      <c r="L162">
        <v>88</v>
      </c>
      <c r="N162" t="str">
        <f>VLOOKUP(Table1[[#This Row],[Genera species]], 'Check list'!A:E, 5, FALSE)</f>
        <v>Araucaria cunninghamii</v>
      </c>
    </row>
    <row r="163" spans="1:14">
      <c r="A163">
        <v>1</v>
      </c>
      <c r="B163">
        <v>1</v>
      </c>
      <c r="C163">
        <v>8</v>
      </c>
      <c r="D163" t="s">
        <v>58</v>
      </c>
      <c r="E163" t="s">
        <v>57</v>
      </c>
      <c r="F163">
        <v>1</v>
      </c>
      <c r="G163">
        <v>32</v>
      </c>
      <c r="H163">
        <v>23</v>
      </c>
      <c r="I163">
        <v>23</v>
      </c>
      <c r="J163" t="s">
        <v>244</v>
      </c>
      <c r="K163" t="s">
        <v>248</v>
      </c>
      <c r="L163">
        <v>88</v>
      </c>
      <c r="N163" t="str">
        <f>VLOOKUP(Table1[[#This Row],[Genera species]], 'Check list'!A:E, 5, FALSE)</f>
        <v>Litsea guphii</v>
      </c>
    </row>
    <row r="164" spans="1:14">
      <c r="A164">
        <v>1</v>
      </c>
      <c r="B164">
        <v>1</v>
      </c>
      <c r="C164">
        <v>8</v>
      </c>
      <c r="D164" t="s">
        <v>15</v>
      </c>
      <c r="E164" t="s">
        <v>16</v>
      </c>
      <c r="F164">
        <v>1</v>
      </c>
      <c r="G164">
        <v>7</v>
      </c>
      <c r="H164">
        <v>7</v>
      </c>
      <c r="I164">
        <v>7</v>
      </c>
      <c r="J164" t="s">
        <v>244</v>
      </c>
      <c r="K164" t="s">
        <v>248</v>
      </c>
      <c r="L164">
        <v>88</v>
      </c>
      <c r="N164" t="str">
        <f>VLOOKUP(Table1[[#This Row],[Genera species]], 'Check list'!A:E, 5, FALSE)</f>
        <v>Ficus septica</v>
      </c>
    </row>
    <row r="165" spans="1:14">
      <c r="A165">
        <v>1</v>
      </c>
      <c r="B165">
        <v>1</v>
      </c>
      <c r="C165">
        <v>8</v>
      </c>
      <c r="D165" t="s">
        <v>12</v>
      </c>
      <c r="E165" t="s">
        <v>11</v>
      </c>
      <c r="F165">
        <v>1</v>
      </c>
      <c r="G165">
        <v>5</v>
      </c>
      <c r="H165">
        <v>5</v>
      </c>
      <c r="I165">
        <v>5</v>
      </c>
      <c r="J165" t="s">
        <v>244</v>
      </c>
      <c r="K165" t="s">
        <v>248</v>
      </c>
      <c r="L165">
        <v>88</v>
      </c>
      <c r="N165" t="str">
        <f>VLOOKUP(Table1[[#This Row],[Genera species]], 'Check list'!A:E, 5, FALSE)</f>
        <v>Piper aduncum</v>
      </c>
    </row>
    <row r="166" spans="1:14">
      <c r="A166">
        <v>1</v>
      </c>
      <c r="B166">
        <v>1</v>
      </c>
      <c r="C166">
        <v>8</v>
      </c>
      <c r="D166" t="s">
        <v>67</v>
      </c>
      <c r="E166" t="s">
        <v>68</v>
      </c>
      <c r="F166">
        <v>4</v>
      </c>
      <c r="G166">
        <v>40</v>
      </c>
      <c r="H166">
        <v>26</v>
      </c>
      <c r="I166">
        <v>26</v>
      </c>
      <c r="J166" t="s">
        <v>244</v>
      </c>
      <c r="K166" t="s">
        <v>248</v>
      </c>
      <c r="L166">
        <v>88</v>
      </c>
      <c r="N166" t="str">
        <f>VLOOKUP(Table1[[#This Row],[Genera species]], 'Check list'!A:E, 5, FALSE)</f>
        <v>Rosmarinus officinalis</v>
      </c>
    </row>
    <row r="167" spans="1:14">
      <c r="A167">
        <v>1</v>
      </c>
      <c r="B167">
        <v>1</v>
      </c>
      <c r="C167">
        <v>8</v>
      </c>
      <c r="D167" t="s">
        <v>101</v>
      </c>
      <c r="E167" t="s">
        <v>241</v>
      </c>
      <c r="F167">
        <v>3</v>
      </c>
      <c r="G167">
        <v>164</v>
      </c>
      <c r="H167">
        <v>37</v>
      </c>
      <c r="I167">
        <v>37</v>
      </c>
      <c r="J167" t="s">
        <v>244</v>
      </c>
      <c r="K167" t="s">
        <v>248</v>
      </c>
      <c r="L167">
        <v>88</v>
      </c>
      <c r="N167" t="str">
        <f>VLOOKUP(Table1[[#This Row],[Genera species]], 'Check list'!A:E, 5, FALSE)</f>
        <v>Pteris papuana</v>
      </c>
    </row>
    <row r="168" spans="1:14">
      <c r="A168">
        <v>1</v>
      </c>
      <c r="B168">
        <v>1</v>
      </c>
      <c r="C168">
        <v>8</v>
      </c>
      <c r="D168" t="s">
        <v>27</v>
      </c>
      <c r="E168" t="s">
        <v>26</v>
      </c>
      <c r="F168">
        <v>1</v>
      </c>
      <c r="G168">
        <v>14</v>
      </c>
      <c r="H168">
        <v>11</v>
      </c>
      <c r="I168">
        <v>11</v>
      </c>
      <c r="J168" t="s">
        <v>244</v>
      </c>
      <c r="K168" t="s">
        <v>248</v>
      </c>
      <c r="L168">
        <v>88</v>
      </c>
      <c r="N168" t="str">
        <f>VLOOKUP(Table1[[#This Row],[Genera species]], 'Check list'!A:E, 5, FALSE)</f>
        <v>Mallotus discolor</v>
      </c>
    </row>
    <row r="169" spans="1:14">
      <c r="A169">
        <v>1</v>
      </c>
      <c r="B169">
        <v>1</v>
      </c>
      <c r="C169">
        <v>8</v>
      </c>
      <c r="D169" t="s">
        <v>44</v>
      </c>
      <c r="E169" t="s">
        <v>43</v>
      </c>
      <c r="F169">
        <v>1</v>
      </c>
      <c r="G169">
        <v>24</v>
      </c>
      <c r="H169">
        <v>17</v>
      </c>
      <c r="I169">
        <v>17</v>
      </c>
      <c r="J169" t="s">
        <v>244</v>
      </c>
      <c r="K169" t="s">
        <v>248</v>
      </c>
      <c r="L169">
        <v>88</v>
      </c>
      <c r="N169" t="str">
        <f>VLOOKUP(Table1[[#This Row],[Genera species]], 'Check list'!A:E, 5, FALSE)</f>
        <v>Glochidion disparipes</v>
      </c>
    </row>
    <row r="170" spans="1:14">
      <c r="A170">
        <v>1</v>
      </c>
      <c r="B170">
        <v>1</v>
      </c>
      <c r="C170">
        <v>8</v>
      </c>
      <c r="D170" t="s">
        <v>20</v>
      </c>
      <c r="E170" t="s">
        <v>21</v>
      </c>
      <c r="F170">
        <v>2</v>
      </c>
      <c r="G170">
        <v>10</v>
      </c>
      <c r="H170">
        <v>9</v>
      </c>
      <c r="I170">
        <v>9</v>
      </c>
      <c r="J170" t="s">
        <v>244</v>
      </c>
      <c r="K170" t="s">
        <v>248</v>
      </c>
      <c r="L170">
        <v>88</v>
      </c>
      <c r="N170" t="str">
        <f>VLOOKUP(Table1[[#This Row],[Genera species]], 'Check list'!A:E, 5, FALSE)</f>
        <v>Boehmeria nivea</v>
      </c>
    </row>
    <row r="171" spans="1:14">
      <c r="A171">
        <v>1</v>
      </c>
      <c r="B171">
        <v>1</v>
      </c>
      <c r="C171">
        <v>8</v>
      </c>
      <c r="D171" t="s">
        <v>33</v>
      </c>
      <c r="E171" t="s">
        <v>32</v>
      </c>
      <c r="F171">
        <v>4</v>
      </c>
      <c r="G171">
        <v>18</v>
      </c>
      <c r="H171">
        <v>13</v>
      </c>
      <c r="I171">
        <v>13</v>
      </c>
      <c r="J171" t="s">
        <v>244</v>
      </c>
      <c r="K171" t="s">
        <v>248</v>
      </c>
      <c r="L171">
        <v>88</v>
      </c>
      <c r="N171" t="str">
        <f>VLOOKUP(Table1[[#This Row],[Genera species]], 'Check list'!A:E, 5, FALSE)</f>
        <v>Pueraria montana</v>
      </c>
    </row>
    <row r="172" spans="1:14">
      <c r="A172">
        <v>1</v>
      </c>
      <c r="B172">
        <v>1</v>
      </c>
      <c r="C172">
        <v>8</v>
      </c>
      <c r="D172" t="s">
        <v>13</v>
      </c>
      <c r="E172" t="s">
        <v>14</v>
      </c>
      <c r="F172">
        <v>4</v>
      </c>
      <c r="G172">
        <v>6</v>
      </c>
      <c r="H172">
        <v>6</v>
      </c>
      <c r="I172">
        <v>6</v>
      </c>
      <c r="J172" t="s">
        <v>244</v>
      </c>
      <c r="K172" t="s">
        <v>248</v>
      </c>
      <c r="L172">
        <v>88</v>
      </c>
      <c r="N172" t="str">
        <f>VLOOKUP(Table1[[#This Row],[Genera species]], 'Check list'!A:E, 5, FALSE)</f>
        <v>Digitaria sanguinalis</v>
      </c>
    </row>
    <row r="173" spans="1:14">
      <c r="A173">
        <v>1</v>
      </c>
      <c r="B173">
        <v>1</v>
      </c>
      <c r="C173">
        <v>8</v>
      </c>
      <c r="D173" t="s">
        <v>18</v>
      </c>
      <c r="E173" t="s">
        <v>19</v>
      </c>
      <c r="F173">
        <v>6</v>
      </c>
      <c r="G173">
        <v>9</v>
      </c>
      <c r="H173">
        <v>8</v>
      </c>
      <c r="I173">
        <v>8</v>
      </c>
      <c r="J173" t="s">
        <v>244</v>
      </c>
      <c r="K173" t="s">
        <v>248</v>
      </c>
      <c r="L173">
        <v>88</v>
      </c>
      <c r="N173" t="str">
        <f>VLOOKUP(Table1[[#This Row],[Genera species]], 'Check list'!A:E, 5, FALSE)</f>
        <v>Goodyera procera</v>
      </c>
    </row>
    <row r="174" spans="1:14">
      <c r="A174">
        <v>1</v>
      </c>
      <c r="B174">
        <v>1</v>
      </c>
      <c r="C174">
        <v>8</v>
      </c>
      <c r="D174" t="s">
        <v>13</v>
      </c>
      <c r="E174" t="s">
        <v>17</v>
      </c>
      <c r="F174">
        <v>4</v>
      </c>
      <c r="G174">
        <v>8</v>
      </c>
      <c r="H174">
        <v>6</v>
      </c>
      <c r="I174">
        <v>6</v>
      </c>
      <c r="J174" t="s">
        <v>244</v>
      </c>
      <c r="K174" t="s">
        <v>248</v>
      </c>
      <c r="L174">
        <v>88</v>
      </c>
      <c r="N174" t="str">
        <f>VLOOKUP(Table1[[#This Row],[Genera species]], 'Check list'!A:E, 5, FALSE)</f>
        <v>Microstegium vimineum</v>
      </c>
    </row>
    <row r="175" spans="1:14">
      <c r="A175">
        <v>1</v>
      </c>
      <c r="B175">
        <v>1</v>
      </c>
      <c r="C175">
        <v>8</v>
      </c>
      <c r="D175" t="s">
        <v>58</v>
      </c>
      <c r="E175" t="s">
        <v>80</v>
      </c>
      <c r="F175">
        <v>1</v>
      </c>
      <c r="G175">
        <v>49</v>
      </c>
      <c r="H175">
        <v>23</v>
      </c>
      <c r="I175">
        <v>23</v>
      </c>
      <c r="J175" t="s">
        <v>244</v>
      </c>
      <c r="K175" t="s">
        <v>248</v>
      </c>
      <c r="L175">
        <v>88</v>
      </c>
      <c r="N175" t="str">
        <f>VLOOKUP(Table1[[#This Row],[Genera species]], 'Check list'!A:E, 5, FALSE)</f>
        <v>Cinnamomum sp</v>
      </c>
    </row>
    <row r="176" spans="1:14">
      <c r="A176">
        <v>1</v>
      </c>
      <c r="B176">
        <v>1</v>
      </c>
      <c r="C176">
        <v>8</v>
      </c>
      <c r="D176" t="s">
        <v>33</v>
      </c>
      <c r="E176" t="s">
        <v>35</v>
      </c>
      <c r="F176">
        <v>4</v>
      </c>
      <c r="G176">
        <v>20</v>
      </c>
      <c r="H176">
        <v>13</v>
      </c>
      <c r="I176">
        <v>13</v>
      </c>
      <c r="J176" t="s">
        <v>244</v>
      </c>
      <c r="K176" t="s">
        <v>248</v>
      </c>
      <c r="L176">
        <v>88</v>
      </c>
      <c r="N176" t="str">
        <f>VLOOKUP(Table1[[#This Row],[Genera species]], 'Check list'!A:E, 5, FALSE)</f>
        <v>Desmodium intortum</v>
      </c>
    </row>
    <row r="177" spans="1:14">
      <c r="A177">
        <v>1</v>
      </c>
      <c r="B177">
        <v>1</v>
      </c>
      <c r="C177">
        <v>8</v>
      </c>
      <c r="D177" t="s">
        <v>54</v>
      </c>
      <c r="E177" t="s">
        <v>55</v>
      </c>
      <c r="F177">
        <v>6</v>
      </c>
      <c r="G177">
        <v>31</v>
      </c>
      <c r="H177">
        <v>22</v>
      </c>
      <c r="I177">
        <v>22</v>
      </c>
      <c r="J177" t="s">
        <v>244</v>
      </c>
      <c r="K177" t="s">
        <v>248</v>
      </c>
      <c r="L177">
        <v>88</v>
      </c>
      <c r="N177" t="str">
        <f>VLOOKUP(Table1[[#This Row],[Genera species]], 'Check list'!A:E, 5, FALSE)</f>
        <v>Schizaea dichotoma</v>
      </c>
    </row>
    <row r="178" spans="1:14">
      <c r="A178">
        <v>1</v>
      </c>
      <c r="B178">
        <v>1</v>
      </c>
      <c r="C178">
        <v>8</v>
      </c>
      <c r="D178" t="s">
        <v>73</v>
      </c>
      <c r="E178" t="s">
        <v>74</v>
      </c>
      <c r="F178">
        <v>6</v>
      </c>
      <c r="G178">
        <v>45</v>
      </c>
      <c r="H178">
        <v>28</v>
      </c>
      <c r="I178">
        <v>28</v>
      </c>
      <c r="J178" t="s">
        <v>244</v>
      </c>
      <c r="K178" t="s">
        <v>248</v>
      </c>
      <c r="L178">
        <v>88</v>
      </c>
      <c r="N178" t="str">
        <f>VLOOKUP(Table1[[#This Row],[Genera species]], 'Check list'!A:E, 5, FALSE)</f>
        <v>Adiantum aneitense</v>
      </c>
    </row>
    <row r="179" spans="1:14">
      <c r="A179">
        <v>1</v>
      </c>
      <c r="B179">
        <v>1</v>
      </c>
      <c r="C179">
        <v>8</v>
      </c>
      <c r="D179" t="s">
        <v>81</v>
      </c>
      <c r="E179" t="s">
        <v>61</v>
      </c>
      <c r="F179">
        <v>1</v>
      </c>
      <c r="G179">
        <v>35</v>
      </c>
      <c r="H179">
        <v>24</v>
      </c>
      <c r="I179">
        <v>24</v>
      </c>
      <c r="J179" t="s">
        <v>244</v>
      </c>
      <c r="K179" t="s">
        <v>248</v>
      </c>
      <c r="L179">
        <v>88</v>
      </c>
      <c r="N179" t="str">
        <f>VLOOKUP(Table1[[#This Row],[Genera species]], 'Check list'!A:E, 5, FALSE)</f>
        <v>Pittosporum ferrugineum</v>
      </c>
    </row>
    <row r="180" spans="1:14">
      <c r="A180">
        <v>1</v>
      </c>
      <c r="B180">
        <v>1</v>
      </c>
      <c r="C180">
        <v>8</v>
      </c>
      <c r="D180" t="s">
        <v>15</v>
      </c>
      <c r="E180" t="s">
        <v>30</v>
      </c>
      <c r="F180">
        <v>1</v>
      </c>
      <c r="G180">
        <v>16</v>
      </c>
      <c r="H180">
        <v>7</v>
      </c>
      <c r="I180">
        <v>7</v>
      </c>
      <c r="J180" t="s">
        <v>244</v>
      </c>
      <c r="K180" t="s">
        <v>248</v>
      </c>
      <c r="L180">
        <v>88</v>
      </c>
      <c r="N180" t="str">
        <f>VLOOKUP(Table1[[#This Row],[Genera species]], 'Check list'!A:E, 5, FALSE)</f>
        <v>Ficus hispida</v>
      </c>
    </row>
    <row r="181" spans="1:14">
      <c r="A181">
        <v>1</v>
      </c>
      <c r="B181">
        <v>1</v>
      </c>
      <c r="C181">
        <v>8</v>
      </c>
      <c r="D181" t="s">
        <v>82</v>
      </c>
      <c r="E181" t="s">
        <v>83</v>
      </c>
      <c r="F181">
        <v>2</v>
      </c>
      <c r="G181">
        <v>50</v>
      </c>
      <c r="H181">
        <v>31</v>
      </c>
      <c r="I181">
        <v>31</v>
      </c>
      <c r="J181" t="s">
        <v>244</v>
      </c>
      <c r="K181" t="s">
        <v>248</v>
      </c>
      <c r="L181">
        <v>88</v>
      </c>
      <c r="N181" t="str">
        <f>VLOOKUP(Table1[[#This Row],[Genera species]], 'Check list'!A:E, 5, FALSE)</f>
        <v>Solanum betaceum</v>
      </c>
    </row>
    <row r="182" spans="1:14">
      <c r="A182">
        <v>1</v>
      </c>
      <c r="B182">
        <v>2</v>
      </c>
      <c r="C182">
        <v>1</v>
      </c>
      <c r="D182" t="s">
        <v>51</v>
      </c>
      <c r="E182" t="s">
        <v>52</v>
      </c>
      <c r="F182">
        <v>6</v>
      </c>
      <c r="G182">
        <v>29</v>
      </c>
      <c r="H182">
        <v>21</v>
      </c>
      <c r="I182">
        <v>21</v>
      </c>
      <c r="J182" t="s">
        <v>244</v>
      </c>
      <c r="K182" t="s">
        <v>248</v>
      </c>
      <c r="L182">
        <v>88</v>
      </c>
      <c r="N182" t="str">
        <f>VLOOKUP(Table1[[#This Row],[Genera species]], 'Check list'!A:E, 5, FALSE)</f>
        <v>Dicranum scoparium</v>
      </c>
    </row>
    <row r="183" spans="1:14">
      <c r="A183">
        <v>1</v>
      </c>
      <c r="B183">
        <v>2</v>
      </c>
      <c r="C183">
        <v>1</v>
      </c>
      <c r="D183" t="s">
        <v>155</v>
      </c>
      <c r="E183" t="s">
        <v>190</v>
      </c>
      <c r="F183">
        <v>4</v>
      </c>
      <c r="G183">
        <v>19</v>
      </c>
      <c r="H183">
        <v>14</v>
      </c>
      <c r="I183">
        <v>14</v>
      </c>
      <c r="J183" t="s">
        <v>244</v>
      </c>
      <c r="K183" t="s">
        <v>248</v>
      </c>
      <c r="L183">
        <v>88</v>
      </c>
      <c r="N183" t="str">
        <f>VLOOKUP(Table1[[#This Row],[Genera species]], 'Check list'!A:E, 5, FALSE)</f>
        <v>Alpinia caerulea</v>
      </c>
    </row>
    <row r="184" spans="1:14">
      <c r="A184">
        <v>1</v>
      </c>
      <c r="B184">
        <v>2</v>
      </c>
      <c r="C184">
        <v>1</v>
      </c>
      <c r="D184" t="s">
        <v>15</v>
      </c>
      <c r="E184" t="s">
        <v>134</v>
      </c>
      <c r="F184">
        <v>1</v>
      </c>
      <c r="G184">
        <v>11</v>
      </c>
      <c r="H184">
        <v>7</v>
      </c>
      <c r="I184">
        <v>7</v>
      </c>
      <c r="J184" t="s">
        <v>244</v>
      </c>
      <c r="K184" t="s">
        <v>248</v>
      </c>
      <c r="L184">
        <v>88</v>
      </c>
      <c r="N184" t="str">
        <f>VLOOKUP(Table1[[#This Row],[Genera species]], 'Check list'!A:E, 5, FALSE)</f>
        <v>Ficus wassa</v>
      </c>
    </row>
    <row r="185" spans="1:14">
      <c r="A185">
        <v>1</v>
      </c>
      <c r="B185">
        <v>2</v>
      </c>
      <c r="C185">
        <v>1</v>
      </c>
      <c r="D185" t="s">
        <v>63</v>
      </c>
      <c r="E185" t="s">
        <v>84</v>
      </c>
      <c r="F185">
        <v>1</v>
      </c>
      <c r="G185">
        <v>51</v>
      </c>
      <c r="H185">
        <v>25</v>
      </c>
      <c r="I185">
        <v>25</v>
      </c>
      <c r="J185" t="s">
        <v>244</v>
      </c>
      <c r="K185" t="s">
        <v>248</v>
      </c>
      <c r="L185">
        <v>88</v>
      </c>
      <c r="N185" t="str">
        <f>VLOOKUP(Table1[[#This Row],[Genera species]], 'Check list'!A:E, 5, FALSE)</f>
        <v>Pinus patula</v>
      </c>
    </row>
    <row r="186" spans="1:14">
      <c r="A186">
        <v>1</v>
      </c>
      <c r="B186">
        <v>2</v>
      </c>
      <c r="C186">
        <v>1</v>
      </c>
      <c r="D186" t="s">
        <v>18</v>
      </c>
      <c r="E186" t="s">
        <v>25</v>
      </c>
      <c r="F186">
        <v>6</v>
      </c>
      <c r="G186">
        <v>13</v>
      </c>
      <c r="H186">
        <v>8</v>
      </c>
      <c r="I186">
        <v>8</v>
      </c>
      <c r="J186" t="s">
        <v>244</v>
      </c>
      <c r="K186" t="s">
        <v>248</v>
      </c>
      <c r="L186">
        <v>88</v>
      </c>
      <c r="N186" t="str">
        <f>VLOOKUP(Table1[[#This Row],[Genera species]], 'Check list'!A:E, 5, FALSE)</f>
        <v>Collabium carinatum</v>
      </c>
    </row>
    <row r="187" spans="1:14">
      <c r="A187">
        <v>1</v>
      </c>
      <c r="B187">
        <v>2</v>
      </c>
      <c r="C187">
        <v>1</v>
      </c>
      <c r="D187" t="s">
        <v>15</v>
      </c>
      <c r="E187" t="s">
        <v>85</v>
      </c>
      <c r="F187">
        <v>1</v>
      </c>
      <c r="G187">
        <v>52</v>
      </c>
      <c r="H187">
        <v>7</v>
      </c>
      <c r="I187">
        <v>7</v>
      </c>
      <c r="J187" t="s">
        <v>244</v>
      </c>
      <c r="K187" t="s">
        <v>248</v>
      </c>
      <c r="L187">
        <v>88</v>
      </c>
      <c r="N187" t="str">
        <f>VLOOKUP(Table1[[#This Row],[Genera species]], 'Check list'!A:E, 5, FALSE)</f>
        <v>Streblus asper</v>
      </c>
    </row>
    <row r="188" spans="1:14">
      <c r="A188">
        <v>1</v>
      </c>
      <c r="B188">
        <v>2</v>
      </c>
      <c r="C188">
        <v>1</v>
      </c>
      <c r="D188" t="s">
        <v>81</v>
      </c>
      <c r="E188" t="s">
        <v>61</v>
      </c>
      <c r="F188">
        <v>1</v>
      </c>
      <c r="G188">
        <v>35</v>
      </c>
      <c r="H188">
        <v>24</v>
      </c>
      <c r="I188">
        <v>24</v>
      </c>
      <c r="J188" t="s">
        <v>244</v>
      </c>
      <c r="K188" t="s">
        <v>248</v>
      </c>
      <c r="L188">
        <v>88</v>
      </c>
      <c r="N188" t="str">
        <f>VLOOKUP(Table1[[#This Row],[Genera species]], 'Check list'!A:E, 5, FALSE)</f>
        <v>Pittosporum ferrugineum</v>
      </c>
    </row>
    <row r="189" spans="1:14">
      <c r="A189">
        <v>1</v>
      </c>
      <c r="B189">
        <v>2</v>
      </c>
      <c r="C189">
        <v>1</v>
      </c>
      <c r="D189" t="s">
        <v>13</v>
      </c>
      <c r="E189" t="s">
        <v>14</v>
      </c>
      <c r="F189">
        <v>4</v>
      </c>
      <c r="G189">
        <v>6</v>
      </c>
      <c r="H189">
        <v>6</v>
      </c>
      <c r="I189">
        <v>6</v>
      </c>
      <c r="J189" t="s">
        <v>244</v>
      </c>
      <c r="K189" t="s">
        <v>248</v>
      </c>
      <c r="L189">
        <v>88</v>
      </c>
      <c r="N189" t="str">
        <f>VLOOKUP(Table1[[#This Row],[Genera species]], 'Check list'!A:E, 5, FALSE)</f>
        <v>Digitaria sanguinalis</v>
      </c>
    </row>
    <row r="190" spans="1:14">
      <c r="A190">
        <v>1</v>
      </c>
      <c r="B190">
        <v>2</v>
      </c>
      <c r="C190">
        <v>1</v>
      </c>
      <c r="D190" t="s">
        <v>15</v>
      </c>
      <c r="E190" t="s">
        <v>30</v>
      </c>
      <c r="F190">
        <v>1</v>
      </c>
      <c r="G190">
        <v>16</v>
      </c>
      <c r="H190">
        <v>7</v>
      </c>
      <c r="I190">
        <v>7</v>
      </c>
      <c r="J190" t="s">
        <v>244</v>
      </c>
      <c r="K190" t="s">
        <v>248</v>
      </c>
      <c r="L190">
        <v>88</v>
      </c>
      <c r="N190" t="str">
        <f>VLOOKUP(Table1[[#This Row],[Genera species]], 'Check list'!A:E, 5, FALSE)</f>
        <v>Ficus hispida</v>
      </c>
    </row>
    <row r="191" spans="1:14">
      <c r="A191">
        <v>1</v>
      </c>
      <c r="B191">
        <v>2</v>
      </c>
      <c r="C191">
        <v>1</v>
      </c>
      <c r="D191" t="s">
        <v>33</v>
      </c>
      <c r="E191" t="s">
        <v>42</v>
      </c>
      <c r="F191">
        <v>1</v>
      </c>
      <c r="G191">
        <v>23</v>
      </c>
      <c r="H191">
        <v>13</v>
      </c>
      <c r="I191">
        <v>13</v>
      </c>
      <c r="J191" t="s">
        <v>244</v>
      </c>
      <c r="K191" t="s">
        <v>248</v>
      </c>
      <c r="L191">
        <v>88</v>
      </c>
      <c r="N191" t="str">
        <f>VLOOKUP(Table1[[#This Row],[Genera species]], 'Check list'!A:E, 5, FALSE)</f>
        <v>Albizia chinensis</v>
      </c>
    </row>
    <row r="192" spans="1:14">
      <c r="A192">
        <v>1</v>
      </c>
      <c r="B192">
        <v>2</v>
      </c>
      <c r="C192">
        <v>1</v>
      </c>
      <c r="D192" t="s">
        <v>12</v>
      </c>
      <c r="E192" t="s">
        <v>11</v>
      </c>
      <c r="F192">
        <v>1</v>
      </c>
      <c r="G192">
        <v>5</v>
      </c>
      <c r="H192">
        <v>5</v>
      </c>
      <c r="I192">
        <v>5</v>
      </c>
      <c r="J192" t="s">
        <v>244</v>
      </c>
      <c r="K192" t="s">
        <v>248</v>
      </c>
      <c r="L192">
        <v>88</v>
      </c>
      <c r="N192" t="str">
        <f>VLOOKUP(Table1[[#This Row],[Genera species]], 'Check list'!A:E, 5, FALSE)</f>
        <v>Piper aduncum</v>
      </c>
    </row>
    <row r="193" spans="1:14">
      <c r="A193">
        <v>1</v>
      </c>
      <c r="B193">
        <v>2</v>
      </c>
      <c r="C193">
        <v>1</v>
      </c>
      <c r="D193" t="s">
        <v>33</v>
      </c>
      <c r="E193" t="s">
        <v>32</v>
      </c>
      <c r="F193">
        <v>4</v>
      </c>
      <c r="G193">
        <v>18</v>
      </c>
      <c r="H193">
        <v>13</v>
      </c>
      <c r="I193">
        <v>13</v>
      </c>
      <c r="J193" t="s">
        <v>244</v>
      </c>
      <c r="K193" t="s">
        <v>248</v>
      </c>
      <c r="L193">
        <v>88</v>
      </c>
      <c r="N193" t="str">
        <f>VLOOKUP(Table1[[#This Row],[Genera species]], 'Check list'!A:E, 5, FALSE)</f>
        <v>Pueraria montana</v>
      </c>
    </row>
    <row r="194" spans="1:14">
      <c r="A194">
        <v>1</v>
      </c>
      <c r="B194">
        <v>2</v>
      </c>
      <c r="C194">
        <v>1</v>
      </c>
      <c r="D194" t="s">
        <v>33</v>
      </c>
      <c r="E194" t="s">
        <v>35</v>
      </c>
      <c r="F194">
        <v>4</v>
      </c>
      <c r="G194">
        <v>20</v>
      </c>
      <c r="H194">
        <v>13</v>
      </c>
      <c r="I194">
        <v>13</v>
      </c>
      <c r="J194" t="s">
        <v>244</v>
      </c>
      <c r="K194" t="s">
        <v>248</v>
      </c>
      <c r="L194">
        <v>88</v>
      </c>
      <c r="N194" t="str">
        <f>VLOOKUP(Table1[[#This Row],[Genera species]], 'Check list'!A:E, 5, FALSE)</f>
        <v>Desmodium intortum</v>
      </c>
    </row>
    <row r="195" spans="1:14">
      <c r="A195">
        <v>1</v>
      </c>
      <c r="B195">
        <v>2</v>
      </c>
      <c r="C195">
        <v>1</v>
      </c>
      <c r="D195" t="s">
        <v>38</v>
      </c>
      <c r="E195" t="s">
        <v>39</v>
      </c>
      <c r="F195">
        <v>4</v>
      </c>
      <c r="G195">
        <v>22</v>
      </c>
      <c r="H195">
        <v>16</v>
      </c>
      <c r="I195">
        <v>16</v>
      </c>
      <c r="J195" t="s">
        <v>244</v>
      </c>
      <c r="K195" t="s">
        <v>248</v>
      </c>
      <c r="L195">
        <v>88</v>
      </c>
      <c r="N195" t="str">
        <f>VLOOKUP(Table1[[#This Row],[Genera species]], 'Check list'!A:E, 5, FALSE)</f>
        <v>Sida acuta</v>
      </c>
    </row>
    <row r="196" spans="1:14">
      <c r="A196">
        <v>1</v>
      </c>
      <c r="B196">
        <v>2</v>
      </c>
      <c r="C196">
        <v>1</v>
      </c>
      <c r="D196" t="s">
        <v>38</v>
      </c>
      <c r="E196" t="s">
        <v>53</v>
      </c>
      <c r="F196">
        <v>4</v>
      </c>
      <c r="G196">
        <v>30</v>
      </c>
      <c r="H196">
        <v>16</v>
      </c>
      <c r="I196">
        <v>16</v>
      </c>
      <c r="J196" t="s">
        <v>244</v>
      </c>
      <c r="K196" t="s">
        <v>248</v>
      </c>
      <c r="L196">
        <v>88</v>
      </c>
      <c r="N196" t="str">
        <f>VLOOKUP(Table1[[#This Row],[Genera species]], 'Check list'!A:E, 5, FALSE)</f>
        <v>Iliamna rivularis</v>
      </c>
    </row>
    <row r="197" spans="1:14">
      <c r="A197">
        <v>1</v>
      </c>
      <c r="B197">
        <v>2</v>
      </c>
      <c r="C197">
        <v>1</v>
      </c>
      <c r="D197" t="s">
        <v>47</v>
      </c>
      <c r="E197" t="s">
        <v>62</v>
      </c>
      <c r="F197">
        <v>3</v>
      </c>
      <c r="G197">
        <v>36</v>
      </c>
      <c r="H197">
        <v>19</v>
      </c>
      <c r="I197">
        <v>19</v>
      </c>
      <c r="J197" t="s">
        <v>244</v>
      </c>
      <c r="K197" t="s">
        <v>248</v>
      </c>
      <c r="L197">
        <v>88</v>
      </c>
      <c r="N197" t="str">
        <f>VLOOKUP(Table1[[#This Row],[Genera species]], 'Check list'!A:E, 5, FALSE)</f>
        <v>Sphaerostephanos moseleyi</v>
      </c>
    </row>
    <row r="198" spans="1:14">
      <c r="A198">
        <v>1</v>
      </c>
      <c r="B198">
        <v>2</v>
      </c>
      <c r="C198">
        <v>1</v>
      </c>
      <c r="D198" t="s">
        <v>8</v>
      </c>
      <c r="E198" t="s">
        <v>7</v>
      </c>
      <c r="F198">
        <v>3</v>
      </c>
      <c r="G198">
        <v>2</v>
      </c>
      <c r="H198">
        <v>2</v>
      </c>
      <c r="I198">
        <v>2</v>
      </c>
      <c r="J198" t="s">
        <v>244</v>
      </c>
      <c r="K198" t="s">
        <v>248</v>
      </c>
      <c r="L198">
        <v>88</v>
      </c>
      <c r="N198" t="str">
        <f>VLOOKUP(Table1[[#This Row],[Genera species]], 'Check list'!A:E, 5, FALSE)</f>
        <v>Aglaomorpha parkinsonii</v>
      </c>
    </row>
    <row r="199" spans="1:14">
      <c r="A199">
        <v>1</v>
      </c>
      <c r="B199">
        <v>2</v>
      </c>
      <c r="C199">
        <v>1</v>
      </c>
      <c r="D199" t="s">
        <v>13</v>
      </c>
      <c r="E199" t="s">
        <v>17</v>
      </c>
      <c r="F199">
        <v>4</v>
      </c>
      <c r="G199">
        <v>8</v>
      </c>
      <c r="H199">
        <v>6</v>
      </c>
      <c r="I199">
        <v>6</v>
      </c>
      <c r="J199" t="s">
        <v>244</v>
      </c>
      <c r="K199" t="s">
        <v>248</v>
      </c>
      <c r="L199">
        <v>88</v>
      </c>
      <c r="N199" t="str">
        <f>VLOOKUP(Table1[[#This Row],[Genera species]], 'Check list'!A:E, 5, FALSE)</f>
        <v>Microstegium vimineum</v>
      </c>
    </row>
    <row r="200" spans="1:14">
      <c r="A200">
        <v>1</v>
      </c>
      <c r="B200">
        <v>2</v>
      </c>
      <c r="C200">
        <v>1</v>
      </c>
      <c r="D200" t="s">
        <v>13</v>
      </c>
      <c r="E200" t="s">
        <v>72</v>
      </c>
      <c r="F200">
        <v>4</v>
      </c>
      <c r="G200">
        <v>44</v>
      </c>
      <c r="H200">
        <v>6</v>
      </c>
      <c r="I200">
        <v>6</v>
      </c>
      <c r="J200" t="s">
        <v>244</v>
      </c>
      <c r="K200" t="s">
        <v>248</v>
      </c>
      <c r="L200">
        <v>88</v>
      </c>
      <c r="N200" t="str">
        <f>VLOOKUP(Table1[[#This Row],[Genera species]], 'Check list'!A:E, 5, FALSE)</f>
        <v>Cortaderia selloana</v>
      </c>
    </row>
    <row r="201" spans="1:14">
      <c r="A201">
        <v>1</v>
      </c>
      <c r="B201">
        <v>2</v>
      </c>
      <c r="C201">
        <v>1</v>
      </c>
      <c r="D201" t="s">
        <v>18</v>
      </c>
      <c r="E201" t="s">
        <v>19</v>
      </c>
      <c r="F201">
        <v>6</v>
      </c>
      <c r="G201">
        <v>9</v>
      </c>
      <c r="H201">
        <v>8</v>
      </c>
      <c r="I201">
        <v>8</v>
      </c>
      <c r="J201" t="s">
        <v>244</v>
      </c>
      <c r="K201" t="s">
        <v>248</v>
      </c>
      <c r="L201">
        <v>88</v>
      </c>
      <c r="N201" t="str">
        <f>VLOOKUP(Table1[[#This Row],[Genera species]], 'Check list'!A:E, 5, FALSE)</f>
        <v>Goodyera procera</v>
      </c>
    </row>
    <row r="202" spans="1:14">
      <c r="A202">
        <v>1</v>
      </c>
      <c r="B202">
        <v>2</v>
      </c>
      <c r="C202">
        <v>2</v>
      </c>
      <c r="D202" t="s">
        <v>38</v>
      </c>
      <c r="E202" t="s">
        <v>39</v>
      </c>
      <c r="F202">
        <v>4</v>
      </c>
      <c r="G202">
        <v>22</v>
      </c>
      <c r="H202">
        <v>16</v>
      </c>
      <c r="I202">
        <v>16</v>
      </c>
      <c r="J202" t="s">
        <v>244</v>
      </c>
      <c r="K202" t="s">
        <v>248</v>
      </c>
      <c r="L202">
        <v>88</v>
      </c>
      <c r="N202" t="str">
        <f>VLOOKUP(Table1[[#This Row],[Genera species]], 'Check list'!A:E, 5, FALSE)</f>
        <v>Sida acuta</v>
      </c>
    </row>
    <row r="203" spans="1:14">
      <c r="A203">
        <v>1</v>
      </c>
      <c r="B203">
        <v>2</v>
      </c>
      <c r="C203">
        <v>2</v>
      </c>
      <c r="D203" t="s">
        <v>13</v>
      </c>
      <c r="E203" t="s">
        <v>14</v>
      </c>
      <c r="F203">
        <v>4</v>
      </c>
      <c r="G203">
        <v>6</v>
      </c>
      <c r="H203">
        <v>6</v>
      </c>
      <c r="I203">
        <v>6</v>
      </c>
      <c r="J203" t="s">
        <v>244</v>
      </c>
      <c r="K203" t="s">
        <v>248</v>
      </c>
      <c r="L203">
        <v>88</v>
      </c>
      <c r="N203" t="str">
        <f>VLOOKUP(Table1[[#This Row],[Genera species]], 'Check list'!A:E, 5, FALSE)</f>
        <v>Digitaria sanguinalis</v>
      </c>
    </row>
    <row r="204" spans="1:14">
      <c r="A204">
        <v>1</v>
      </c>
      <c r="B204">
        <v>2</v>
      </c>
      <c r="C204">
        <v>2</v>
      </c>
      <c r="D204" t="s">
        <v>18</v>
      </c>
      <c r="E204" t="s">
        <v>25</v>
      </c>
      <c r="F204">
        <v>6</v>
      </c>
      <c r="G204">
        <v>13</v>
      </c>
      <c r="H204">
        <v>8</v>
      </c>
      <c r="I204">
        <v>8</v>
      </c>
      <c r="J204" t="s">
        <v>244</v>
      </c>
      <c r="K204" t="s">
        <v>248</v>
      </c>
      <c r="L204">
        <v>88</v>
      </c>
      <c r="N204" t="str">
        <f>VLOOKUP(Table1[[#This Row],[Genera species]], 'Check list'!A:E, 5, FALSE)</f>
        <v>Collabium carinatum</v>
      </c>
    </row>
    <row r="205" spans="1:14">
      <c r="A205">
        <v>1</v>
      </c>
      <c r="B205">
        <v>2</v>
      </c>
      <c r="C205">
        <v>2</v>
      </c>
      <c r="D205" t="s">
        <v>155</v>
      </c>
      <c r="E205" t="s">
        <v>190</v>
      </c>
      <c r="F205">
        <v>4</v>
      </c>
      <c r="G205">
        <v>19</v>
      </c>
      <c r="H205">
        <v>14</v>
      </c>
      <c r="I205">
        <v>14</v>
      </c>
      <c r="J205" t="s">
        <v>244</v>
      </c>
      <c r="K205" t="s">
        <v>248</v>
      </c>
      <c r="L205">
        <v>88</v>
      </c>
      <c r="N205" t="str">
        <f>VLOOKUP(Table1[[#This Row],[Genera species]], 'Check list'!A:E, 5, FALSE)</f>
        <v>Alpinia caerulea</v>
      </c>
    </row>
    <row r="206" spans="1:14">
      <c r="A206">
        <v>1</v>
      </c>
      <c r="B206">
        <v>2</v>
      </c>
      <c r="C206">
        <v>2</v>
      </c>
      <c r="D206" t="s">
        <v>86</v>
      </c>
      <c r="E206" t="s">
        <v>87</v>
      </c>
      <c r="F206">
        <v>3</v>
      </c>
      <c r="G206">
        <v>53</v>
      </c>
      <c r="H206">
        <v>32</v>
      </c>
      <c r="I206">
        <v>32</v>
      </c>
      <c r="J206" t="s">
        <v>244</v>
      </c>
      <c r="K206" t="s">
        <v>248</v>
      </c>
      <c r="L206">
        <v>88</v>
      </c>
      <c r="N206" t="str">
        <f>VLOOKUP(Table1[[#This Row],[Genera species]], 'Check list'!A:E, 5, FALSE)</f>
        <v>Nephrolepis biserrata</v>
      </c>
    </row>
    <row r="207" spans="1:14">
      <c r="A207">
        <v>1</v>
      </c>
      <c r="B207">
        <v>2</v>
      </c>
      <c r="C207">
        <v>2</v>
      </c>
      <c r="D207" t="s">
        <v>44</v>
      </c>
      <c r="E207" t="s">
        <v>43</v>
      </c>
      <c r="F207">
        <v>1</v>
      </c>
      <c r="G207">
        <v>24</v>
      </c>
      <c r="H207">
        <v>17</v>
      </c>
      <c r="I207">
        <v>17</v>
      </c>
      <c r="J207" t="s">
        <v>244</v>
      </c>
      <c r="K207" t="s">
        <v>248</v>
      </c>
      <c r="L207">
        <v>88</v>
      </c>
      <c r="N207" t="str">
        <f>VLOOKUP(Table1[[#This Row],[Genera species]], 'Check list'!A:E, 5, FALSE)</f>
        <v>Glochidion disparipes</v>
      </c>
    </row>
    <row r="208" spans="1:14">
      <c r="A208">
        <v>1</v>
      </c>
      <c r="B208">
        <v>2</v>
      </c>
      <c r="C208">
        <v>2</v>
      </c>
      <c r="D208" t="s">
        <v>13</v>
      </c>
      <c r="E208" t="s">
        <v>72</v>
      </c>
      <c r="F208">
        <v>4</v>
      </c>
      <c r="G208">
        <v>44</v>
      </c>
      <c r="H208">
        <v>6</v>
      </c>
      <c r="I208">
        <v>6</v>
      </c>
      <c r="J208" t="s">
        <v>244</v>
      </c>
      <c r="K208" t="s">
        <v>248</v>
      </c>
      <c r="L208">
        <v>88</v>
      </c>
      <c r="N208" t="str">
        <f>VLOOKUP(Table1[[#This Row],[Genera species]], 'Check list'!A:E, 5, FALSE)</f>
        <v>Cortaderia selloana</v>
      </c>
    </row>
    <row r="209" spans="1:14">
      <c r="A209">
        <v>1</v>
      </c>
      <c r="B209">
        <v>2</v>
      </c>
      <c r="C209">
        <v>2</v>
      </c>
      <c r="D209" t="s">
        <v>38</v>
      </c>
      <c r="E209" t="s">
        <v>53</v>
      </c>
      <c r="F209">
        <v>4</v>
      </c>
      <c r="G209">
        <v>30</v>
      </c>
      <c r="H209">
        <v>16</v>
      </c>
      <c r="I209">
        <v>16</v>
      </c>
      <c r="J209" t="s">
        <v>244</v>
      </c>
      <c r="K209" t="s">
        <v>248</v>
      </c>
      <c r="L209">
        <v>88</v>
      </c>
      <c r="N209" t="str">
        <f>VLOOKUP(Table1[[#This Row],[Genera species]], 'Check list'!A:E, 5, FALSE)</f>
        <v>Iliamna rivularis</v>
      </c>
    </row>
    <row r="210" spans="1:14">
      <c r="A210">
        <v>1</v>
      </c>
      <c r="B210">
        <v>2</v>
      </c>
      <c r="C210">
        <v>2</v>
      </c>
      <c r="D210" t="s">
        <v>33</v>
      </c>
      <c r="E210" t="s">
        <v>42</v>
      </c>
      <c r="F210">
        <v>1</v>
      </c>
      <c r="G210">
        <v>23</v>
      </c>
      <c r="H210">
        <v>13</v>
      </c>
      <c r="I210">
        <v>13</v>
      </c>
      <c r="J210" t="s">
        <v>244</v>
      </c>
      <c r="K210" t="s">
        <v>248</v>
      </c>
      <c r="L210">
        <v>88</v>
      </c>
      <c r="N210" t="str">
        <f>VLOOKUP(Table1[[#This Row],[Genera species]], 'Check list'!A:E, 5, FALSE)</f>
        <v>Albizia chinensis</v>
      </c>
    </row>
    <row r="211" spans="1:14">
      <c r="A211">
        <v>1</v>
      </c>
      <c r="B211">
        <v>2</v>
      </c>
      <c r="C211">
        <v>2</v>
      </c>
      <c r="D211" t="s">
        <v>33</v>
      </c>
      <c r="E211" t="s">
        <v>88</v>
      </c>
      <c r="F211">
        <v>1</v>
      </c>
      <c r="G211">
        <v>54</v>
      </c>
      <c r="H211">
        <v>13</v>
      </c>
      <c r="I211">
        <v>13</v>
      </c>
      <c r="J211" t="s">
        <v>244</v>
      </c>
      <c r="K211" t="s">
        <v>248</v>
      </c>
      <c r="L211">
        <v>88</v>
      </c>
      <c r="N211" t="str">
        <f>VLOOKUP(Table1[[#This Row],[Genera species]], 'Check list'!A:E, 5, FALSE)</f>
        <v>Leucaena leucocephala</v>
      </c>
    </row>
    <row r="212" spans="1:14">
      <c r="A212">
        <v>1</v>
      </c>
      <c r="B212">
        <v>2</v>
      </c>
      <c r="C212">
        <v>2</v>
      </c>
      <c r="D212" t="s">
        <v>51</v>
      </c>
      <c r="E212" t="s">
        <v>52</v>
      </c>
      <c r="F212">
        <v>6</v>
      </c>
      <c r="G212">
        <v>29</v>
      </c>
      <c r="H212">
        <v>21</v>
      </c>
      <c r="I212">
        <v>21</v>
      </c>
      <c r="J212" t="s">
        <v>244</v>
      </c>
      <c r="K212" t="s">
        <v>248</v>
      </c>
      <c r="L212">
        <v>88</v>
      </c>
      <c r="N212" t="str">
        <f>VLOOKUP(Table1[[#This Row],[Genera species]], 'Check list'!A:E, 5, FALSE)</f>
        <v>Dicranum scoparium</v>
      </c>
    </row>
    <row r="213" spans="1:14">
      <c r="A213">
        <v>1</v>
      </c>
      <c r="B213">
        <v>2</v>
      </c>
      <c r="C213">
        <v>2</v>
      </c>
      <c r="D213" t="s">
        <v>8</v>
      </c>
      <c r="E213" t="s">
        <v>7</v>
      </c>
      <c r="F213">
        <v>3</v>
      </c>
      <c r="G213">
        <v>2</v>
      </c>
      <c r="H213">
        <v>2</v>
      </c>
      <c r="I213">
        <v>2</v>
      </c>
      <c r="J213" t="s">
        <v>244</v>
      </c>
      <c r="K213" t="s">
        <v>248</v>
      </c>
      <c r="L213">
        <v>88</v>
      </c>
      <c r="N213" t="str">
        <f>VLOOKUP(Table1[[#This Row],[Genera species]], 'Check list'!A:E, 5, FALSE)</f>
        <v>Aglaomorpha parkinsonii</v>
      </c>
    </row>
    <row r="214" spans="1:14">
      <c r="A214">
        <v>1</v>
      </c>
      <c r="B214">
        <v>2</v>
      </c>
      <c r="C214">
        <v>2</v>
      </c>
      <c r="D214" t="s">
        <v>15</v>
      </c>
      <c r="E214" t="s">
        <v>31</v>
      </c>
      <c r="F214">
        <v>1</v>
      </c>
      <c r="G214">
        <v>17</v>
      </c>
      <c r="H214">
        <v>7</v>
      </c>
      <c r="I214">
        <v>7</v>
      </c>
      <c r="J214" t="s">
        <v>244</v>
      </c>
      <c r="K214" t="s">
        <v>248</v>
      </c>
      <c r="L214">
        <v>88</v>
      </c>
      <c r="N214" t="str">
        <f>VLOOKUP(Table1[[#This Row],[Genera species]], 'Check list'!A:E, 5, FALSE)</f>
        <v>Ficus copiosa</v>
      </c>
    </row>
    <row r="215" spans="1:14">
      <c r="A215">
        <v>1</v>
      </c>
      <c r="B215">
        <v>2</v>
      </c>
      <c r="C215">
        <v>2</v>
      </c>
      <c r="D215" t="s">
        <v>76</v>
      </c>
      <c r="E215" t="s">
        <v>75</v>
      </c>
      <c r="F215">
        <v>5</v>
      </c>
      <c r="G215">
        <v>46</v>
      </c>
      <c r="H215">
        <v>29</v>
      </c>
      <c r="I215">
        <v>29</v>
      </c>
      <c r="J215" t="s">
        <v>244</v>
      </c>
      <c r="K215" t="s">
        <v>248</v>
      </c>
      <c r="L215">
        <v>88</v>
      </c>
      <c r="N215" t="str">
        <f>VLOOKUP(Table1[[#This Row],[Genera species]], 'Check list'!A:E, 5, FALSE)</f>
        <v>Tecomanthe dendrophila</v>
      </c>
    </row>
    <row r="216" spans="1:14">
      <c r="A216">
        <v>1</v>
      </c>
      <c r="B216">
        <v>2</v>
      </c>
      <c r="C216">
        <v>2</v>
      </c>
      <c r="D216" t="s">
        <v>45</v>
      </c>
      <c r="E216" t="s">
        <v>46</v>
      </c>
      <c r="F216">
        <v>1</v>
      </c>
      <c r="G216">
        <v>26</v>
      </c>
      <c r="H216">
        <v>18</v>
      </c>
      <c r="I216">
        <v>18</v>
      </c>
      <c r="J216" t="s">
        <v>244</v>
      </c>
      <c r="K216" t="s">
        <v>248</v>
      </c>
      <c r="L216">
        <v>88</v>
      </c>
      <c r="N216" t="str">
        <f>VLOOKUP(Table1[[#This Row],[Genera species]], 'Check list'!A:E, 5, FALSE)</f>
        <v>Ilex ledermannii</v>
      </c>
    </row>
    <row r="217" spans="1:14">
      <c r="A217">
        <v>1</v>
      </c>
      <c r="B217">
        <v>2</v>
      </c>
      <c r="C217">
        <v>2</v>
      </c>
      <c r="D217" t="s">
        <v>47</v>
      </c>
      <c r="E217" t="s">
        <v>62</v>
      </c>
      <c r="F217">
        <v>3</v>
      </c>
      <c r="G217">
        <v>36</v>
      </c>
      <c r="H217">
        <v>19</v>
      </c>
      <c r="I217">
        <v>19</v>
      </c>
      <c r="J217" t="s">
        <v>244</v>
      </c>
      <c r="K217" t="s">
        <v>248</v>
      </c>
      <c r="L217">
        <v>88</v>
      </c>
      <c r="N217" t="str">
        <f>VLOOKUP(Table1[[#This Row],[Genera species]], 'Check list'!A:E, 5, FALSE)</f>
        <v>Sphaerostephanos moseleyi</v>
      </c>
    </row>
    <row r="218" spans="1:14">
      <c r="A218">
        <v>1</v>
      </c>
      <c r="B218">
        <v>2</v>
      </c>
      <c r="C218">
        <v>2</v>
      </c>
      <c r="D218" t="s">
        <v>101</v>
      </c>
      <c r="E218" t="s">
        <v>241</v>
      </c>
      <c r="F218">
        <v>3</v>
      </c>
      <c r="G218">
        <v>164</v>
      </c>
      <c r="H218">
        <v>37</v>
      </c>
      <c r="I218">
        <v>37</v>
      </c>
      <c r="J218" t="s">
        <v>244</v>
      </c>
      <c r="K218" t="s">
        <v>248</v>
      </c>
      <c r="L218">
        <v>88</v>
      </c>
      <c r="N218" t="str">
        <f>VLOOKUP(Table1[[#This Row],[Genera species]], 'Check list'!A:E, 5, FALSE)</f>
        <v>Pteris papuana</v>
      </c>
    </row>
    <row r="219" spans="1:14">
      <c r="A219">
        <v>1</v>
      </c>
      <c r="B219">
        <v>2</v>
      </c>
      <c r="C219">
        <v>2</v>
      </c>
      <c r="D219" t="s">
        <v>33</v>
      </c>
      <c r="E219" t="s">
        <v>32</v>
      </c>
      <c r="F219">
        <v>4</v>
      </c>
      <c r="G219">
        <v>18</v>
      </c>
      <c r="H219">
        <v>13</v>
      </c>
      <c r="I219">
        <v>13</v>
      </c>
      <c r="J219" t="s">
        <v>244</v>
      </c>
      <c r="K219" t="s">
        <v>248</v>
      </c>
      <c r="L219">
        <v>88</v>
      </c>
      <c r="N219" t="str">
        <f>VLOOKUP(Table1[[#This Row],[Genera species]], 'Check list'!A:E, 5, FALSE)</f>
        <v>Pueraria montana</v>
      </c>
    </row>
    <row r="220" spans="1:14">
      <c r="A220">
        <v>1</v>
      </c>
      <c r="B220">
        <v>2</v>
      </c>
      <c r="C220">
        <v>2</v>
      </c>
      <c r="D220" t="s">
        <v>15</v>
      </c>
      <c r="E220" t="s">
        <v>30</v>
      </c>
      <c r="F220">
        <v>1</v>
      </c>
      <c r="G220">
        <v>16</v>
      </c>
      <c r="H220">
        <v>7</v>
      </c>
      <c r="I220">
        <v>7</v>
      </c>
      <c r="J220" t="s">
        <v>244</v>
      </c>
      <c r="K220" t="s">
        <v>248</v>
      </c>
      <c r="L220">
        <v>88</v>
      </c>
      <c r="N220" t="str">
        <f>VLOOKUP(Table1[[#This Row],[Genera species]], 'Check list'!A:E, 5, FALSE)</f>
        <v>Ficus hispida</v>
      </c>
    </row>
    <row r="221" spans="1:14">
      <c r="A221">
        <v>1</v>
      </c>
      <c r="B221">
        <v>2</v>
      </c>
      <c r="C221">
        <v>2</v>
      </c>
      <c r="D221" t="s">
        <v>13</v>
      </c>
      <c r="E221" t="s">
        <v>17</v>
      </c>
      <c r="F221">
        <v>4</v>
      </c>
      <c r="G221">
        <v>8</v>
      </c>
      <c r="H221">
        <v>6</v>
      </c>
      <c r="I221">
        <v>6</v>
      </c>
      <c r="J221" t="s">
        <v>244</v>
      </c>
      <c r="K221" t="s">
        <v>248</v>
      </c>
      <c r="L221">
        <v>88</v>
      </c>
      <c r="N221" t="str">
        <f>VLOOKUP(Table1[[#This Row],[Genera species]], 'Check list'!A:E, 5, FALSE)</f>
        <v>Microstegium vimineum</v>
      </c>
    </row>
    <row r="222" spans="1:14">
      <c r="A222">
        <v>1</v>
      </c>
      <c r="B222">
        <v>2</v>
      </c>
      <c r="C222">
        <v>2</v>
      </c>
      <c r="D222" t="s">
        <v>13</v>
      </c>
      <c r="E222" t="s">
        <v>14</v>
      </c>
      <c r="F222">
        <v>4</v>
      </c>
      <c r="G222">
        <v>6</v>
      </c>
      <c r="H222">
        <v>6</v>
      </c>
      <c r="I222">
        <v>6</v>
      </c>
      <c r="J222" t="s">
        <v>244</v>
      </c>
      <c r="K222" t="s">
        <v>248</v>
      </c>
      <c r="L222">
        <v>88</v>
      </c>
      <c r="N222" t="str">
        <f>VLOOKUP(Table1[[#This Row],[Genera species]], 'Check list'!A:E, 5, FALSE)</f>
        <v>Digitaria sanguinalis</v>
      </c>
    </row>
    <row r="223" spans="1:14">
      <c r="A223">
        <v>1</v>
      </c>
      <c r="B223">
        <v>2</v>
      </c>
      <c r="C223">
        <v>2</v>
      </c>
      <c r="D223" t="s">
        <v>33</v>
      </c>
      <c r="E223" t="s">
        <v>35</v>
      </c>
      <c r="F223">
        <v>4</v>
      </c>
      <c r="G223">
        <v>20</v>
      </c>
      <c r="H223">
        <v>13</v>
      </c>
      <c r="I223">
        <v>13</v>
      </c>
      <c r="J223" t="s">
        <v>244</v>
      </c>
      <c r="K223" t="s">
        <v>248</v>
      </c>
      <c r="L223">
        <v>88</v>
      </c>
      <c r="N223" t="str">
        <f>VLOOKUP(Table1[[#This Row],[Genera species]], 'Check list'!A:E, 5, FALSE)</f>
        <v>Desmodium intortum</v>
      </c>
    </row>
    <row r="224" spans="1:14">
      <c r="A224">
        <v>1</v>
      </c>
      <c r="B224">
        <v>2</v>
      </c>
      <c r="C224">
        <v>2</v>
      </c>
      <c r="D224" t="s">
        <v>6</v>
      </c>
      <c r="E224" t="s">
        <v>40</v>
      </c>
      <c r="F224">
        <v>3</v>
      </c>
      <c r="G224">
        <v>1</v>
      </c>
      <c r="H224">
        <v>1</v>
      </c>
      <c r="I224">
        <v>1</v>
      </c>
      <c r="J224" t="s">
        <v>244</v>
      </c>
      <c r="K224" t="s">
        <v>248</v>
      </c>
      <c r="L224">
        <v>88</v>
      </c>
      <c r="N224" t="str">
        <f>VLOOKUP(Table1[[#This Row],[Genera species]], 'Check list'!A:E, 5, FALSE)</f>
        <v>Asplenium musifolium</v>
      </c>
    </row>
    <row r="225" spans="1:14">
      <c r="A225">
        <v>1</v>
      </c>
      <c r="B225">
        <v>2</v>
      </c>
      <c r="C225">
        <v>3</v>
      </c>
      <c r="D225" t="s">
        <v>47</v>
      </c>
      <c r="E225" t="s">
        <v>62</v>
      </c>
      <c r="F225">
        <v>3</v>
      </c>
      <c r="G225">
        <v>36</v>
      </c>
      <c r="H225">
        <v>19</v>
      </c>
      <c r="I225">
        <v>19</v>
      </c>
      <c r="J225" t="s">
        <v>244</v>
      </c>
      <c r="K225" t="s">
        <v>248</v>
      </c>
      <c r="L225">
        <v>88</v>
      </c>
      <c r="N225" t="str">
        <f>VLOOKUP(Table1[[#This Row],[Genera species]], 'Check list'!A:E, 5, FALSE)</f>
        <v>Sphaerostephanos moseleyi</v>
      </c>
    </row>
    <row r="226" spans="1:14">
      <c r="A226">
        <v>1</v>
      </c>
      <c r="B226">
        <v>2</v>
      </c>
      <c r="C226">
        <v>3</v>
      </c>
      <c r="D226" t="s">
        <v>89</v>
      </c>
      <c r="E226" t="s">
        <v>90</v>
      </c>
      <c r="F226">
        <v>1</v>
      </c>
      <c r="G226">
        <v>55</v>
      </c>
      <c r="H226">
        <v>33</v>
      </c>
      <c r="I226">
        <v>33</v>
      </c>
      <c r="J226" t="s">
        <v>244</v>
      </c>
      <c r="K226" t="s">
        <v>248</v>
      </c>
      <c r="L226">
        <v>88</v>
      </c>
      <c r="N226" t="str">
        <f>VLOOKUP(Table1[[#This Row],[Genera species]], 'Check list'!A:E, 5, FALSE)</f>
        <v>Psidium guajava</v>
      </c>
    </row>
    <row r="227" spans="1:14">
      <c r="A227">
        <v>1</v>
      </c>
      <c r="B227">
        <v>2</v>
      </c>
      <c r="C227">
        <v>3</v>
      </c>
      <c r="D227" t="s">
        <v>33</v>
      </c>
      <c r="E227" t="s">
        <v>88</v>
      </c>
      <c r="F227">
        <v>1</v>
      </c>
      <c r="G227">
        <v>54</v>
      </c>
      <c r="H227">
        <v>13</v>
      </c>
      <c r="I227">
        <v>13</v>
      </c>
      <c r="J227" t="s">
        <v>244</v>
      </c>
      <c r="K227" t="s">
        <v>248</v>
      </c>
      <c r="L227">
        <v>88</v>
      </c>
      <c r="N227" t="str">
        <f>VLOOKUP(Table1[[#This Row],[Genera species]], 'Check list'!A:E, 5, FALSE)</f>
        <v>Leucaena leucocephala</v>
      </c>
    </row>
    <row r="228" spans="1:14">
      <c r="A228">
        <v>1</v>
      </c>
      <c r="B228">
        <v>2</v>
      </c>
      <c r="C228">
        <v>3</v>
      </c>
      <c r="D228" t="s">
        <v>15</v>
      </c>
      <c r="E228" t="s">
        <v>30</v>
      </c>
      <c r="F228">
        <v>1</v>
      </c>
      <c r="G228">
        <v>16</v>
      </c>
      <c r="H228">
        <v>7</v>
      </c>
      <c r="I228">
        <v>7</v>
      </c>
      <c r="J228" t="s">
        <v>244</v>
      </c>
      <c r="K228" t="s">
        <v>248</v>
      </c>
      <c r="L228">
        <v>88</v>
      </c>
      <c r="N228" t="str">
        <f>VLOOKUP(Table1[[#This Row],[Genera species]], 'Check list'!A:E, 5, FALSE)</f>
        <v>Ficus hispida</v>
      </c>
    </row>
    <row r="229" spans="1:14">
      <c r="A229">
        <v>1</v>
      </c>
      <c r="B229">
        <v>2</v>
      </c>
      <c r="C229">
        <v>3</v>
      </c>
      <c r="D229" t="s">
        <v>44</v>
      </c>
      <c r="E229" t="s">
        <v>43</v>
      </c>
      <c r="F229">
        <v>1</v>
      </c>
      <c r="G229">
        <v>24</v>
      </c>
      <c r="H229">
        <v>17</v>
      </c>
      <c r="I229">
        <v>17</v>
      </c>
      <c r="J229" t="s">
        <v>244</v>
      </c>
      <c r="K229" t="s">
        <v>248</v>
      </c>
      <c r="L229">
        <v>88</v>
      </c>
      <c r="N229" t="str">
        <f>VLOOKUP(Table1[[#This Row],[Genera species]], 'Check list'!A:E, 5, FALSE)</f>
        <v>Glochidion disparipes</v>
      </c>
    </row>
    <row r="230" spans="1:14">
      <c r="A230">
        <v>1</v>
      </c>
      <c r="B230">
        <v>2</v>
      </c>
      <c r="C230">
        <v>3</v>
      </c>
      <c r="D230" t="s">
        <v>38</v>
      </c>
      <c r="E230" t="s">
        <v>53</v>
      </c>
      <c r="F230">
        <v>4</v>
      </c>
      <c r="G230">
        <v>30</v>
      </c>
      <c r="H230">
        <v>16</v>
      </c>
      <c r="I230">
        <v>16</v>
      </c>
      <c r="J230" t="s">
        <v>244</v>
      </c>
      <c r="K230" t="s">
        <v>248</v>
      </c>
      <c r="L230">
        <v>88</v>
      </c>
      <c r="N230" t="str">
        <f>VLOOKUP(Table1[[#This Row],[Genera species]], 'Check list'!A:E, 5, FALSE)</f>
        <v>Iliamna rivularis</v>
      </c>
    </row>
    <row r="231" spans="1:14">
      <c r="A231">
        <v>1</v>
      </c>
      <c r="B231">
        <v>2</v>
      </c>
      <c r="C231">
        <v>3</v>
      </c>
      <c r="D231" t="s">
        <v>8</v>
      </c>
      <c r="E231" t="s">
        <v>7</v>
      </c>
      <c r="F231">
        <v>3</v>
      </c>
      <c r="G231">
        <v>2</v>
      </c>
      <c r="H231">
        <v>2</v>
      </c>
      <c r="I231">
        <v>2</v>
      </c>
      <c r="J231" t="s">
        <v>244</v>
      </c>
      <c r="K231" t="s">
        <v>248</v>
      </c>
      <c r="L231">
        <v>88</v>
      </c>
      <c r="N231" t="str">
        <f>VLOOKUP(Table1[[#This Row],[Genera species]], 'Check list'!A:E, 5, FALSE)</f>
        <v>Aglaomorpha parkinsonii</v>
      </c>
    </row>
    <row r="232" spans="1:14">
      <c r="A232">
        <v>1</v>
      </c>
      <c r="B232">
        <v>2</v>
      </c>
      <c r="C232">
        <v>3</v>
      </c>
      <c r="D232" t="s">
        <v>20</v>
      </c>
      <c r="E232" t="s">
        <v>21</v>
      </c>
      <c r="F232">
        <v>2</v>
      </c>
      <c r="G232">
        <v>10</v>
      </c>
      <c r="H232">
        <v>9</v>
      </c>
      <c r="I232">
        <v>9</v>
      </c>
      <c r="J232" t="s">
        <v>244</v>
      </c>
      <c r="K232" t="s">
        <v>248</v>
      </c>
      <c r="L232">
        <v>88</v>
      </c>
      <c r="N232" t="str">
        <f>VLOOKUP(Table1[[#This Row],[Genera species]], 'Check list'!A:E, 5, FALSE)</f>
        <v>Boehmeria nivea</v>
      </c>
    </row>
    <row r="233" spans="1:14">
      <c r="A233">
        <v>1</v>
      </c>
      <c r="B233">
        <v>2</v>
      </c>
      <c r="C233">
        <v>3</v>
      </c>
      <c r="D233" t="s">
        <v>33</v>
      </c>
      <c r="E233" t="s">
        <v>32</v>
      </c>
      <c r="F233">
        <v>4</v>
      </c>
      <c r="G233">
        <v>18</v>
      </c>
      <c r="H233">
        <v>13</v>
      </c>
      <c r="I233">
        <v>13</v>
      </c>
      <c r="J233" t="s">
        <v>244</v>
      </c>
      <c r="K233" t="s">
        <v>248</v>
      </c>
      <c r="L233">
        <v>88</v>
      </c>
      <c r="N233" t="str">
        <f>VLOOKUP(Table1[[#This Row],[Genera species]], 'Check list'!A:E, 5, FALSE)</f>
        <v>Pueraria montana</v>
      </c>
    </row>
    <row r="234" spans="1:14">
      <c r="A234">
        <v>1</v>
      </c>
      <c r="B234">
        <v>2</v>
      </c>
      <c r="C234">
        <v>3</v>
      </c>
      <c r="D234" t="s">
        <v>33</v>
      </c>
      <c r="E234" t="s">
        <v>42</v>
      </c>
      <c r="F234">
        <v>1</v>
      </c>
      <c r="G234">
        <v>23</v>
      </c>
      <c r="H234">
        <v>13</v>
      </c>
      <c r="I234">
        <v>13</v>
      </c>
      <c r="J234" t="s">
        <v>244</v>
      </c>
      <c r="K234" t="s">
        <v>248</v>
      </c>
      <c r="L234">
        <v>88</v>
      </c>
      <c r="N234" t="str">
        <f>VLOOKUP(Table1[[#This Row],[Genera species]], 'Check list'!A:E, 5, FALSE)</f>
        <v>Albizia chinensis</v>
      </c>
    </row>
    <row r="235" spans="1:14">
      <c r="A235">
        <v>1</v>
      </c>
      <c r="B235">
        <v>2</v>
      </c>
      <c r="C235">
        <v>3</v>
      </c>
      <c r="D235" t="s">
        <v>15</v>
      </c>
      <c r="E235" t="s">
        <v>134</v>
      </c>
      <c r="F235">
        <v>1</v>
      </c>
      <c r="G235">
        <v>11</v>
      </c>
      <c r="H235">
        <v>7</v>
      </c>
      <c r="I235">
        <v>7</v>
      </c>
      <c r="J235" t="s">
        <v>244</v>
      </c>
      <c r="K235" t="s">
        <v>248</v>
      </c>
      <c r="L235">
        <v>88</v>
      </c>
      <c r="N235" t="str">
        <f>VLOOKUP(Table1[[#This Row],[Genera species]], 'Check list'!A:E, 5, FALSE)</f>
        <v>Ficus wassa</v>
      </c>
    </row>
    <row r="236" spans="1:14">
      <c r="A236">
        <v>1</v>
      </c>
      <c r="B236">
        <v>2</v>
      </c>
      <c r="C236">
        <v>3</v>
      </c>
      <c r="D236" t="s">
        <v>13</v>
      </c>
      <c r="E236" t="s">
        <v>72</v>
      </c>
      <c r="F236">
        <v>4</v>
      </c>
      <c r="G236">
        <v>44</v>
      </c>
      <c r="H236">
        <v>6</v>
      </c>
      <c r="I236">
        <v>6</v>
      </c>
      <c r="J236" t="s">
        <v>244</v>
      </c>
      <c r="K236" t="s">
        <v>248</v>
      </c>
      <c r="L236">
        <v>88</v>
      </c>
      <c r="N236" t="str">
        <f>VLOOKUP(Table1[[#This Row],[Genera species]], 'Check list'!A:E, 5, FALSE)</f>
        <v>Cortaderia selloana</v>
      </c>
    </row>
    <row r="237" spans="1:14">
      <c r="A237">
        <v>1</v>
      </c>
      <c r="B237">
        <v>2</v>
      </c>
      <c r="C237">
        <v>3</v>
      </c>
      <c r="D237" t="s">
        <v>155</v>
      </c>
      <c r="E237" t="s">
        <v>190</v>
      </c>
      <c r="F237">
        <v>4</v>
      </c>
      <c r="G237">
        <v>19</v>
      </c>
      <c r="H237">
        <v>14</v>
      </c>
      <c r="I237">
        <v>14</v>
      </c>
      <c r="J237" t="s">
        <v>244</v>
      </c>
      <c r="K237" t="s">
        <v>248</v>
      </c>
      <c r="L237">
        <v>88</v>
      </c>
      <c r="N237" t="str">
        <f>VLOOKUP(Table1[[#This Row],[Genera species]], 'Check list'!A:E, 5, FALSE)</f>
        <v>Alpinia caerulea</v>
      </c>
    </row>
    <row r="238" spans="1:14">
      <c r="A238">
        <v>1</v>
      </c>
      <c r="B238">
        <v>2</v>
      </c>
      <c r="C238">
        <v>3</v>
      </c>
      <c r="D238" t="s">
        <v>33</v>
      </c>
      <c r="E238" t="s">
        <v>35</v>
      </c>
      <c r="F238">
        <v>4</v>
      </c>
      <c r="G238">
        <v>20</v>
      </c>
      <c r="H238">
        <v>13</v>
      </c>
      <c r="I238">
        <v>13</v>
      </c>
      <c r="J238" t="s">
        <v>244</v>
      </c>
      <c r="K238" t="s">
        <v>248</v>
      </c>
      <c r="L238">
        <v>88</v>
      </c>
      <c r="N238" t="str">
        <f>VLOOKUP(Table1[[#This Row],[Genera species]], 'Check list'!A:E, 5, FALSE)</f>
        <v>Desmodium intortum</v>
      </c>
    </row>
    <row r="239" spans="1:14">
      <c r="A239">
        <v>1</v>
      </c>
      <c r="B239">
        <v>2</v>
      </c>
      <c r="C239">
        <v>3</v>
      </c>
      <c r="D239" t="s">
        <v>38</v>
      </c>
      <c r="E239" t="s">
        <v>39</v>
      </c>
      <c r="F239">
        <v>4</v>
      </c>
      <c r="G239">
        <v>22</v>
      </c>
      <c r="H239">
        <v>16</v>
      </c>
      <c r="I239">
        <v>16</v>
      </c>
      <c r="J239" t="s">
        <v>244</v>
      </c>
      <c r="K239" t="s">
        <v>248</v>
      </c>
      <c r="L239">
        <v>88</v>
      </c>
      <c r="N239" t="str">
        <f>VLOOKUP(Table1[[#This Row],[Genera species]], 'Check list'!A:E, 5, FALSE)</f>
        <v>Sida acuta</v>
      </c>
    </row>
    <row r="240" spans="1:14">
      <c r="A240">
        <v>1</v>
      </c>
      <c r="B240">
        <v>2</v>
      </c>
      <c r="C240">
        <v>3</v>
      </c>
      <c r="D240" t="s">
        <v>13</v>
      </c>
      <c r="E240" t="s">
        <v>14</v>
      </c>
      <c r="F240">
        <v>4</v>
      </c>
      <c r="G240">
        <v>6</v>
      </c>
      <c r="H240">
        <v>6</v>
      </c>
      <c r="I240">
        <v>6</v>
      </c>
      <c r="J240" t="s">
        <v>244</v>
      </c>
      <c r="K240" t="s">
        <v>248</v>
      </c>
      <c r="L240">
        <v>88</v>
      </c>
      <c r="N240" t="str">
        <f>VLOOKUP(Table1[[#This Row],[Genera species]], 'Check list'!A:E, 5, FALSE)</f>
        <v>Digitaria sanguinalis</v>
      </c>
    </row>
    <row r="241" spans="1:14">
      <c r="A241">
        <v>1</v>
      </c>
      <c r="B241">
        <v>2</v>
      </c>
      <c r="C241">
        <v>3</v>
      </c>
      <c r="D241" t="s">
        <v>12</v>
      </c>
      <c r="E241" t="s">
        <v>11</v>
      </c>
      <c r="F241">
        <v>1</v>
      </c>
      <c r="G241">
        <v>5</v>
      </c>
      <c r="H241">
        <v>5</v>
      </c>
      <c r="I241">
        <v>5</v>
      </c>
      <c r="J241" t="s">
        <v>244</v>
      </c>
      <c r="K241" t="s">
        <v>248</v>
      </c>
      <c r="L241">
        <v>88</v>
      </c>
      <c r="N241" t="str">
        <f>VLOOKUP(Table1[[#This Row],[Genera species]], 'Check list'!A:E, 5, FALSE)</f>
        <v>Piper aduncum</v>
      </c>
    </row>
    <row r="242" spans="1:14">
      <c r="A242">
        <v>1</v>
      </c>
      <c r="B242">
        <v>2</v>
      </c>
      <c r="C242">
        <v>4</v>
      </c>
      <c r="D242" t="s">
        <v>15</v>
      </c>
      <c r="E242" t="s">
        <v>30</v>
      </c>
      <c r="F242">
        <v>1</v>
      </c>
      <c r="G242">
        <v>16</v>
      </c>
      <c r="H242">
        <v>7</v>
      </c>
      <c r="I242">
        <v>7</v>
      </c>
      <c r="J242" t="s">
        <v>244</v>
      </c>
      <c r="K242" t="s">
        <v>248</v>
      </c>
      <c r="L242">
        <v>88</v>
      </c>
      <c r="N242" t="str">
        <f>VLOOKUP(Table1[[#This Row],[Genera species]], 'Check list'!A:E, 5, FALSE)</f>
        <v>Ficus hispida</v>
      </c>
    </row>
    <row r="243" spans="1:14">
      <c r="A243">
        <v>1</v>
      </c>
      <c r="B243">
        <v>2</v>
      </c>
      <c r="C243">
        <v>4</v>
      </c>
      <c r="D243" t="s">
        <v>18</v>
      </c>
      <c r="E243" t="s">
        <v>19</v>
      </c>
      <c r="F243">
        <v>6</v>
      </c>
      <c r="G243">
        <v>9</v>
      </c>
      <c r="H243">
        <v>8</v>
      </c>
      <c r="I243">
        <v>8</v>
      </c>
      <c r="J243" t="s">
        <v>244</v>
      </c>
      <c r="K243" t="s">
        <v>248</v>
      </c>
      <c r="L243">
        <v>88</v>
      </c>
      <c r="N243" t="str">
        <f>VLOOKUP(Table1[[#This Row],[Genera species]], 'Check list'!A:E, 5, FALSE)</f>
        <v>Goodyera procera</v>
      </c>
    </row>
    <row r="244" spans="1:14">
      <c r="A244">
        <v>1</v>
      </c>
      <c r="B244">
        <v>2</v>
      </c>
      <c r="C244">
        <v>4</v>
      </c>
      <c r="D244" t="s">
        <v>155</v>
      </c>
      <c r="E244" t="s">
        <v>34</v>
      </c>
      <c r="F244">
        <v>4</v>
      </c>
      <c r="G244">
        <v>19</v>
      </c>
      <c r="H244">
        <v>14</v>
      </c>
      <c r="I244">
        <v>14</v>
      </c>
      <c r="J244" t="s">
        <v>244</v>
      </c>
      <c r="K244" t="s">
        <v>248</v>
      </c>
      <c r="L244">
        <v>88</v>
      </c>
      <c r="N244" t="str">
        <f>VLOOKUP(Table1[[#This Row],[Genera species]], 'Check list'!A:E, 5, FALSE)</f>
        <v>Alpinia sp</v>
      </c>
    </row>
    <row r="245" spans="1:14">
      <c r="A245">
        <v>1</v>
      </c>
      <c r="B245">
        <v>2</v>
      </c>
      <c r="C245">
        <v>4</v>
      </c>
      <c r="D245" t="s">
        <v>12</v>
      </c>
      <c r="E245" t="s">
        <v>11</v>
      </c>
      <c r="F245">
        <v>1</v>
      </c>
      <c r="G245">
        <v>5</v>
      </c>
      <c r="H245">
        <v>5</v>
      </c>
      <c r="I245">
        <v>5</v>
      </c>
      <c r="J245" t="s">
        <v>244</v>
      </c>
      <c r="K245" t="s">
        <v>248</v>
      </c>
      <c r="L245">
        <v>88</v>
      </c>
      <c r="N245" t="str">
        <f>VLOOKUP(Table1[[#This Row],[Genera species]], 'Check list'!A:E, 5, FALSE)</f>
        <v>Piper aduncum</v>
      </c>
    </row>
    <row r="246" spans="1:14">
      <c r="A246">
        <v>1</v>
      </c>
      <c r="B246">
        <v>2</v>
      </c>
      <c r="C246">
        <v>4</v>
      </c>
      <c r="D246" t="s">
        <v>45</v>
      </c>
      <c r="E246" t="s">
        <v>46</v>
      </c>
      <c r="F246">
        <v>1</v>
      </c>
      <c r="G246">
        <v>26</v>
      </c>
      <c r="H246">
        <v>18</v>
      </c>
      <c r="I246">
        <v>18</v>
      </c>
      <c r="J246" t="s">
        <v>244</v>
      </c>
      <c r="K246" t="s">
        <v>248</v>
      </c>
      <c r="L246">
        <v>88</v>
      </c>
      <c r="N246" t="str">
        <f>VLOOKUP(Table1[[#This Row],[Genera species]], 'Check list'!A:E, 5, FALSE)</f>
        <v>Ilex ledermannii</v>
      </c>
    </row>
    <row r="247" spans="1:14">
      <c r="A247">
        <v>1</v>
      </c>
      <c r="B247">
        <v>2</v>
      </c>
      <c r="C247">
        <v>4</v>
      </c>
      <c r="D247" t="s">
        <v>33</v>
      </c>
      <c r="E247" t="s">
        <v>35</v>
      </c>
      <c r="F247">
        <v>4</v>
      </c>
      <c r="G247">
        <v>20</v>
      </c>
      <c r="H247">
        <v>13</v>
      </c>
      <c r="I247">
        <v>13</v>
      </c>
      <c r="J247" t="s">
        <v>244</v>
      </c>
      <c r="K247" t="s">
        <v>248</v>
      </c>
      <c r="L247">
        <v>88</v>
      </c>
      <c r="N247" t="str">
        <f>VLOOKUP(Table1[[#This Row],[Genera species]], 'Check list'!A:E, 5, FALSE)</f>
        <v>Desmodium intortum</v>
      </c>
    </row>
    <row r="248" spans="1:14">
      <c r="A248">
        <v>1</v>
      </c>
      <c r="B248">
        <v>2</v>
      </c>
      <c r="C248">
        <v>4</v>
      </c>
      <c r="D248" t="s">
        <v>58</v>
      </c>
      <c r="E248" t="s">
        <v>57</v>
      </c>
      <c r="F248">
        <v>1</v>
      </c>
      <c r="G248">
        <v>32</v>
      </c>
      <c r="H248">
        <v>23</v>
      </c>
      <c r="I248">
        <v>23</v>
      </c>
      <c r="J248" t="s">
        <v>244</v>
      </c>
      <c r="K248" t="s">
        <v>248</v>
      </c>
      <c r="L248">
        <v>88</v>
      </c>
      <c r="N248" t="str">
        <f>VLOOKUP(Table1[[#This Row],[Genera species]], 'Check list'!A:E, 5, FALSE)</f>
        <v>Litsea guphii</v>
      </c>
    </row>
    <row r="249" spans="1:14">
      <c r="A249">
        <v>1</v>
      </c>
      <c r="B249">
        <v>2</v>
      </c>
      <c r="C249">
        <v>4</v>
      </c>
      <c r="D249" t="s">
        <v>15</v>
      </c>
      <c r="E249" t="s">
        <v>134</v>
      </c>
      <c r="F249">
        <v>1</v>
      </c>
      <c r="G249">
        <v>11</v>
      </c>
      <c r="H249">
        <v>7</v>
      </c>
      <c r="I249">
        <v>7</v>
      </c>
      <c r="J249" t="s">
        <v>244</v>
      </c>
      <c r="K249" t="s">
        <v>248</v>
      </c>
      <c r="L249">
        <v>88</v>
      </c>
      <c r="N249" t="str">
        <f>VLOOKUP(Table1[[#This Row],[Genera species]], 'Check list'!A:E, 5, FALSE)</f>
        <v>Ficus wassa</v>
      </c>
    </row>
    <row r="250" spans="1:14">
      <c r="A250">
        <v>1</v>
      </c>
      <c r="B250">
        <v>2</v>
      </c>
      <c r="C250">
        <v>4</v>
      </c>
      <c r="D250" t="s">
        <v>20</v>
      </c>
      <c r="E250" t="s">
        <v>21</v>
      </c>
      <c r="F250">
        <v>2</v>
      </c>
      <c r="G250">
        <v>10</v>
      </c>
      <c r="H250">
        <v>9</v>
      </c>
      <c r="I250">
        <v>9</v>
      </c>
      <c r="J250" t="s">
        <v>244</v>
      </c>
      <c r="K250" t="s">
        <v>248</v>
      </c>
      <c r="L250">
        <v>88</v>
      </c>
      <c r="N250" t="str">
        <f>VLOOKUP(Table1[[#This Row],[Genera species]], 'Check list'!A:E, 5, FALSE)</f>
        <v>Boehmeria nivea</v>
      </c>
    </row>
    <row r="251" spans="1:14">
      <c r="A251">
        <v>1</v>
      </c>
      <c r="B251">
        <v>2</v>
      </c>
      <c r="C251">
        <v>4</v>
      </c>
      <c r="D251" t="s">
        <v>33</v>
      </c>
      <c r="E251" t="s">
        <v>32</v>
      </c>
      <c r="F251">
        <v>4</v>
      </c>
      <c r="G251">
        <v>18</v>
      </c>
      <c r="H251">
        <v>13</v>
      </c>
      <c r="I251">
        <v>13</v>
      </c>
      <c r="J251" t="s">
        <v>244</v>
      </c>
      <c r="K251" t="s">
        <v>248</v>
      </c>
      <c r="L251">
        <v>88</v>
      </c>
      <c r="N251" t="str">
        <f>VLOOKUP(Table1[[#This Row],[Genera species]], 'Check list'!A:E, 5, FALSE)</f>
        <v>Pueraria montana</v>
      </c>
    </row>
    <row r="252" spans="1:14">
      <c r="A252">
        <v>1</v>
      </c>
      <c r="B252">
        <v>2</v>
      </c>
      <c r="C252">
        <v>4</v>
      </c>
      <c r="D252" t="s">
        <v>15</v>
      </c>
      <c r="E252" t="s">
        <v>16</v>
      </c>
      <c r="F252">
        <v>1</v>
      </c>
      <c r="G252">
        <v>7</v>
      </c>
      <c r="H252">
        <v>7</v>
      </c>
      <c r="I252">
        <v>7</v>
      </c>
      <c r="J252" t="s">
        <v>244</v>
      </c>
      <c r="K252" t="s">
        <v>248</v>
      </c>
      <c r="L252">
        <v>88</v>
      </c>
      <c r="N252" t="str">
        <f>VLOOKUP(Table1[[#This Row],[Genera species]], 'Check list'!A:E, 5, FALSE)</f>
        <v>Ficus septica</v>
      </c>
    </row>
    <row r="253" spans="1:14">
      <c r="A253">
        <v>1</v>
      </c>
      <c r="B253">
        <v>2</v>
      </c>
      <c r="C253">
        <v>4</v>
      </c>
      <c r="D253" t="s">
        <v>47</v>
      </c>
      <c r="E253" t="s">
        <v>62</v>
      </c>
      <c r="F253">
        <v>3</v>
      </c>
      <c r="G253">
        <v>36</v>
      </c>
      <c r="H253">
        <v>19</v>
      </c>
      <c r="I253">
        <v>19</v>
      </c>
      <c r="J253" t="s">
        <v>244</v>
      </c>
      <c r="K253" t="s">
        <v>248</v>
      </c>
      <c r="L253">
        <v>88</v>
      </c>
      <c r="N253" t="str">
        <f>VLOOKUP(Table1[[#This Row],[Genera species]], 'Check list'!A:E, 5, FALSE)</f>
        <v>Sphaerostephanos moseleyi</v>
      </c>
    </row>
    <row r="254" spans="1:14">
      <c r="A254">
        <v>1</v>
      </c>
      <c r="B254">
        <v>2</v>
      </c>
      <c r="C254">
        <v>4</v>
      </c>
      <c r="D254" t="s">
        <v>33</v>
      </c>
      <c r="E254" t="s">
        <v>42</v>
      </c>
      <c r="F254">
        <v>1</v>
      </c>
      <c r="G254">
        <v>23</v>
      </c>
      <c r="H254">
        <v>13</v>
      </c>
      <c r="I254">
        <v>13</v>
      </c>
      <c r="J254" t="s">
        <v>244</v>
      </c>
      <c r="K254" t="s">
        <v>248</v>
      </c>
      <c r="L254">
        <v>88</v>
      </c>
      <c r="N254" t="str">
        <f>VLOOKUP(Table1[[#This Row],[Genera species]], 'Check list'!A:E, 5, FALSE)</f>
        <v>Albizia chinensis</v>
      </c>
    </row>
    <row r="255" spans="1:14">
      <c r="A255">
        <v>1</v>
      </c>
      <c r="B255">
        <v>2</v>
      </c>
      <c r="C255">
        <v>4</v>
      </c>
      <c r="D255" t="s">
        <v>22</v>
      </c>
      <c r="E255" t="s">
        <v>23</v>
      </c>
      <c r="F255">
        <v>1</v>
      </c>
      <c r="G255">
        <v>12</v>
      </c>
      <c r="H255">
        <v>10</v>
      </c>
      <c r="I255">
        <v>10</v>
      </c>
      <c r="J255" t="s">
        <v>244</v>
      </c>
      <c r="K255" t="s">
        <v>248</v>
      </c>
      <c r="L255">
        <v>88</v>
      </c>
      <c r="N255" t="str">
        <f>VLOOKUP(Table1[[#This Row],[Genera species]], 'Check list'!A:E, 5, FALSE)</f>
        <v>Araucaria cunninghamii</v>
      </c>
    </row>
    <row r="256" spans="1:14">
      <c r="A256">
        <v>1</v>
      </c>
      <c r="B256">
        <v>2</v>
      </c>
      <c r="C256">
        <v>4</v>
      </c>
      <c r="D256" t="s">
        <v>38</v>
      </c>
      <c r="E256" t="s">
        <v>53</v>
      </c>
      <c r="F256">
        <v>4</v>
      </c>
      <c r="G256">
        <v>30</v>
      </c>
      <c r="H256">
        <v>16</v>
      </c>
      <c r="I256">
        <v>16</v>
      </c>
      <c r="J256" t="s">
        <v>244</v>
      </c>
      <c r="K256" t="s">
        <v>248</v>
      </c>
      <c r="L256">
        <v>88</v>
      </c>
      <c r="N256" t="str">
        <f>VLOOKUP(Table1[[#This Row],[Genera species]], 'Check list'!A:E, 5, FALSE)</f>
        <v>Iliamna rivularis</v>
      </c>
    </row>
    <row r="257" spans="1:14">
      <c r="A257">
        <v>1</v>
      </c>
      <c r="B257">
        <v>2</v>
      </c>
      <c r="C257">
        <v>4</v>
      </c>
      <c r="D257" t="s">
        <v>13</v>
      </c>
      <c r="E257" t="s">
        <v>14</v>
      </c>
      <c r="F257">
        <v>4</v>
      </c>
      <c r="G257">
        <v>6</v>
      </c>
      <c r="H257">
        <v>6</v>
      </c>
      <c r="I257">
        <v>6</v>
      </c>
      <c r="J257" t="s">
        <v>244</v>
      </c>
      <c r="K257" t="s">
        <v>248</v>
      </c>
      <c r="L257">
        <v>88</v>
      </c>
      <c r="N257" t="str">
        <f>VLOOKUP(Table1[[#This Row],[Genera species]], 'Check list'!A:E, 5, FALSE)</f>
        <v>Digitaria sanguinalis</v>
      </c>
    </row>
    <row r="258" spans="1:14">
      <c r="A258">
        <v>1</v>
      </c>
      <c r="B258">
        <v>2</v>
      </c>
      <c r="C258">
        <v>4</v>
      </c>
      <c r="D258" t="s">
        <v>33</v>
      </c>
      <c r="E258" t="s">
        <v>35</v>
      </c>
      <c r="F258">
        <v>4</v>
      </c>
      <c r="G258">
        <v>20</v>
      </c>
      <c r="H258">
        <v>13</v>
      </c>
      <c r="I258">
        <v>13</v>
      </c>
      <c r="J258" t="s">
        <v>244</v>
      </c>
      <c r="K258" t="s">
        <v>248</v>
      </c>
      <c r="L258">
        <v>88</v>
      </c>
      <c r="N258" t="str">
        <f>VLOOKUP(Table1[[#This Row],[Genera species]], 'Check list'!A:E, 5, FALSE)</f>
        <v>Desmodium intortum</v>
      </c>
    </row>
    <row r="259" spans="1:14">
      <c r="A259">
        <v>1</v>
      </c>
      <c r="B259">
        <v>2</v>
      </c>
      <c r="C259">
        <v>5</v>
      </c>
      <c r="D259" t="s">
        <v>18</v>
      </c>
      <c r="E259" t="s">
        <v>25</v>
      </c>
      <c r="F259">
        <v>6</v>
      </c>
      <c r="G259">
        <v>13</v>
      </c>
      <c r="H259">
        <v>8</v>
      </c>
      <c r="I259">
        <v>8</v>
      </c>
      <c r="J259" t="s">
        <v>244</v>
      </c>
      <c r="K259" t="s">
        <v>248</v>
      </c>
      <c r="L259">
        <v>88</v>
      </c>
      <c r="N259" t="str">
        <f>VLOOKUP(Table1[[#This Row],[Genera species]], 'Check list'!A:E, 5, FALSE)</f>
        <v>Collabium carinatum</v>
      </c>
    </row>
    <row r="260" spans="1:14">
      <c r="A260">
        <v>1</v>
      </c>
      <c r="B260">
        <v>2</v>
      </c>
      <c r="C260">
        <v>5</v>
      </c>
      <c r="D260" t="s">
        <v>12</v>
      </c>
      <c r="E260" t="s">
        <v>11</v>
      </c>
      <c r="F260">
        <v>1</v>
      </c>
      <c r="G260">
        <v>5</v>
      </c>
      <c r="H260">
        <v>5</v>
      </c>
      <c r="I260">
        <v>5</v>
      </c>
      <c r="J260" t="s">
        <v>244</v>
      </c>
      <c r="K260" t="s">
        <v>248</v>
      </c>
      <c r="L260">
        <v>88</v>
      </c>
      <c r="N260" t="str">
        <f>VLOOKUP(Table1[[#This Row],[Genera species]], 'Check list'!A:E, 5, FALSE)</f>
        <v>Piper aduncum</v>
      </c>
    </row>
    <row r="261" spans="1:14">
      <c r="A261">
        <v>1</v>
      </c>
      <c r="B261">
        <v>2</v>
      </c>
      <c r="C261">
        <v>5</v>
      </c>
      <c r="D261" t="s">
        <v>13</v>
      </c>
      <c r="E261" t="s">
        <v>72</v>
      </c>
      <c r="F261">
        <v>4</v>
      </c>
      <c r="G261">
        <v>44</v>
      </c>
      <c r="H261">
        <v>6</v>
      </c>
      <c r="I261">
        <v>6</v>
      </c>
      <c r="J261" t="s">
        <v>244</v>
      </c>
      <c r="K261" t="s">
        <v>248</v>
      </c>
      <c r="L261">
        <v>88</v>
      </c>
      <c r="N261" t="str">
        <f>VLOOKUP(Table1[[#This Row],[Genera species]], 'Check list'!A:E, 5, FALSE)</f>
        <v>Cortaderia selloana</v>
      </c>
    </row>
    <row r="262" spans="1:14">
      <c r="A262">
        <v>1</v>
      </c>
      <c r="B262">
        <v>2</v>
      </c>
      <c r="C262">
        <v>5</v>
      </c>
      <c r="D262" t="s">
        <v>101</v>
      </c>
      <c r="E262" t="s">
        <v>241</v>
      </c>
      <c r="F262">
        <v>3</v>
      </c>
      <c r="G262">
        <v>164</v>
      </c>
      <c r="H262">
        <v>37</v>
      </c>
      <c r="I262">
        <v>37</v>
      </c>
      <c r="J262" t="s">
        <v>244</v>
      </c>
      <c r="K262" t="s">
        <v>248</v>
      </c>
      <c r="L262">
        <v>88</v>
      </c>
      <c r="N262" t="str">
        <f>VLOOKUP(Table1[[#This Row],[Genera species]], 'Check list'!A:E, 5, FALSE)</f>
        <v>Pteris papuana</v>
      </c>
    </row>
    <row r="263" spans="1:14">
      <c r="A263">
        <v>1</v>
      </c>
      <c r="B263">
        <v>2</v>
      </c>
      <c r="C263">
        <v>5</v>
      </c>
      <c r="D263" t="s">
        <v>38</v>
      </c>
      <c r="E263" t="s">
        <v>53</v>
      </c>
      <c r="F263">
        <v>4</v>
      </c>
      <c r="G263">
        <v>30</v>
      </c>
      <c r="H263">
        <v>16</v>
      </c>
      <c r="I263">
        <v>16</v>
      </c>
      <c r="J263" t="s">
        <v>244</v>
      </c>
      <c r="K263" t="s">
        <v>248</v>
      </c>
      <c r="L263">
        <v>88</v>
      </c>
      <c r="N263" t="str">
        <f>VLOOKUP(Table1[[#This Row],[Genera species]], 'Check list'!A:E, 5, FALSE)</f>
        <v>Iliamna rivularis</v>
      </c>
    </row>
    <row r="264" spans="1:14">
      <c r="A264">
        <v>1</v>
      </c>
      <c r="B264">
        <v>2</v>
      </c>
      <c r="C264">
        <v>5</v>
      </c>
      <c r="D264" t="s">
        <v>33</v>
      </c>
      <c r="E264" t="s">
        <v>32</v>
      </c>
      <c r="F264">
        <v>4</v>
      </c>
      <c r="G264">
        <v>18</v>
      </c>
      <c r="H264">
        <v>13</v>
      </c>
      <c r="I264">
        <v>13</v>
      </c>
      <c r="J264" t="s">
        <v>244</v>
      </c>
      <c r="K264" t="s">
        <v>248</v>
      </c>
      <c r="L264">
        <v>88</v>
      </c>
      <c r="N264" t="str">
        <f>VLOOKUP(Table1[[#This Row],[Genera species]], 'Check list'!A:E, 5, FALSE)</f>
        <v>Pueraria montana</v>
      </c>
    </row>
    <row r="265" spans="1:14">
      <c r="A265">
        <v>1</v>
      </c>
      <c r="B265">
        <v>2</v>
      </c>
      <c r="C265">
        <v>5</v>
      </c>
      <c r="D265" t="s">
        <v>33</v>
      </c>
      <c r="E265" t="s">
        <v>35</v>
      </c>
      <c r="F265">
        <v>4</v>
      </c>
      <c r="G265">
        <v>20</v>
      </c>
      <c r="H265">
        <v>13</v>
      </c>
      <c r="I265">
        <v>13</v>
      </c>
      <c r="J265" t="s">
        <v>244</v>
      </c>
      <c r="K265" t="s">
        <v>248</v>
      </c>
      <c r="L265">
        <v>88</v>
      </c>
      <c r="N265" t="str">
        <f>VLOOKUP(Table1[[#This Row],[Genera species]], 'Check list'!A:E, 5, FALSE)</f>
        <v>Desmodium intortum</v>
      </c>
    </row>
    <row r="266" spans="1:14">
      <c r="A266">
        <v>1</v>
      </c>
      <c r="B266">
        <v>2</v>
      </c>
      <c r="C266">
        <v>5</v>
      </c>
      <c r="D266" t="s">
        <v>33</v>
      </c>
      <c r="E266" t="s">
        <v>91</v>
      </c>
      <c r="F266">
        <v>2</v>
      </c>
      <c r="G266">
        <v>56</v>
      </c>
      <c r="H266">
        <v>13</v>
      </c>
      <c r="I266">
        <v>13</v>
      </c>
      <c r="J266" t="s">
        <v>244</v>
      </c>
      <c r="K266" t="s">
        <v>248</v>
      </c>
      <c r="L266">
        <v>88</v>
      </c>
      <c r="N266" t="str">
        <f>VLOOKUP(Table1[[#This Row],[Genera species]], 'Check list'!A:E, 5, FALSE)</f>
        <v>Tephrosia vogelii</v>
      </c>
    </row>
    <row r="267" spans="1:14">
      <c r="A267">
        <v>1</v>
      </c>
      <c r="B267">
        <v>2</v>
      </c>
      <c r="C267">
        <v>5</v>
      </c>
      <c r="D267" t="s">
        <v>18</v>
      </c>
      <c r="E267" t="s">
        <v>19</v>
      </c>
      <c r="F267">
        <v>6</v>
      </c>
      <c r="G267">
        <v>9</v>
      </c>
      <c r="H267">
        <v>8</v>
      </c>
      <c r="I267">
        <v>8</v>
      </c>
      <c r="J267" t="s">
        <v>244</v>
      </c>
      <c r="K267" t="s">
        <v>248</v>
      </c>
      <c r="L267">
        <v>88</v>
      </c>
      <c r="N267" t="str">
        <f>VLOOKUP(Table1[[#This Row],[Genera species]], 'Check list'!A:E, 5, FALSE)</f>
        <v>Goodyera procera</v>
      </c>
    </row>
    <row r="268" spans="1:14">
      <c r="A268">
        <v>1</v>
      </c>
      <c r="B268">
        <v>2</v>
      </c>
      <c r="C268">
        <v>5</v>
      </c>
      <c r="D268" t="s">
        <v>51</v>
      </c>
      <c r="E268" t="s">
        <v>52</v>
      </c>
      <c r="F268">
        <v>6</v>
      </c>
      <c r="G268">
        <v>29</v>
      </c>
      <c r="H268">
        <v>21</v>
      </c>
      <c r="I268">
        <v>21</v>
      </c>
      <c r="J268" t="s">
        <v>244</v>
      </c>
      <c r="K268" t="s">
        <v>248</v>
      </c>
      <c r="L268">
        <v>88</v>
      </c>
      <c r="N268" t="str">
        <f>VLOOKUP(Table1[[#This Row],[Genera species]], 'Check list'!A:E, 5, FALSE)</f>
        <v>Dicranum scoparium</v>
      </c>
    </row>
    <row r="269" spans="1:14">
      <c r="A269">
        <v>1</v>
      </c>
      <c r="B269">
        <v>2</v>
      </c>
      <c r="C269">
        <v>5</v>
      </c>
      <c r="D269" t="s">
        <v>8</v>
      </c>
      <c r="E269" t="s">
        <v>7</v>
      </c>
      <c r="F269">
        <v>3</v>
      </c>
      <c r="G269">
        <v>2</v>
      </c>
      <c r="H269">
        <v>2</v>
      </c>
      <c r="I269">
        <v>2</v>
      </c>
      <c r="J269" t="s">
        <v>244</v>
      </c>
      <c r="K269" t="s">
        <v>248</v>
      </c>
      <c r="L269">
        <v>88</v>
      </c>
      <c r="N269" t="str">
        <f>VLOOKUP(Table1[[#This Row],[Genera species]], 'Check list'!A:E, 5, FALSE)</f>
        <v>Aglaomorpha parkinsonii</v>
      </c>
    </row>
    <row r="270" spans="1:14">
      <c r="A270">
        <v>1</v>
      </c>
      <c r="B270">
        <v>2</v>
      </c>
      <c r="C270">
        <v>5</v>
      </c>
      <c r="D270" t="s">
        <v>13</v>
      </c>
      <c r="E270" t="s">
        <v>14</v>
      </c>
      <c r="F270">
        <v>4</v>
      </c>
      <c r="G270">
        <v>6</v>
      </c>
      <c r="H270">
        <v>6</v>
      </c>
      <c r="I270">
        <v>6</v>
      </c>
      <c r="J270" t="s">
        <v>244</v>
      </c>
      <c r="K270" t="s">
        <v>248</v>
      </c>
      <c r="L270">
        <v>88</v>
      </c>
      <c r="N270" t="str">
        <f>VLOOKUP(Table1[[#This Row],[Genera species]], 'Check list'!A:E, 5, FALSE)</f>
        <v>Digitaria sanguinalis</v>
      </c>
    </row>
    <row r="271" spans="1:14">
      <c r="A271">
        <v>1</v>
      </c>
      <c r="B271">
        <v>2</v>
      </c>
      <c r="C271">
        <v>5</v>
      </c>
      <c r="D271" t="s">
        <v>44</v>
      </c>
      <c r="E271" t="s">
        <v>43</v>
      </c>
      <c r="F271">
        <v>1</v>
      </c>
      <c r="G271">
        <v>24</v>
      </c>
      <c r="H271">
        <v>17</v>
      </c>
      <c r="I271">
        <v>17</v>
      </c>
      <c r="J271" t="s">
        <v>244</v>
      </c>
      <c r="K271" t="s">
        <v>248</v>
      </c>
      <c r="L271">
        <v>88</v>
      </c>
      <c r="N271" t="str">
        <f>VLOOKUP(Table1[[#This Row],[Genera species]], 'Check list'!A:E, 5, FALSE)</f>
        <v>Glochidion disparipes</v>
      </c>
    </row>
    <row r="272" spans="1:14">
      <c r="A272">
        <v>1</v>
      </c>
      <c r="B272">
        <v>2</v>
      </c>
      <c r="C272">
        <v>5</v>
      </c>
      <c r="D272" t="s">
        <v>15</v>
      </c>
      <c r="E272" t="s">
        <v>134</v>
      </c>
      <c r="F272">
        <v>1</v>
      </c>
      <c r="G272">
        <v>11</v>
      </c>
      <c r="H272">
        <v>7</v>
      </c>
      <c r="I272">
        <v>7</v>
      </c>
      <c r="J272" t="s">
        <v>244</v>
      </c>
      <c r="K272" t="s">
        <v>248</v>
      </c>
      <c r="L272">
        <v>88</v>
      </c>
      <c r="N272" t="str">
        <f>VLOOKUP(Table1[[#This Row],[Genera species]], 'Check list'!A:E, 5, FALSE)</f>
        <v>Ficus wassa</v>
      </c>
    </row>
    <row r="273" spans="1:14">
      <c r="A273">
        <v>1</v>
      </c>
      <c r="B273">
        <v>2</v>
      </c>
      <c r="C273">
        <v>5</v>
      </c>
      <c r="D273" t="s">
        <v>6</v>
      </c>
      <c r="E273" t="s">
        <v>40</v>
      </c>
      <c r="F273">
        <v>3</v>
      </c>
      <c r="G273">
        <v>1</v>
      </c>
      <c r="H273">
        <v>1</v>
      </c>
      <c r="I273">
        <v>1</v>
      </c>
      <c r="J273" t="s">
        <v>244</v>
      </c>
      <c r="K273" t="s">
        <v>248</v>
      </c>
      <c r="L273">
        <v>88</v>
      </c>
      <c r="N273" t="str">
        <f>VLOOKUP(Table1[[#This Row],[Genera species]], 'Check list'!A:E, 5, FALSE)</f>
        <v>Asplenium musifolium</v>
      </c>
    </row>
    <row r="274" spans="1:14">
      <c r="A274">
        <v>1</v>
      </c>
      <c r="B274">
        <v>2</v>
      </c>
      <c r="C274">
        <v>5</v>
      </c>
      <c r="D274" t="s">
        <v>20</v>
      </c>
      <c r="E274" t="s">
        <v>21</v>
      </c>
      <c r="F274">
        <v>2</v>
      </c>
      <c r="G274">
        <v>10</v>
      </c>
      <c r="H274">
        <v>9</v>
      </c>
      <c r="I274">
        <v>9</v>
      </c>
      <c r="J274" t="s">
        <v>244</v>
      </c>
      <c r="K274" t="s">
        <v>248</v>
      </c>
      <c r="L274">
        <v>88</v>
      </c>
      <c r="N274" t="str">
        <f>VLOOKUP(Table1[[#This Row],[Genera species]], 'Check list'!A:E, 5, FALSE)</f>
        <v>Boehmeria nivea</v>
      </c>
    </row>
    <row r="275" spans="1:14">
      <c r="A275">
        <v>1</v>
      </c>
      <c r="B275">
        <v>2</v>
      </c>
      <c r="C275">
        <v>5</v>
      </c>
      <c r="D275" t="s">
        <v>28</v>
      </c>
      <c r="E275" t="s">
        <v>29</v>
      </c>
      <c r="F275">
        <v>4</v>
      </c>
      <c r="G275">
        <v>15</v>
      </c>
      <c r="H275">
        <v>12</v>
      </c>
      <c r="I275">
        <v>12</v>
      </c>
      <c r="J275" t="s">
        <v>244</v>
      </c>
      <c r="K275" t="s">
        <v>248</v>
      </c>
      <c r="L275">
        <v>88</v>
      </c>
      <c r="N275" t="str">
        <f>VLOOKUP(Table1[[#This Row],[Genera species]], 'Check list'!A:E, 5, FALSE)</f>
        <v>Ereclitites hieracifolia</v>
      </c>
    </row>
    <row r="276" spans="1:14">
      <c r="A276">
        <v>1</v>
      </c>
      <c r="B276">
        <v>2</v>
      </c>
      <c r="C276">
        <v>5</v>
      </c>
      <c r="D276" t="s">
        <v>33</v>
      </c>
      <c r="E276" t="s">
        <v>42</v>
      </c>
      <c r="F276">
        <v>1</v>
      </c>
      <c r="G276">
        <v>23</v>
      </c>
      <c r="H276">
        <v>13</v>
      </c>
      <c r="I276">
        <v>13</v>
      </c>
      <c r="J276" t="s">
        <v>244</v>
      </c>
      <c r="K276" t="s">
        <v>248</v>
      </c>
      <c r="L276">
        <v>88</v>
      </c>
      <c r="N276" t="str">
        <f>VLOOKUP(Table1[[#This Row],[Genera species]], 'Check list'!A:E, 5, FALSE)</f>
        <v>Albizia chinensis</v>
      </c>
    </row>
    <row r="277" spans="1:14">
      <c r="A277">
        <v>1</v>
      </c>
      <c r="B277">
        <v>2</v>
      </c>
      <c r="C277">
        <v>6</v>
      </c>
      <c r="D277" t="s">
        <v>15</v>
      </c>
      <c r="E277" t="s">
        <v>134</v>
      </c>
      <c r="F277">
        <v>1</v>
      </c>
      <c r="G277">
        <v>11</v>
      </c>
      <c r="H277">
        <v>7</v>
      </c>
      <c r="I277">
        <v>7</v>
      </c>
      <c r="J277" t="s">
        <v>244</v>
      </c>
      <c r="K277" t="s">
        <v>248</v>
      </c>
      <c r="L277">
        <v>88</v>
      </c>
      <c r="N277" t="str">
        <f>VLOOKUP(Table1[[#This Row],[Genera species]], 'Check list'!A:E, 5, FALSE)</f>
        <v>Ficus wassa</v>
      </c>
    </row>
    <row r="278" spans="1:14">
      <c r="A278">
        <v>1</v>
      </c>
      <c r="B278">
        <v>2</v>
      </c>
      <c r="C278">
        <v>6</v>
      </c>
      <c r="D278" t="s">
        <v>44</v>
      </c>
      <c r="E278" t="s">
        <v>43</v>
      </c>
      <c r="F278">
        <v>1</v>
      </c>
      <c r="G278">
        <v>24</v>
      </c>
      <c r="H278">
        <v>17</v>
      </c>
      <c r="I278">
        <v>17</v>
      </c>
      <c r="J278" t="s">
        <v>244</v>
      </c>
      <c r="K278" t="s">
        <v>248</v>
      </c>
      <c r="L278">
        <v>88</v>
      </c>
      <c r="N278" t="str">
        <f>VLOOKUP(Table1[[#This Row],[Genera species]], 'Check list'!A:E, 5, FALSE)</f>
        <v>Glochidion disparipes</v>
      </c>
    </row>
    <row r="279" spans="1:14">
      <c r="A279">
        <v>1</v>
      </c>
      <c r="B279">
        <v>2</v>
      </c>
      <c r="C279">
        <v>6</v>
      </c>
      <c r="D279" t="s">
        <v>47</v>
      </c>
      <c r="E279" t="s">
        <v>62</v>
      </c>
      <c r="F279">
        <v>3</v>
      </c>
      <c r="G279">
        <v>36</v>
      </c>
      <c r="H279">
        <v>19</v>
      </c>
      <c r="I279">
        <v>19</v>
      </c>
      <c r="J279" t="s">
        <v>244</v>
      </c>
      <c r="K279" t="s">
        <v>248</v>
      </c>
      <c r="L279">
        <v>88</v>
      </c>
      <c r="N279" t="str">
        <f>VLOOKUP(Table1[[#This Row],[Genera species]], 'Check list'!A:E, 5, FALSE)</f>
        <v>Sphaerostephanos moseleyi</v>
      </c>
    </row>
    <row r="280" spans="1:14">
      <c r="A280">
        <v>1</v>
      </c>
      <c r="B280">
        <v>2</v>
      </c>
      <c r="C280">
        <v>6</v>
      </c>
      <c r="D280" t="s">
        <v>13</v>
      </c>
      <c r="E280" t="s">
        <v>72</v>
      </c>
      <c r="F280">
        <v>4</v>
      </c>
      <c r="G280">
        <v>44</v>
      </c>
      <c r="H280">
        <v>6</v>
      </c>
      <c r="I280">
        <v>6</v>
      </c>
      <c r="J280" t="s">
        <v>244</v>
      </c>
      <c r="K280" t="s">
        <v>248</v>
      </c>
      <c r="L280">
        <v>88</v>
      </c>
      <c r="N280" t="str">
        <f>VLOOKUP(Table1[[#This Row],[Genera species]], 'Check list'!A:E, 5, FALSE)</f>
        <v>Cortaderia selloana</v>
      </c>
    </row>
    <row r="281" spans="1:14">
      <c r="A281">
        <v>1</v>
      </c>
      <c r="B281">
        <v>2</v>
      </c>
      <c r="C281">
        <v>6</v>
      </c>
      <c r="D281" t="s">
        <v>13</v>
      </c>
      <c r="E281" t="s">
        <v>92</v>
      </c>
      <c r="F281">
        <v>4</v>
      </c>
      <c r="G281">
        <v>57</v>
      </c>
      <c r="H281">
        <v>6</v>
      </c>
      <c r="I281">
        <v>6</v>
      </c>
      <c r="J281" t="s">
        <v>244</v>
      </c>
      <c r="K281" t="s">
        <v>248</v>
      </c>
      <c r="L281">
        <v>88</v>
      </c>
      <c r="N281" t="str">
        <f>VLOOKUP(Table1[[#This Row],[Genera species]], 'Check list'!A:E, 5, FALSE)</f>
        <v>Oryza sp</v>
      </c>
    </row>
    <row r="282" spans="1:14">
      <c r="A282">
        <v>1</v>
      </c>
      <c r="B282">
        <v>2</v>
      </c>
      <c r="C282">
        <v>6</v>
      </c>
      <c r="D282" t="s">
        <v>12</v>
      </c>
      <c r="E282" t="s">
        <v>11</v>
      </c>
      <c r="F282">
        <v>1</v>
      </c>
      <c r="G282">
        <v>5</v>
      </c>
      <c r="H282">
        <v>5</v>
      </c>
      <c r="I282">
        <v>5</v>
      </c>
      <c r="J282" t="s">
        <v>244</v>
      </c>
      <c r="K282" t="s">
        <v>248</v>
      </c>
      <c r="L282">
        <v>88</v>
      </c>
      <c r="N282" t="str">
        <f>VLOOKUP(Table1[[#This Row],[Genera species]], 'Check list'!A:E, 5, FALSE)</f>
        <v>Piper aduncum</v>
      </c>
    </row>
    <row r="283" spans="1:14">
      <c r="A283">
        <v>1</v>
      </c>
      <c r="B283">
        <v>2</v>
      </c>
      <c r="C283">
        <v>6</v>
      </c>
      <c r="D283" t="s">
        <v>15</v>
      </c>
      <c r="E283" t="s">
        <v>30</v>
      </c>
      <c r="F283">
        <v>1</v>
      </c>
      <c r="G283">
        <v>16</v>
      </c>
      <c r="H283">
        <v>7</v>
      </c>
      <c r="I283">
        <v>7</v>
      </c>
      <c r="J283" t="s">
        <v>244</v>
      </c>
      <c r="K283" t="s">
        <v>248</v>
      </c>
      <c r="L283">
        <v>88</v>
      </c>
      <c r="N283" t="str">
        <f>VLOOKUP(Table1[[#This Row],[Genera species]], 'Check list'!A:E, 5, FALSE)</f>
        <v>Ficus hispida</v>
      </c>
    </row>
    <row r="284" spans="1:14">
      <c r="A284">
        <v>1</v>
      </c>
      <c r="B284">
        <v>2</v>
      </c>
      <c r="C284">
        <v>6</v>
      </c>
      <c r="D284" t="s">
        <v>155</v>
      </c>
      <c r="E284" t="s">
        <v>65</v>
      </c>
      <c r="F284">
        <v>4</v>
      </c>
      <c r="G284">
        <v>38</v>
      </c>
      <c r="H284">
        <v>14</v>
      </c>
      <c r="I284">
        <v>14</v>
      </c>
      <c r="J284" t="s">
        <v>244</v>
      </c>
      <c r="K284" t="s">
        <v>248</v>
      </c>
      <c r="L284">
        <v>88</v>
      </c>
      <c r="N284" t="str">
        <f>VLOOKUP(Table1[[#This Row],[Genera species]], 'Check list'!A:E, 5, FALSE)</f>
        <v>Riedelia sp</v>
      </c>
    </row>
    <row r="285" spans="1:14">
      <c r="A285">
        <v>1</v>
      </c>
      <c r="B285">
        <v>2</v>
      </c>
      <c r="C285">
        <v>6</v>
      </c>
      <c r="D285" t="s">
        <v>47</v>
      </c>
      <c r="E285" t="s">
        <v>48</v>
      </c>
      <c r="F285">
        <v>3</v>
      </c>
      <c r="G285">
        <v>27</v>
      </c>
      <c r="H285">
        <v>19</v>
      </c>
      <c r="I285">
        <v>19</v>
      </c>
      <c r="J285" t="s">
        <v>244</v>
      </c>
      <c r="K285" t="s">
        <v>248</v>
      </c>
      <c r="L285">
        <v>88</v>
      </c>
      <c r="N285" t="str">
        <f>VLOOKUP(Table1[[#This Row],[Genera species]], 'Check list'!A:E, 5, FALSE)</f>
        <v>Sphaerostephanos veitchii</v>
      </c>
    </row>
    <row r="286" spans="1:14">
      <c r="A286">
        <v>1</v>
      </c>
      <c r="B286">
        <v>2</v>
      </c>
      <c r="C286">
        <v>6</v>
      </c>
      <c r="D286" t="s">
        <v>101</v>
      </c>
      <c r="E286" t="s">
        <v>241</v>
      </c>
      <c r="F286">
        <v>3</v>
      </c>
      <c r="G286">
        <v>164</v>
      </c>
      <c r="H286">
        <v>37</v>
      </c>
      <c r="I286">
        <v>37</v>
      </c>
      <c r="J286" t="s">
        <v>244</v>
      </c>
      <c r="K286" t="s">
        <v>248</v>
      </c>
      <c r="L286">
        <v>88</v>
      </c>
      <c r="N286" t="str">
        <f>VLOOKUP(Table1[[#This Row],[Genera species]], 'Check list'!A:E, 5, FALSE)</f>
        <v>Pteris papuana</v>
      </c>
    </row>
    <row r="287" spans="1:14">
      <c r="A287">
        <v>1</v>
      </c>
      <c r="B287">
        <v>2</v>
      </c>
      <c r="C287">
        <v>6</v>
      </c>
      <c r="D287" t="s">
        <v>33</v>
      </c>
      <c r="E287" t="s">
        <v>35</v>
      </c>
      <c r="F287">
        <v>4</v>
      </c>
      <c r="G287">
        <v>20</v>
      </c>
      <c r="H287">
        <v>13</v>
      </c>
      <c r="I287">
        <v>13</v>
      </c>
      <c r="J287" t="s">
        <v>244</v>
      </c>
      <c r="K287" t="s">
        <v>248</v>
      </c>
      <c r="L287">
        <v>88</v>
      </c>
      <c r="N287" t="str">
        <f>VLOOKUP(Table1[[#This Row],[Genera species]], 'Check list'!A:E, 5, FALSE)</f>
        <v>Desmodium intortum</v>
      </c>
    </row>
    <row r="288" spans="1:14">
      <c r="A288">
        <v>1</v>
      </c>
      <c r="B288">
        <v>2</v>
      </c>
      <c r="C288">
        <v>6</v>
      </c>
      <c r="D288" t="s">
        <v>13</v>
      </c>
      <c r="E288" t="s">
        <v>14</v>
      </c>
      <c r="F288">
        <v>4</v>
      </c>
      <c r="G288">
        <v>6</v>
      </c>
      <c r="H288">
        <v>6</v>
      </c>
      <c r="I288">
        <v>6</v>
      </c>
      <c r="J288" t="s">
        <v>244</v>
      </c>
      <c r="K288" t="s">
        <v>248</v>
      </c>
      <c r="L288">
        <v>88</v>
      </c>
      <c r="N288" t="str">
        <f>VLOOKUP(Table1[[#This Row],[Genera species]], 'Check list'!A:E, 5, FALSE)</f>
        <v>Digitaria sanguinalis</v>
      </c>
    </row>
    <row r="289" spans="1:14">
      <c r="A289">
        <v>1</v>
      </c>
      <c r="B289">
        <v>2</v>
      </c>
      <c r="C289">
        <v>6</v>
      </c>
      <c r="D289" t="s">
        <v>38</v>
      </c>
      <c r="E289" t="s">
        <v>39</v>
      </c>
      <c r="F289">
        <v>4</v>
      </c>
      <c r="G289">
        <v>22</v>
      </c>
      <c r="H289">
        <v>16</v>
      </c>
      <c r="I289">
        <v>16</v>
      </c>
      <c r="J289" t="s">
        <v>244</v>
      </c>
      <c r="K289" t="s">
        <v>248</v>
      </c>
      <c r="L289">
        <v>88</v>
      </c>
      <c r="N289" t="str">
        <f>VLOOKUP(Table1[[#This Row],[Genera species]], 'Check list'!A:E, 5, FALSE)</f>
        <v>Sida acuta</v>
      </c>
    </row>
    <row r="290" spans="1:14">
      <c r="A290">
        <v>1</v>
      </c>
      <c r="B290">
        <v>2</v>
      </c>
      <c r="C290">
        <v>6</v>
      </c>
      <c r="D290" t="s">
        <v>38</v>
      </c>
      <c r="E290" t="s">
        <v>53</v>
      </c>
      <c r="F290">
        <v>4</v>
      </c>
      <c r="G290">
        <v>30</v>
      </c>
      <c r="H290">
        <v>16</v>
      </c>
      <c r="I290">
        <v>16</v>
      </c>
      <c r="J290" t="s">
        <v>244</v>
      </c>
      <c r="K290" t="s">
        <v>248</v>
      </c>
      <c r="L290">
        <v>88</v>
      </c>
      <c r="N290" t="str">
        <f>VLOOKUP(Table1[[#This Row],[Genera species]], 'Check list'!A:E, 5, FALSE)</f>
        <v>Iliamna rivularis</v>
      </c>
    </row>
    <row r="291" spans="1:14">
      <c r="A291">
        <v>1</v>
      </c>
      <c r="B291">
        <v>2</v>
      </c>
      <c r="C291">
        <v>7</v>
      </c>
      <c r="D291" t="s">
        <v>15</v>
      </c>
      <c r="E291" t="s">
        <v>30</v>
      </c>
      <c r="F291">
        <v>1</v>
      </c>
      <c r="G291">
        <v>16</v>
      </c>
      <c r="H291">
        <v>7</v>
      </c>
      <c r="I291">
        <v>7</v>
      </c>
      <c r="J291" t="s">
        <v>244</v>
      </c>
      <c r="K291" t="s">
        <v>248</v>
      </c>
      <c r="L291">
        <v>88</v>
      </c>
      <c r="N291" t="str">
        <f>VLOOKUP(Table1[[#This Row],[Genera species]], 'Check list'!A:E, 5, FALSE)</f>
        <v>Ficus hispida</v>
      </c>
    </row>
    <row r="292" spans="1:14">
      <c r="A292">
        <v>1</v>
      </c>
      <c r="B292">
        <v>2</v>
      </c>
      <c r="C292">
        <v>7</v>
      </c>
      <c r="D292" t="s">
        <v>18</v>
      </c>
      <c r="E292" t="s">
        <v>25</v>
      </c>
      <c r="F292">
        <v>6</v>
      </c>
      <c r="G292">
        <v>13</v>
      </c>
      <c r="H292">
        <v>8</v>
      </c>
      <c r="I292">
        <v>8</v>
      </c>
      <c r="J292" t="s">
        <v>244</v>
      </c>
      <c r="K292" t="s">
        <v>248</v>
      </c>
      <c r="L292">
        <v>88</v>
      </c>
      <c r="N292" t="str">
        <f>VLOOKUP(Table1[[#This Row],[Genera species]], 'Check list'!A:E, 5, FALSE)</f>
        <v>Collabium carinatum</v>
      </c>
    </row>
    <row r="293" spans="1:14">
      <c r="A293">
        <v>1</v>
      </c>
      <c r="B293">
        <v>2</v>
      </c>
      <c r="C293">
        <v>7</v>
      </c>
      <c r="D293" t="s">
        <v>45</v>
      </c>
      <c r="E293" t="s">
        <v>46</v>
      </c>
      <c r="F293">
        <v>1</v>
      </c>
      <c r="G293">
        <v>26</v>
      </c>
      <c r="H293">
        <v>18</v>
      </c>
      <c r="I293">
        <v>18</v>
      </c>
      <c r="J293" t="s">
        <v>244</v>
      </c>
      <c r="K293" t="s">
        <v>248</v>
      </c>
      <c r="L293">
        <v>88</v>
      </c>
      <c r="N293" t="str">
        <f>VLOOKUP(Table1[[#This Row],[Genera species]], 'Check list'!A:E, 5, FALSE)</f>
        <v>Ilex ledermannii</v>
      </c>
    </row>
    <row r="294" spans="1:14">
      <c r="A294">
        <v>1</v>
      </c>
      <c r="B294">
        <v>2</v>
      </c>
      <c r="C294">
        <v>7</v>
      </c>
      <c r="D294" t="s">
        <v>8</v>
      </c>
      <c r="E294" t="s">
        <v>7</v>
      </c>
      <c r="F294">
        <v>3</v>
      </c>
      <c r="G294">
        <v>2</v>
      </c>
      <c r="H294">
        <v>2</v>
      </c>
      <c r="I294">
        <v>2</v>
      </c>
      <c r="J294" t="s">
        <v>244</v>
      </c>
      <c r="K294" t="s">
        <v>248</v>
      </c>
      <c r="L294">
        <v>88</v>
      </c>
      <c r="N294" t="str">
        <f>VLOOKUP(Table1[[#This Row],[Genera species]], 'Check list'!A:E, 5, FALSE)</f>
        <v>Aglaomorpha parkinsonii</v>
      </c>
    </row>
    <row r="295" spans="1:14">
      <c r="A295">
        <v>1</v>
      </c>
      <c r="B295">
        <v>2</v>
      </c>
      <c r="C295">
        <v>7</v>
      </c>
      <c r="D295" t="s">
        <v>13</v>
      </c>
      <c r="E295" t="s">
        <v>92</v>
      </c>
      <c r="F295">
        <v>4</v>
      </c>
      <c r="G295">
        <v>57</v>
      </c>
      <c r="H295">
        <v>6</v>
      </c>
      <c r="I295">
        <v>6</v>
      </c>
      <c r="J295" t="s">
        <v>244</v>
      </c>
      <c r="K295" t="s">
        <v>248</v>
      </c>
      <c r="L295">
        <v>88</v>
      </c>
      <c r="N295" t="str">
        <f>VLOOKUP(Table1[[#This Row],[Genera species]], 'Check list'!A:E, 5, FALSE)</f>
        <v>Oryza sp</v>
      </c>
    </row>
    <row r="296" spans="1:14">
      <c r="A296">
        <v>1</v>
      </c>
      <c r="B296">
        <v>2</v>
      </c>
      <c r="C296">
        <v>7</v>
      </c>
      <c r="D296" t="s">
        <v>13</v>
      </c>
      <c r="E296" t="s">
        <v>93</v>
      </c>
      <c r="F296">
        <v>4</v>
      </c>
      <c r="G296">
        <v>58</v>
      </c>
      <c r="H296">
        <v>6</v>
      </c>
      <c r="I296">
        <v>6</v>
      </c>
      <c r="J296" t="s">
        <v>244</v>
      </c>
      <c r="K296" t="s">
        <v>248</v>
      </c>
      <c r="L296">
        <v>88</v>
      </c>
      <c r="N296" t="str">
        <f>VLOOKUP(Table1[[#This Row],[Genera species]], 'Check list'!A:E, 5, FALSE)</f>
        <v>Melinis minutiflora</v>
      </c>
    </row>
    <row r="297" spans="1:14">
      <c r="A297">
        <v>1</v>
      </c>
      <c r="B297">
        <v>2</v>
      </c>
      <c r="C297">
        <v>7</v>
      </c>
      <c r="D297" t="s">
        <v>47</v>
      </c>
      <c r="E297" t="s">
        <v>62</v>
      </c>
      <c r="F297">
        <v>3</v>
      </c>
      <c r="G297">
        <v>36</v>
      </c>
      <c r="H297">
        <v>19</v>
      </c>
      <c r="I297">
        <v>19</v>
      </c>
      <c r="J297" t="s">
        <v>244</v>
      </c>
      <c r="K297" t="s">
        <v>248</v>
      </c>
      <c r="L297">
        <v>88</v>
      </c>
      <c r="N297" t="str">
        <f>VLOOKUP(Table1[[#This Row],[Genera species]], 'Check list'!A:E, 5, FALSE)</f>
        <v>Sphaerostephanos moseleyi</v>
      </c>
    </row>
    <row r="298" spans="1:14">
      <c r="A298">
        <v>1</v>
      </c>
      <c r="B298">
        <v>2</v>
      </c>
      <c r="C298">
        <v>7</v>
      </c>
      <c r="D298" t="s">
        <v>101</v>
      </c>
      <c r="E298" t="s">
        <v>241</v>
      </c>
      <c r="F298">
        <v>3</v>
      </c>
      <c r="G298">
        <v>164</v>
      </c>
      <c r="H298">
        <v>37</v>
      </c>
      <c r="I298">
        <v>37</v>
      </c>
      <c r="J298" t="s">
        <v>244</v>
      </c>
      <c r="K298" t="s">
        <v>248</v>
      </c>
      <c r="L298">
        <v>88</v>
      </c>
      <c r="N298" t="str">
        <f>VLOOKUP(Table1[[#This Row],[Genera species]], 'Check list'!A:E, 5, FALSE)</f>
        <v>Pteris papuana</v>
      </c>
    </row>
    <row r="299" spans="1:14">
      <c r="A299">
        <v>1</v>
      </c>
      <c r="B299">
        <v>2</v>
      </c>
      <c r="C299">
        <v>7</v>
      </c>
      <c r="D299" t="s">
        <v>28</v>
      </c>
      <c r="E299" t="s">
        <v>77</v>
      </c>
      <c r="F299">
        <v>4</v>
      </c>
      <c r="G299">
        <v>47</v>
      </c>
      <c r="H299">
        <v>12</v>
      </c>
      <c r="I299">
        <v>12</v>
      </c>
      <c r="J299" t="s">
        <v>244</v>
      </c>
      <c r="K299" t="s">
        <v>248</v>
      </c>
      <c r="L299">
        <v>88</v>
      </c>
      <c r="N299" t="str">
        <f>VLOOKUP(Table1[[#This Row],[Genera species]], 'Check list'!A:E, 5, FALSE)</f>
        <v>Ageratum conyzoides</v>
      </c>
    </row>
    <row r="300" spans="1:14">
      <c r="A300">
        <v>1</v>
      </c>
      <c r="B300">
        <v>2</v>
      </c>
      <c r="C300">
        <v>7</v>
      </c>
      <c r="D300" t="s">
        <v>13</v>
      </c>
      <c r="E300" t="s">
        <v>94</v>
      </c>
      <c r="F300">
        <v>4</v>
      </c>
      <c r="G300">
        <v>59</v>
      </c>
      <c r="H300">
        <v>6</v>
      </c>
      <c r="I300">
        <v>6</v>
      </c>
      <c r="J300" t="s">
        <v>244</v>
      </c>
      <c r="K300" t="s">
        <v>248</v>
      </c>
      <c r="L300">
        <v>88</v>
      </c>
      <c r="N300" t="str">
        <f>VLOOKUP(Table1[[#This Row],[Genera species]], 'Check list'!A:E, 5, FALSE)</f>
        <v>Imperata cylindrica</v>
      </c>
    </row>
    <row r="301" spans="1:14">
      <c r="A301">
        <v>1</v>
      </c>
      <c r="B301">
        <v>2</v>
      </c>
      <c r="C301">
        <v>7</v>
      </c>
      <c r="D301" t="s">
        <v>13</v>
      </c>
      <c r="E301" t="s">
        <v>14</v>
      </c>
      <c r="F301">
        <v>4</v>
      </c>
      <c r="G301">
        <v>6</v>
      </c>
      <c r="H301">
        <v>6</v>
      </c>
      <c r="I301">
        <v>6</v>
      </c>
      <c r="J301" t="s">
        <v>244</v>
      </c>
      <c r="K301" t="s">
        <v>248</v>
      </c>
      <c r="L301">
        <v>88</v>
      </c>
      <c r="N301" t="str">
        <f>VLOOKUP(Table1[[#This Row],[Genera species]], 'Check list'!A:E, 5, FALSE)</f>
        <v>Digitaria sanguinalis</v>
      </c>
    </row>
    <row r="302" spans="1:14">
      <c r="A302">
        <v>1</v>
      </c>
      <c r="B302">
        <v>2</v>
      </c>
      <c r="C302">
        <v>7</v>
      </c>
      <c r="D302" t="s">
        <v>12</v>
      </c>
      <c r="E302" t="s">
        <v>11</v>
      </c>
      <c r="F302">
        <v>1</v>
      </c>
      <c r="G302">
        <v>5</v>
      </c>
      <c r="H302">
        <v>5</v>
      </c>
      <c r="I302">
        <v>5</v>
      </c>
      <c r="J302" t="s">
        <v>244</v>
      </c>
      <c r="K302" t="s">
        <v>248</v>
      </c>
      <c r="L302">
        <v>88</v>
      </c>
      <c r="N302" t="str">
        <f>VLOOKUP(Table1[[#This Row],[Genera species]], 'Check list'!A:E, 5, FALSE)</f>
        <v>Piper aduncum</v>
      </c>
    </row>
    <row r="303" spans="1:14">
      <c r="A303">
        <v>1</v>
      </c>
      <c r="B303">
        <v>2</v>
      </c>
      <c r="C303">
        <v>7</v>
      </c>
      <c r="D303" t="s">
        <v>33</v>
      </c>
      <c r="E303" t="s">
        <v>35</v>
      </c>
      <c r="F303">
        <v>4</v>
      </c>
      <c r="G303">
        <v>20</v>
      </c>
      <c r="H303">
        <v>13</v>
      </c>
      <c r="I303">
        <v>13</v>
      </c>
      <c r="J303" t="s">
        <v>244</v>
      </c>
      <c r="K303" t="s">
        <v>248</v>
      </c>
      <c r="L303">
        <v>88</v>
      </c>
      <c r="N303" t="str">
        <f>VLOOKUP(Table1[[#This Row],[Genera species]], 'Check list'!A:E, 5, FALSE)</f>
        <v>Desmodium intortum</v>
      </c>
    </row>
    <row r="304" spans="1:14">
      <c r="A304">
        <v>1</v>
      </c>
      <c r="B304">
        <v>2</v>
      </c>
      <c r="C304">
        <v>7</v>
      </c>
      <c r="D304" t="s">
        <v>38</v>
      </c>
      <c r="E304" t="s">
        <v>39</v>
      </c>
      <c r="F304">
        <v>4</v>
      </c>
      <c r="G304">
        <v>22</v>
      </c>
      <c r="H304">
        <v>16</v>
      </c>
      <c r="I304">
        <v>16</v>
      </c>
      <c r="J304" t="s">
        <v>244</v>
      </c>
      <c r="K304" t="s">
        <v>248</v>
      </c>
      <c r="L304">
        <v>88</v>
      </c>
      <c r="N304" t="str">
        <f>VLOOKUP(Table1[[#This Row],[Genera species]], 'Check list'!A:E, 5, FALSE)</f>
        <v>Sida acuta</v>
      </c>
    </row>
    <row r="305" spans="1:14">
      <c r="A305">
        <v>1</v>
      </c>
      <c r="B305">
        <v>2</v>
      </c>
      <c r="C305">
        <v>7</v>
      </c>
      <c r="D305" t="s">
        <v>38</v>
      </c>
      <c r="E305" t="s">
        <v>53</v>
      </c>
      <c r="F305">
        <v>4</v>
      </c>
      <c r="G305">
        <v>30</v>
      </c>
      <c r="H305">
        <v>16</v>
      </c>
      <c r="I305">
        <v>16</v>
      </c>
      <c r="J305" t="s">
        <v>244</v>
      </c>
      <c r="K305" t="s">
        <v>248</v>
      </c>
      <c r="L305">
        <v>88</v>
      </c>
      <c r="N305" t="str">
        <f>VLOOKUP(Table1[[#This Row],[Genera species]], 'Check list'!A:E, 5, FALSE)</f>
        <v>Iliamna rivularis</v>
      </c>
    </row>
    <row r="306" spans="1:14">
      <c r="A306">
        <v>1</v>
      </c>
      <c r="B306">
        <v>2</v>
      </c>
      <c r="C306">
        <v>7</v>
      </c>
      <c r="D306" t="s">
        <v>13</v>
      </c>
      <c r="E306" t="s">
        <v>72</v>
      </c>
      <c r="F306">
        <v>4</v>
      </c>
      <c r="G306">
        <v>44</v>
      </c>
      <c r="H306">
        <v>6</v>
      </c>
      <c r="I306">
        <v>6</v>
      </c>
      <c r="J306" t="s">
        <v>244</v>
      </c>
      <c r="K306" t="s">
        <v>248</v>
      </c>
      <c r="L306">
        <v>88</v>
      </c>
      <c r="N306" t="str">
        <f>VLOOKUP(Table1[[#This Row],[Genera species]], 'Check list'!A:E, 5, FALSE)</f>
        <v>Cortaderia selloana</v>
      </c>
    </row>
    <row r="307" spans="1:14">
      <c r="A307">
        <v>1</v>
      </c>
      <c r="B307">
        <v>2</v>
      </c>
      <c r="C307">
        <v>8</v>
      </c>
      <c r="D307" t="s">
        <v>47</v>
      </c>
      <c r="E307" t="s">
        <v>62</v>
      </c>
      <c r="F307">
        <v>3</v>
      </c>
      <c r="G307">
        <v>36</v>
      </c>
      <c r="H307">
        <v>19</v>
      </c>
      <c r="I307">
        <v>19</v>
      </c>
      <c r="J307" t="s">
        <v>244</v>
      </c>
      <c r="K307" t="s">
        <v>248</v>
      </c>
      <c r="L307">
        <v>88</v>
      </c>
      <c r="N307" t="str">
        <f>VLOOKUP(Table1[[#This Row],[Genera species]], 'Check list'!A:E, 5, FALSE)</f>
        <v>Sphaerostephanos moseleyi</v>
      </c>
    </row>
    <row r="308" spans="1:14">
      <c r="A308">
        <v>1</v>
      </c>
      <c r="B308">
        <v>2</v>
      </c>
      <c r="C308">
        <v>8</v>
      </c>
      <c r="D308" t="s">
        <v>13</v>
      </c>
      <c r="E308" t="s">
        <v>93</v>
      </c>
      <c r="F308">
        <v>4</v>
      </c>
      <c r="G308">
        <v>58</v>
      </c>
      <c r="H308">
        <v>6</v>
      </c>
      <c r="I308">
        <v>6</v>
      </c>
      <c r="J308" t="s">
        <v>244</v>
      </c>
      <c r="K308" t="s">
        <v>248</v>
      </c>
      <c r="L308">
        <v>88</v>
      </c>
      <c r="N308" t="str">
        <f>VLOOKUP(Table1[[#This Row],[Genera species]], 'Check list'!A:E, 5, FALSE)</f>
        <v>Melinis minutiflora</v>
      </c>
    </row>
    <row r="309" spans="1:14">
      <c r="A309">
        <v>1</v>
      </c>
      <c r="B309">
        <v>2</v>
      </c>
      <c r="C309">
        <v>8</v>
      </c>
      <c r="D309" t="s">
        <v>15</v>
      </c>
      <c r="E309" t="s">
        <v>30</v>
      </c>
      <c r="F309">
        <v>1</v>
      </c>
      <c r="G309">
        <v>16</v>
      </c>
      <c r="H309">
        <v>7</v>
      </c>
      <c r="I309">
        <v>7</v>
      </c>
      <c r="J309" t="s">
        <v>244</v>
      </c>
      <c r="K309" t="s">
        <v>248</v>
      </c>
      <c r="L309">
        <v>88</v>
      </c>
      <c r="N309" t="str">
        <f>VLOOKUP(Table1[[#This Row],[Genera species]], 'Check list'!A:E, 5, FALSE)</f>
        <v>Ficus hispida</v>
      </c>
    </row>
    <row r="310" spans="1:14">
      <c r="A310">
        <v>1</v>
      </c>
      <c r="B310">
        <v>2</v>
      </c>
      <c r="C310">
        <v>8</v>
      </c>
      <c r="D310" t="s">
        <v>12</v>
      </c>
      <c r="E310" t="s">
        <v>11</v>
      </c>
      <c r="F310">
        <v>1</v>
      </c>
      <c r="G310">
        <v>5</v>
      </c>
      <c r="H310">
        <v>5</v>
      </c>
      <c r="I310">
        <v>5</v>
      </c>
      <c r="J310" t="s">
        <v>244</v>
      </c>
      <c r="K310" t="s">
        <v>248</v>
      </c>
      <c r="L310">
        <v>88</v>
      </c>
      <c r="N310" t="str">
        <f>VLOOKUP(Table1[[#This Row],[Genera species]], 'Check list'!A:E, 5, FALSE)</f>
        <v>Piper aduncum</v>
      </c>
    </row>
    <row r="311" spans="1:14">
      <c r="A311">
        <v>1</v>
      </c>
      <c r="B311">
        <v>2</v>
      </c>
      <c r="C311">
        <v>8</v>
      </c>
      <c r="D311" t="s">
        <v>13</v>
      </c>
      <c r="E311" t="s">
        <v>72</v>
      </c>
      <c r="F311">
        <v>4</v>
      </c>
      <c r="G311">
        <v>44</v>
      </c>
      <c r="H311">
        <v>6</v>
      </c>
      <c r="I311">
        <v>6</v>
      </c>
      <c r="J311" t="s">
        <v>244</v>
      </c>
      <c r="K311" t="s">
        <v>248</v>
      </c>
      <c r="L311">
        <v>88</v>
      </c>
      <c r="N311" t="str">
        <f>VLOOKUP(Table1[[#This Row],[Genera species]], 'Check list'!A:E, 5, FALSE)</f>
        <v>Cortaderia selloana</v>
      </c>
    </row>
    <row r="312" spans="1:14">
      <c r="A312">
        <v>1</v>
      </c>
      <c r="B312">
        <v>2</v>
      </c>
      <c r="C312">
        <v>8</v>
      </c>
      <c r="D312" t="s">
        <v>38</v>
      </c>
      <c r="E312" t="s">
        <v>39</v>
      </c>
      <c r="F312">
        <v>4</v>
      </c>
      <c r="G312">
        <v>22</v>
      </c>
      <c r="H312">
        <v>16</v>
      </c>
      <c r="I312">
        <v>16</v>
      </c>
      <c r="J312" t="s">
        <v>244</v>
      </c>
      <c r="K312" t="s">
        <v>248</v>
      </c>
      <c r="L312">
        <v>88</v>
      </c>
      <c r="N312" t="str">
        <f>VLOOKUP(Table1[[#This Row],[Genera species]], 'Check list'!A:E, 5, FALSE)</f>
        <v>Sida acuta</v>
      </c>
    </row>
    <row r="313" spans="1:14">
      <c r="A313">
        <v>1</v>
      </c>
      <c r="B313">
        <v>2</v>
      </c>
      <c r="C313">
        <v>8</v>
      </c>
      <c r="D313" t="s">
        <v>13</v>
      </c>
      <c r="E313" t="s">
        <v>14</v>
      </c>
      <c r="F313">
        <v>4</v>
      </c>
      <c r="G313">
        <v>6</v>
      </c>
      <c r="H313">
        <v>6</v>
      </c>
      <c r="I313">
        <v>6</v>
      </c>
      <c r="J313" t="s">
        <v>244</v>
      </c>
      <c r="K313" t="s">
        <v>248</v>
      </c>
      <c r="L313">
        <v>88</v>
      </c>
      <c r="N313" t="str">
        <f>VLOOKUP(Table1[[#This Row],[Genera species]], 'Check list'!A:E, 5, FALSE)</f>
        <v>Digitaria sanguinalis</v>
      </c>
    </row>
    <row r="314" spans="1:14">
      <c r="A314">
        <v>1</v>
      </c>
      <c r="B314">
        <v>2</v>
      </c>
      <c r="C314">
        <v>8</v>
      </c>
      <c r="D314" t="s">
        <v>45</v>
      </c>
      <c r="E314" t="s">
        <v>46</v>
      </c>
      <c r="F314">
        <v>1</v>
      </c>
      <c r="G314">
        <v>26</v>
      </c>
      <c r="H314">
        <v>18</v>
      </c>
      <c r="I314">
        <v>18</v>
      </c>
      <c r="J314" t="s">
        <v>244</v>
      </c>
      <c r="K314" t="s">
        <v>248</v>
      </c>
      <c r="L314">
        <v>88</v>
      </c>
      <c r="N314" t="str">
        <f>VLOOKUP(Table1[[#This Row],[Genera species]], 'Check list'!A:E, 5, FALSE)</f>
        <v>Ilex ledermannii</v>
      </c>
    </row>
    <row r="315" spans="1:14">
      <c r="A315">
        <v>1</v>
      </c>
      <c r="B315">
        <v>2</v>
      </c>
      <c r="C315">
        <v>8</v>
      </c>
      <c r="D315" t="s">
        <v>13</v>
      </c>
      <c r="E315" t="s">
        <v>17</v>
      </c>
      <c r="F315">
        <v>4</v>
      </c>
      <c r="G315">
        <v>8</v>
      </c>
      <c r="H315">
        <v>6</v>
      </c>
      <c r="I315">
        <v>6</v>
      </c>
      <c r="J315" t="s">
        <v>244</v>
      </c>
      <c r="K315" t="s">
        <v>248</v>
      </c>
      <c r="L315">
        <v>88</v>
      </c>
      <c r="N315" t="str">
        <f>VLOOKUP(Table1[[#This Row],[Genera species]], 'Check list'!A:E, 5, FALSE)</f>
        <v>Microstegium vimineum</v>
      </c>
    </row>
    <row r="316" spans="1:14">
      <c r="A316">
        <v>1</v>
      </c>
      <c r="B316">
        <v>2</v>
      </c>
      <c r="C316">
        <v>8</v>
      </c>
      <c r="D316" t="s">
        <v>44</v>
      </c>
      <c r="E316" t="s">
        <v>43</v>
      </c>
      <c r="F316">
        <v>1</v>
      </c>
      <c r="G316">
        <v>24</v>
      </c>
      <c r="H316">
        <v>17</v>
      </c>
      <c r="I316">
        <v>17</v>
      </c>
      <c r="J316" t="s">
        <v>244</v>
      </c>
      <c r="K316" t="s">
        <v>248</v>
      </c>
      <c r="L316">
        <v>88</v>
      </c>
      <c r="N316" t="str">
        <f>VLOOKUP(Table1[[#This Row],[Genera species]], 'Check list'!A:E, 5, FALSE)</f>
        <v>Glochidion disparipes</v>
      </c>
    </row>
    <row r="317" spans="1:14">
      <c r="A317">
        <v>1</v>
      </c>
      <c r="B317">
        <v>2</v>
      </c>
      <c r="C317">
        <v>8</v>
      </c>
      <c r="D317" t="s">
        <v>81</v>
      </c>
      <c r="E317" t="s">
        <v>61</v>
      </c>
      <c r="F317">
        <v>1</v>
      </c>
      <c r="G317">
        <v>35</v>
      </c>
      <c r="H317">
        <v>24</v>
      </c>
      <c r="I317">
        <v>24</v>
      </c>
      <c r="J317" t="s">
        <v>244</v>
      </c>
      <c r="K317" t="s">
        <v>248</v>
      </c>
      <c r="L317">
        <v>88</v>
      </c>
      <c r="N317" t="str">
        <f>VLOOKUP(Table1[[#This Row],[Genera species]], 'Check list'!A:E, 5, FALSE)</f>
        <v>Pittosporum ferrugineum</v>
      </c>
    </row>
    <row r="318" spans="1:14">
      <c r="A318">
        <v>1</v>
      </c>
      <c r="B318">
        <v>2</v>
      </c>
      <c r="C318">
        <v>8</v>
      </c>
      <c r="D318" t="s">
        <v>15</v>
      </c>
      <c r="E318" t="s">
        <v>135</v>
      </c>
      <c r="F318">
        <v>1</v>
      </c>
      <c r="G318">
        <v>11</v>
      </c>
      <c r="H318">
        <v>7</v>
      </c>
      <c r="I318">
        <v>7</v>
      </c>
      <c r="J318" t="s">
        <v>244</v>
      </c>
      <c r="K318" t="s">
        <v>248</v>
      </c>
      <c r="L318">
        <v>88</v>
      </c>
      <c r="N318" t="str">
        <f>VLOOKUP(Table1[[#This Row],[Genera species]], 'Check list'!A:E, 5, FALSE)</f>
        <v>Ficus wassa</v>
      </c>
    </row>
    <row r="319" spans="1:14">
      <c r="A319">
        <v>1</v>
      </c>
      <c r="B319">
        <v>2</v>
      </c>
      <c r="C319">
        <v>8</v>
      </c>
      <c r="D319" t="s">
        <v>38</v>
      </c>
      <c r="E319" t="s">
        <v>53</v>
      </c>
      <c r="F319">
        <v>4</v>
      </c>
      <c r="G319">
        <v>30</v>
      </c>
      <c r="H319">
        <v>16</v>
      </c>
      <c r="I319">
        <v>16</v>
      </c>
      <c r="J319" t="s">
        <v>244</v>
      </c>
      <c r="K319" t="s">
        <v>248</v>
      </c>
      <c r="L319">
        <v>88</v>
      </c>
      <c r="N319" t="str">
        <f>VLOOKUP(Table1[[#This Row],[Genera species]], 'Check list'!A:E, 5, FALSE)</f>
        <v>Iliamna rivularis</v>
      </c>
    </row>
    <row r="320" spans="1:14">
      <c r="A320">
        <v>1</v>
      </c>
      <c r="B320">
        <v>2</v>
      </c>
      <c r="C320">
        <v>8</v>
      </c>
      <c r="D320" t="s">
        <v>33</v>
      </c>
      <c r="E320" t="s">
        <v>32</v>
      </c>
      <c r="F320">
        <v>4</v>
      </c>
      <c r="G320">
        <v>18</v>
      </c>
      <c r="H320">
        <v>13</v>
      </c>
      <c r="I320">
        <v>13</v>
      </c>
      <c r="J320" t="s">
        <v>244</v>
      </c>
      <c r="K320" t="s">
        <v>248</v>
      </c>
      <c r="L320">
        <v>88</v>
      </c>
      <c r="N320" t="str">
        <f>VLOOKUP(Table1[[#This Row],[Genera species]], 'Check list'!A:E, 5, FALSE)</f>
        <v>Pueraria montana</v>
      </c>
    </row>
    <row r="321" spans="1:14">
      <c r="A321">
        <v>1</v>
      </c>
      <c r="B321">
        <v>2</v>
      </c>
      <c r="C321">
        <v>8</v>
      </c>
      <c r="D321" t="s">
        <v>155</v>
      </c>
      <c r="E321" t="s">
        <v>34</v>
      </c>
      <c r="F321">
        <v>4</v>
      </c>
      <c r="G321">
        <v>19</v>
      </c>
      <c r="H321">
        <v>14</v>
      </c>
      <c r="I321">
        <v>14</v>
      </c>
      <c r="J321" t="s">
        <v>244</v>
      </c>
      <c r="K321" t="s">
        <v>248</v>
      </c>
      <c r="L321">
        <v>88</v>
      </c>
      <c r="N321" t="str">
        <f>VLOOKUP(Table1[[#This Row],[Genera species]], 'Check list'!A:E, 5, FALSE)</f>
        <v>Alpinia sp</v>
      </c>
    </row>
    <row r="322" spans="1:14">
      <c r="A322">
        <v>1</v>
      </c>
      <c r="B322">
        <v>2</v>
      </c>
      <c r="C322">
        <v>8</v>
      </c>
      <c r="D322" t="s">
        <v>101</v>
      </c>
      <c r="E322" t="s">
        <v>241</v>
      </c>
      <c r="F322">
        <v>3</v>
      </c>
      <c r="G322">
        <v>164</v>
      </c>
      <c r="H322">
        <v>37</v>
      </c>
      <c r="I322">
        <v>37</v>
      </c>
      <c r="J322" t="s">
        <v>244</v>
      </c>
      <c r="K322" t="s">
        <v>248</v>
      </c>
      <c r="L322">
        <v>88</v>
      </c>
      <c r="N322" t="str">
        <f>VLOOKUP(Table1[[#This Row],[Genera species]], 'Check list'!A:E, 5, FALSE)</f>
        <v>Pteris papuana</v>
      </c>
    </row>
    <row r="323" spans="1:14">
      <c r="A323">
        <v>1</v>
      </c>
      <c r="B323">
        <v>2</v>
      </c>
      <c r="C323">
        <v>8</v>
      </c>
      <c r="D323" t="s">
        <v>13</v>
      </c>
      <c r="E323" t="s">
        <v>94</v>
      </c>
      <c r="F323">
        <v>4</v>
      </c>
      <c r="G323">
        <v>59</v>
      </c>
      <c r="H323">
        <v>6</v>
      </c>
      <c r="I323">
        <v>6</v>
      </c>
      <c r="J323" t="s">
        <v>244</v>
      </c>
      <c r="K323" t="s">
        <v>248</v>
      </c>
      <c r="L323">
        <v>88</v>
      </c>
      <c r="N323" t="str">
        <f>VLOOKUP(Table1[[#This Row],[Genera species]], 'Check list'!A:E, 5, FALSE)</f>
        <v>Imperata cylindrica</v>
      </c>
    </row>
    <row r="324" spans="1:14">
      <c r="A324">
        <v>1</v>
      </c>
      <c r="B324">
        <v>2</v>
      </c>
      <c r="C324">
        <v>8</v>
      </c>
      <c r="D324" t="s">
        <v>33</v>
      </c>
      <c r="E324" t="s">
        <v>35</v>
      </c>
      <c r="F324">
        <v>4</v>
      </c>
      <c r="G324">
        <v>20</v>
      </c>
      <c r="H324">
        <v>13</v>
      </c>
      <c r="I324">
        <v>13</v>
      </c>
      <c r="J324" t="s">
        <v>244</v>
      </c>
      <c r="K324" t="s">
        <v>248</v>
      </c>
      <c r="L324">
        <v>88</v>
      </c>
      <c r="N324" t="str">
        <f>VLOOKUP(Table1[[#This Row],[Genera species]], 'Check list'!A:E, 5, FALSE)</f>
        <v>Desmodium intortum</v>
      </c>
    </row>
    <row r="325" spans="1:14">
      <c r="A325">
        <v>1</v>
      </c>
      <c r="B325">
        <v>2</v>
      </c>
      <c r="C325">
        <v>8</v>
      </c>
      <c r="D325" t="s">
        <v>15</v>
      </c>
      <c r="E325" t="s">
        <v>16</v>
      </c>
      <c r="F325">
        <v>1</v>
      </c>
      <c r="G325">
        <v>7</v>
      </c>
      <c r="H325">
        <v>7</v>
      </c>
      <c r="I325">
        <v>7</v>
      </c>
      <c r="J325" t="s">
        <v>244</v>
      </c>
      <c r="K325" t="s">
        <v>248</v>
      </c>
      <c r="L325">
        <v>88</v>
      </c>
      <c r="N325" t="str">
        <f>VLOOKUP(Table1[[#This Row],[Genera species]], 'Check list'!A:E, 5, FALSE)</f>
        <v>Ficus septica</v>
      </c>
    </row>
    <row r="326" spans="1:14">
      <c r="A326">
        <v>1</v>
      </c>
      <c r="B326">
        <v>2</v>
      </c>
      <c r="C326">
        <v>8</v>
      </c>
      <c r="D326" t="s">
        <v>18</v>
      </c>
      <c r="E326" t="s">
        <v>25</v>
      </c>
      <c r="F326">
        <v>6</v>
      </c>
      <c r="G326">
        <v>13</v>
      </c>
      <c r="H326">
        <v>8</v>
      </c>
      <c r="I326">
        <v>8</v>
      </c>
      <c r="J326" t="s">
        <v>244</v>
      </c>
      <c r="K326" t="s">
        <v>248</v>
      </c>
      <c r="L326">
        <v>88</v>
      </c>
      <c r="N326" t="str">
        <f>VLOOKUP(Table1[[#This Row],[Genera species]], 'Check list'!A:E, 5, FALSE)</f>
        <v>Collabium carinatum</v>
      </c>
    </row>
    <row r="327" spans="1:14">
      <c r="A327">
        <v>2</v>
      </c>
      <c r="B327">
        <v>3</v>
      </c>
      <c r="C327">
        <v>1</v>
      </c>
      <c r="D327" t="s">
        <v>47</v>
      </c>
      <c r="E327" t="s">
        <v>48</v>
      </c>
      <c r="F327">
        <v>3</v>
      </c>
      <c r="G327">
        <v>27</v>
      </c>
      <c r="H327">
        <v>19</v>
      </c>
      <c r="I327">
        <v>19</v>
      </c>
      <c r="J327" t="s">
        <v>244</v>
      </c>
      <c r="K327" t="s">
        <v>248</v>
      </c>
      <c r="L327">
        <v>88</v>
      </c>
      <c r="N327" t="str">
        <f>VLOOKUP(Table1[[#This Row],[Genera species]], 'Check list'!A:E, 5, FALSE)</f>
        <v>Sphaerostephanos veitchii</v>
      </c>
    </row>
    <row r="328" spans="1:14">
      <c r="A328">
        <v>2</v>
      </c>
      <c r="B328">
        <v>3</v>
      </c>
      <c r="C328">
        <v>1</v>
      </c>
      <c r="D328" t="s">
        <v>155</v>
      </c>
      <c r="E328" t="s">
        <v>65</v>
      </c>
      <c r="F328">
        <v>4</v>
      </c>
      <c r="G328">
        <v>38</v>
      </c>
      <c r="H328">
        <v>14</v>
      </c>
      <c r="I328">
        <v>14</v>
      </c>
      <c r="J328" t="s">
        <v>244</v>
      </c>
      <c r="K328" t="s">
        <v>248</v>
      </c>
      <c r="L328">
        <v>88</v>
      </c>
      <c r="N328" t="str">
        <f>VLOOKUP(Table1[[#This Row],[Genera species]], 'Check list'!A:E, 5, FALSE)</f>
        <v>Riedelia sp</v>
      </c>
    </row>
    <row r="329" spans="1:14">
      <c r="A329">
        <v>2</v>
      </c>
      <c r="B329">
        <v>3</v>
      </c>
      <c r="C329">
        <v>1</v>
      </c>
      <c r="D329" t="s">
        <v>58</v>
      </c>
      <c r="E329" t="s">
        <v>80</v>
      </c>
      <c r="F329">
        <v>1</v>
      </c>
      <c r="G329">
        <v>49</v>
      </c>
      <c r="H329">
        <v>23</v>
      </c>
      <c r="I329">
        <v>23</v>
      </c>
      <c r="J329" t="s">
        <v>244</v>
      </c>
      <c r="K329" t="s">
        <v>248</v>
      </c>
      <c r="L329">
        <v>88</v>
      </c>
      <c r="N329" t="str">
        <f>VLOOKUP(Table1[[#This Row],[Genera species]], 'Check list'!A:E, 5, FALSE)</f>
        <v>Cinnamomum sp</v>
      </c>
    </row>
    <row r="330" spans="1:14">
      <c r="A330">
        <v>2</v>
      </c>
      <c r="B330">
        <v>3</v>
      </c>
      <c r="C330">
        <v>1</v>
      </c>
      <c r="D330" t="s">
        <v>12</v>
      </c>
      <c r="E330" t="s">
        <v>11</v>
      </c>
      <c r="F330">
        <v>1</v>
      </c>
      <c r="G330">
        <v>5</v>
      </c>
      <c r="H330">
        <v>5</v>
      </c>
      <c r="I330">
        <v>5</v>
      </c>
      <c r="J330" t="s">
        <v>244</v>
      </c>
      <c r="K330" t="s">
        <v>248</v>
      </c>
      <c r="L330">
        <v>88</v>
      </c>
      <c r="N330" t="str">
        <f>VLOOKUP(Table1[[#This Row],[Genera species]], 'Check list'!A:E, 5, FALSE)</f>
        <v>Piper aduncum</v>
      </c>
    </row>
    <row r="331" spans="1:14">
      <c r="A331">
        <v>2</v>
      </c>
      <c r="B331">
        <v>3</v>
      </c>
      <c r="C331">
        <v>1</v>
      </c>
      <c r="D331" t="s">
        <v>8</v>
      </c>
      <c r="E331" t="s">
        <v>7</v>
      </c>
      <c r="F331">
        <v>3</v>
      </c>
      <c r="G331">
        <v>2</v>
      </c>
      <c r="H331">
        <v>2</v>
      </c>
      <c r="I331">
        <v>2</v>
      </c>
      <c r="J331" t="s">
        <v>244</v>
      </c>
      <c r="K331" t="s">
        <v>248</v>
      </c>
      <c r="L331">
        <v>88</v>
      </c>
      <c r="N331" t="str">
        <f>VLOOKUP(Table1[[#This Row],[Genera species]], 'Check list'!A:E, 5, FALSE)</f>
        <v>Aglaomorpha parkinsonii</v>
      </c>
    </row>
    <row r="332" spans="1:14">
      <c r="A332">
        <v>2</v>
      </c>
      <c r="B332">
        <v>3</v>
      </c>
      <c r="C332">
        <v>1</v>
      </c>
      <c r="D332" t="s">
        <v>13</v>
      </c>
      <c r="E332" t="s">
        <v>17</v>
      </c>
      <c r="F332">
        <v>4</v>
      </c>
      <c r="G332">
        <v>8</v>
      </c>
      <c r="H332">
        <v>6</v>
      </c>
      <c r="I332">
        <v>6</v>
      </c>
      <c r="J332" t="s">
        <v>244</v>
      </c>
      <c r="K332" t="s">
        <v>248</v>
      </c>
      <c r="L332">
        <v>88</v>
      </c>
      <c r="N332" t="str">
        <f>VLOOKUP(Table1[[#This Row],[Genera species]], 'Check list'!A:E, 5, FALSE)</f>
        <v>Microstegium vimineum</v>
      </c>
    </row>
    <row r="333" spans="1:14">
      <c r="A333">
        <v>2</v>
      </c>
      <c r="B333">
        <v>3</v>
      </c>
      <c r="C333">
        <v>1</v>
      </c>
      <c r="D333" t="s">
        <v>44</v>
      </c>
      <c r="E333" t="s">
        <v>43</v>
      </c>
      <c r="F333">
        <v>1</v>
      </c>
      <c r="G333">
        <v>24</v>
      </c>
      <c r="H333">
        <v>17</v>
      </c>
      <c r="I333">
        <v>17</v>
      </c>
      <c r="J333" t="s">
        <v>244</v>
      </c>
      <c r="K333" t="s">
        <v>248</v>
      </c>
      <c r="L333">
        <v>88</v>
      </c>
      <c r="N333" t="str">
        <f>VLOOKUP(Table1[[#This Row],[Genera species]], 'Check list'!A:E, 5, FALSE)</f>
        <v>Glochidion disparipes</v>
      </c>
    </row>
    <row r="334" spans="1:14">
      <c r="A334">
        <v>2</v>
      </c>
      <c r="B334">
        <v>3</v>
      </c>
      <c r="C334">
        <v>1</v>
      </c>
      <c r="D334" t="s">
        <v>95</v>
      </c>
      <c r="E334" t="s">
        <v>96</v>
      </c>
      <c r="F334">
        <v>5</v>
      </c>
      <c r="G334">
        <v>60</v>
      </c>
      <c r="H334">
        <v>34</v>
      </c>
      <c r="I334">
        <v>34</v>
      </c>
      <c r="J334" t="s">
        <v>244</v>
      </c>
      <c r="K334" t="s">
        <v>248</v>
      </c>
      <c r="L334">
        <v>88</v>
      </c>
      <c r="N334" t="str">
        <f>VLOOKUP(Table1[[#This Row],[Genera species]], 'Check list'!A:E, 5, FALSE)</f>
        <v>Passiflora foetida</v>
      </c>
    </row>
    <row r="335" spans="1:14">
      <c r="A335">
        <v>2</v>
      </c>
      <c r="B335">
        <v>3</v>
      </c>
      <c r="C335">
        <v>1</v>
      </c>
      <c r="D335" t="s">
        <v>15</v>
      </c>
      <c r="E335" t="s">
        <v>134</v>
      </c>
      <c r="F335">
        <v>1</v>
      </c>
      <c r="G335">
        <v>11</v>
      </c>
      <c r="H335">
        <v>7</v>
      </c>
      <c r="I335">
        <v>7</v>
      </c>
      <c r="J335" t="s">
        <v>244</v>
      </c>
      <c r="K335" t="s">
        <v>248</v>
      </c>
      <c r="L335">
        <v>88</v>
      </c>
      <c r="N335" t="str">
        <f>VLOOKUP(Table1[[#This Row],[Genera species]], 'Check list'!A:E, 5, FALSE)</f>
        <v>Ficus wassa</v>
      </c>
    </row>
    <row r="336" spans="1:14">
      <c r="A336">
        <v>2</v>
      </c>
      <c r="B336">
        <v>3</v>
      </c>
      <c r="C336">
        <v>1</v>
      </c>
      <c r="D336" t="s">
        <v>97</v>
      </c>
      <c r="E336" t="s">
        <v>98</v>
      </c>
      <c r="F336">
        <v>2</v>
      </c>
      <c r="G336">
        <v>61</v>
      </c>
      <c r="H336">
        <v>35</v>
      </c>
      <c r="I336">
        <v>35</v>
      </c>
      <c r="J336" t="s">
        <v>244</v>
      </c>
      <c r="K336" t="s">
        <v>248</v>
      </c>
      <c r="L336">
        <v>88</v>
      </c>
      <c r="N336" t="str">
        <f>VLOOKUP(Table1[[#This Row],[Genera species]], 'Check list'!A:E, 5, FALSE)</f>
        <v>Coffea arabica</v>
      </c>
    </row>
    <row r="337" spans="1:14">
      <c r="A337">
        <v>2</v>
      </c>
      <c r="B337">
        <v>3</v>
      </c>
      <c r="C337">
        <v>1</v>
      </c>
      <c r="D337" t="s">
        <v>33</v>
      </c>
      <c r="E337" t="s">
        <v>88</v>
      </c>
      <c r="F337">
        <v>1</v>
      </c>
      <c r="G337">
        <v>54</v>
      </c>
      <c r="H337">
        <v>13</v>
      </c>
      <c r="I337">
        <v>13</v>
      </c>
      <c r="J337" t="s">
        <v>244</v>
      </c>
      <c r="K337" t="s">
        <v>248</v>
      </c>
      <c r="L337">
        <v>88</v>
      </c>
      <c r="N337" t="str">
        <f>VLOOKUP(Table1[[#This Row],[Genera species]], 'Check list'!A:E, 5, FALSE)</f>
        <v>Leucaena leucocephala</v>
      </c>
    </row>
    <row r="338" spans="1:14">
      <c r="A338">
        <v>2</v>
      </c>
      <c r="B338">
        <v>3</v>
      </c>
      <c r="C338">
        <v>1</v>
      </c>
      <c r="D338" t="s">
        <v>51</v>
      </c>
      <c r="E338" t="s">
        <v>52</v>
      </c>
      <c r="F338">
        <v>6</v>
      </c>
      <c r="G338">
        <v>29</v>
      </c>
      <c r="H338">
        <v>21</v>
      </c>
      <c r="I338">
        <v>21</v>
      </c>
      <c r="J338" t="s">
        <v>244</v>
      </c>
      <c r="K338" t="s">
        <v>248</v>
      </c>
      <c r="L338">
        <v>88</v>
      </c>
      <c r="N338" t="str">
        <f>VLOOKUP(Table1[[#This Row],[Genera species]], 'Check list'!A:E, 5, FALSE)</f>
        <v>Dicranum scoparium</v>
      </c>
    </row>
    <row r="339" spans="1:14">
      <c r="A339">
        <v>2</v>
      </c>
      <c r="B339">
        <v>3</v>
      </c>
      <c r="C339">
        <v>1</v>
      </c>
      <c r="D339" t="s">
        <v>99</v>
      </c>
      <c r="E339" t="s">
        <v>100</v>
      </c>
      <c r="F339">
        <v>2</v>
      </c>
      <c r="G339">
        <v>62</v>
      </c>
      <c r="H339">
        <v>36</v>
      </c>
      <c r="I339">
        <v>36</v>
      </c>
      <c r="J339" t="s">
        <v>244</v>
      </c>
      <c r="K339" t="s">
        <v>248</v>
      </c>
      <c r="L339">
        <v>88</v>
      </c>
      <c r="N339" t="str">
        <f>VLOOKUP(Table1[[#This Row],[Genera species]], 'Check list'!A:E, 5, FALSE)</f>
        <v>Schefflera sp</v>
      </c>
    </row>
    <row r="340" spans="1:14">
      <c r="A340">
        <v>2</v>
      </c>
      <c r="B340">
        <v>3</v>
      </c>
      <c r="C340">
        <v>1</v>
      </c>
      <c r="D340" t="s">
        <v>101</v>
      </c>
      <c r="E340" t="s">
        <v>102</v>
      </c>
      <c r="F340">
        <v>6</v>
      </c>
      <c r="G340">
        <v>63</v>
      </c>
      <c r="H340">
        <v>37</v>
      </c>
      <c r="I340">
        <v>37</v>
      </c>
      <c r="J340" t="s">
        <v>244</v>
      </c>
      <c r="K340" t="s">
        <v>248</v>
      </c>
      <c r="L340">
        <v>88</v>
      </c>
      <c r="N340" t="str">
        <f>VLOOKUP(Table1[[#This Row],[Genera species]], 'Check list'!A:E, 5, FALSE)</f>
        <v>Vittaria elongata</v>
      </c>
    </row>
    <row r="341" spans="1:14">
      <c r="A341">
        <v>2</v>
      </c>
      <c r="B341">
        <v>3</v>
      </c>
      <c r="C341">
        <v>1</v>
      </c>
      <c r="D341" t="s">
        <v>103</v>
      </c>
      <c r="E341" t="s">
        <v>104</v>
      </c>
      <c r="F341">
        <v>2</v>
      </c>
      <c r="G341">
        <v>64</v>
      </c>
      <c r="H341">
        <v>38</v>
      </c>
      <c r="I341">
        <v>38</v>
      </c>
      <c r="J341" t="s">
        <v>244</v>
      </c>
      <c r="K341" t="s">
        <v>248</v>
      </c>
      <c r="L341">
        <v>88</v>
      </c>
      <c r="N341" t="str">
        <f>VLOOKUP(Table1[[#This Row],[Genera species]], 'Check list'!A:E, 5, FALSE)</f>
        <v>Flacourtia indica</v>
      </c>
    </row>
    <row r="342" spans="1:14">
      <c r="A342">
        <v>2</v>
      </c>
      <c r="B342">
        <v>3</v>
      </c>
      <c r="C342">
        <v>1</v>
      </c>
      <c r="D342" t="s">
        <v>105</v>
      </c>
      <c r="E342" t="s">
        <v>106</v>
      </c>
      <c r="F342">
        <v>5</v>
      </c>
      <c r="G342">
        <v>65</v>
      </c>
      <c r="H342">
        <v>39</v>
      </c>
      <c r="I342">
        <v>39</v>
      </c>
      <c r="J342" t="s">
        <v>244</v>
      </c>
      <c r="K342" t="s">
        <v>248</v>
      </c>
      <c r="L342">
        <v>88</v>
      </c>
      <c r="N342" t="str">
        <f>VLOOKUP(Table1[[#This Row],[Genera species]], 'Check list'!A:E, 5, FALSE)</f>
        <v>Smilax sp</v>
      </c>
    </row>
    <row r="343" spans="1:14">
      <c r="A343">
        <v>2</v>
      </c>
      <c r="B343">
        <v>3</v>
      </c>
      <c r="C343">
        <v>1</v>
      </c>
      <c r="D343" t="s">
        <v>13</v>
      </c>
      <c r="E343" t="s">
        <v>14</v>
      </c>
      <c r="F343">
        <v>4</v>
      </c>
      <c r="G343">
        <v>6</v>
      </c>
      <c r="H343">
        <v>6</v>
      </c>
      <c r="I343">
        <v>6</v>
      </c>
      <c r="J343" t="s">
        <v>244</v>
      </c>
      <c r="K343" t="s">
        <v>248</v>
      </c>
      <c r="L343">
        <v>88</v>
      </c>
      <c r="N343" t="str">
        <f>VLOOKUP(Table1[[#This Row],[Genera species]], 'Check list'!A:E, 5, FALSE)</f>
        <v>Digitaria sanguinalis</v>
      </c>
    </row>
    <row r="344" spans="1:14">
      <c r="A344">
        <v>2</v>
      </c>
      <c r="B344">
        <v>3</v>
      </c>
      <c r="C344">
        <v>1</v>
      </c>
      <c r="D344" t="s">
        <v>15</v>
      </c>
      <c r="E344" t="s">
        <v>16</v>
      </c>
      <c r="F344">
        <v>1</v>
      </c>
      <c r="G344">
        <v>7</v>
      </c>
      <c r="H344">
        <v>7</v>
      </c>
      <c r="I344">
        <v>7</v>
      </c>
      <c r="J344" t="s">
        <v>244</v>
      </c>
      <c r="K344" t="s">
        <v>248</v>
      </c>
      <c r="L344">
        <v>88</v>
      </c>
      <c r="N344" t="str">
        <f>VLOOKUP(Table1[[#This Row],[Genera species]], 'Check list'!A:E, 5, FALSE)</f>
        <v>Ficus septica</v>
      </c>
    </row>
    <row r="345" spans="1:14">
      <c r="A345">
        <v>2</v>
      </c>
      <c r="B345">
        <v>3</v>
      </c>
      <c r="C345">
        <v>1</v>
      </c>
      <c r="D345" t="s">
        <v>38</v>
      </c>
      <c r="E345" t="s">
        <v>39</v>
      </c>
      <c r="F345">
        <v>4</v>
      </c>
      <c r="G345">
        <v>22</v>
      </c>
      <c r="H345">
        <v>16</v>
      </c>
      <c r="I345">
        <v>16</v>
      </c>
      <c r="J345" t="s">
        <v>244</v>
      </c>
      <c r="K345" t="s">
        <v>248</v>
      </c>
      <c r="L345">
        <v>88</v>
      </c>
      <c r="N345" t="str">
        <f>VLOOKUP(Table1[[#This Row],[Genera species]], 'Check list'!A:E, 5, FALSE)</f>
        <v>Sida acuta</v>
      </c>
    </row>
    <row r="346" spans="1:14">
      <c r="A346">
        <v>2</v>
      </c>
      <c r="B346">
        <v>3</v>
      </c>
      <c r="C346">
        <v>1</v>
      </c>
      <c r="D346" t="s">
        <v>33</v>
      </c>
      <c r="E346" t="s">
        <v>32</v>
      </c>
      <c r="F346">
        <v>4</v>
      </c>
      <c r="G346">
        <v>18</v>
      </c>
      <c r="H346">
        <v>13</v>
      </c>
      <c r="I346">
        <v>13</v>
      </c>
      <c r="J346" t="s">
        <v>244</v>
      </c>
      <c r="K346" t="s">
        <v>248</v>
      </c>
      <c r="L346">
        <v>88</v>
      </c>
      <c r="N346" t="str">
        <f>VLOOKUP(Table1[[#This Row],[Genera species]], 'Check list'!A:E, 5, FALSE)</f>
        <v>Pueraria montana</v>
      </c>
    </row>
    <row r="347" spans="1:14">
      <c r="A347">
        <v>2</v>
      </c>
      <c r="B347">
        <v>3</v>
      </c>
      <c r="C347">
        <v>1</v>
      </c>
      <c r="D347" t="s">
        <v>63</v>
      </c>
      <c r="E347" t="s">
        <v>255</v>
      </c>
      <c r="F347">
        <v>1</v>
      </c>
      <c r="G347">
        <v>66</v>
      </c>
      <c r="H347">
        <v>25</v>
      </c>
      <c r="I347">
        <v>25</v>
      </c>
      <c r="J347" t="s">
        <v>244</v>
      </c>
      <c r="K347" t="s">
        <v>248</v>
      </c>
      <c r="L347">
        <v>88</v>
      </c>
      <c r="N347" t="str">
        <f>VLOOKUP(Table1[[#This Row],[Genera species]], 'Check list'!A:E, 5, FALSE)</f>
        <v>Pinus merkusii</v>
      </c>
    </row>
    <row r="348" spans="1:14">
      <c r="A348">
        <v>2</v>
      </c>
      <c r="B348">
        <v>3</v>
      </c>
      <c r="C348">
        <v>1</v>
      </c>
      <c r="D348" t="s">
        <v>9</v>
      </c>
      <c r="E348" t="s">
        <v>10</v>
      </c>
      <c r="F348">
        <v>3</v>
      </c>
      <c r="G348">
        <v>4</v>
      </c>
      <c r="H348">
        <v>4</v>
      </c>
      <c r="I348">
        <v>4</v>
      </c>
      <c r="J348" t="s">
        <v>244</v>
      </c>
      <c r="K348" t="s">
        <v>248</v>
      </c>
      <c r="L348">
        <v>88</v>
      </c>
      <c r="N348" t="str">
        <f>VLOOKUP(Table1[[#This Row],[Genera species]], 'Check list'!A:E, 5, FALSE)</f>
        <v>Parapolystichum novoguineens</v>
      </c>
    </row>
    <row r="349" spans="1:14">
      <c r="A349">
        <v>2</v>
      </c>
      <c r="B349">
        <v>3</v>
      </c>
      <c r="C349">
        <v>1</v>
      </c>
      <c r="D349" t="s">
        <v>101</v>
      </c>
      <c r="E349" t="s">
        <v>102</v>
      </c>
      <c r="F349">
        <v>6</v>
      </c>
      <c r="G349">
        <v>63</v>
      </c>
      <c r="H349">
        <v>37</v>
      </c>
      <c r="I349">
        <v>37</v>
      </c>
      <c r="J349" t="s">
        <v>244</v>
      </c>
      <c r="K349" t="s">
        <v>248</v>
      </c>
      <c r="L349">
        <v>88</v>
      </c>
      <c r="N349" t="str">
        <f>VLOOKUP(Table1[[#This Row],[Genera species]], 'Check list'!A:E, 5, FALSE)</f>
        <v>Vittaria elongata</v>
      </c>
    </row>
    <row r="350" spans="1:14">
      <c r="A350">
        <v>2</v>
      </c>
      <c r="B350">
        <v>3</v>
      </c>
      <c r="C350">
        <v>2</v>
      </c>
      <c r="D350" t="s">
        <v>155</v>
      </c>
      <c r="E350" t="s">
        <v>65</v>
      </c>
      <c r="F350">
        <v>4</v>
      </c>
      <c r="G350">
        <v>38</v>
      </c>
      <c r="H350">
        <v>14</v>
      </c>
      <c r="I350">
        <v>14</v>
      </c>
      <c r="J350" t="s">
        <v>244</v>
      </c>
      <c r="K350" t="s">
        <v>248</v>
      </c>
      <c r="L350">
        <v>88</v>
      </c>
      <c r="N350" t="str">
        <f>VLOOKUP(Table1[[#This Row],[Genera species]], 'Check list'!A:E, 5, FALSE)</f>
        <v>Riedelia sp</v>
      </c>
    </row>
    <row r="351" spans="1:14">
      <c r="A351">
        <v>2</v>
      </c>
      <c r="B351">
        <v>3</v>
      </c>
      <c r="C351">
        <v>2</v>
      </c>
      <c r="D351" t="s">
        <v>12</v>
      </c>
      <c r="E351" t="s">
        <v>11</v>
      </c>
      <c r="F351">
        <v>1</v>
      </c>
      <c r="G351">
        <v>5</v>
      </c>
      <c r="H351">
        <v>5</v>
      </c>
      <c r="I351">
        <v>5</v>
      </c>
      <c r="J351" t="s">
        <v>244</v>
      </c>
      <c r="K351" t="s">
        <v>248</v>
      </c>
      <c r="L351">
        <v>88</v>
      </c>
      <c r="N351" t="str">
        <f>VLOOKUP(Table1[[#This Row],[Genera species]], 'Check list'!A:E, 5, FALSE)</f>
        <v>Piper aduncum</v>
      </c>
    </row>
    <row r="352" spans="1:14">
      <c r="A352">
        <v>2</v>
      </c>
      <c r="B352">
        <v>3</v>
      </c>
      <c r="C352">
        <v>2</v>
      </c>
      <c r="D352" t="s">
        <v>28</v>
      </c>
      <c r="E352" t="s">
        <v>29</v>
      </c>
      <c r="F352">
        <v>4</v>
      </c>
      <c r="G352">
        <v>15</v>
      </c>
      <c r="H352">
        <v>12</v>
      </c>
      <c r="I352">
        <v>12</v>
      </c>
      <c r="J352" t="s">
        <v>244</v>
      </c>
      <c r="K352" t="s">
        <v>248</v>
      </c>
      <c r="L352">
        <v>88</v>
      </c>
      <c r="N352" t="str">
        <f>VLOOKUP(Table1[[#This Row],[Genera species]], 'Check list'!A:E, 5, FALSE)</f>
        <v>Ereclitites hieracifolia</v>
      </c>
    </row>
    <row r="353" spans="1:14">
      <c r="A353">
        <v>2</v>
      </c>
      <c r="B353">
        <v>3</v>
      </c>
      <c r="C353">
        <v>2</v>
      </c>
      <c r="D353" t="s">
        <v>38</v>
      </c>
      <c r="E353" t="s">
        <v>39</v>
      </c>
      <c r="F353">
        <v>4</v>
      </c>
      <c r="G353">
        <v>22</v>
      </c>
      <c r="H353">
        <v>16</v>
      </c>
      <c r="I353">
        <v>16</v>
      </c>
      <c r="J353" t="s">
        <v>244</v>
      </c>
      <c r="K353" t="s">
        <v>248</v>
      </c>
      <c r="L353">
        <v>88</v>
      </c>
      <c r="N353" t="str">
        <f>VLOOKUP(Table1[[#This Row],[Genera species]], 'Check list'!A:E, 5, FALSE)</f>
        <v>Sida acuta</v>
      </c>
    </row>
    <row r="354" spans="1:14">
      <c r="A354">
        <v>2</v>
      </c>
      <c r="B354">
        <v>3</v>
      </c>
      <c r="C354">
        <v>2</v>
      </c>
      <c r="D354" t="s">
        <v>33</v>
      </c>
      <c r="E354" t="s">
        <v>35</v>
      </c>
      <c r="F354">
        <v>4</v>
      </c>
      <c r="G354">
        <v>20</v>
      </c>
      <c r="H354">
        <v>13</v>
      </c>
      <c r="I354">
        <v>13</v>
      </c>
      <c r="J354" t="s">
        <v>244</v>
      </c>
      <c r="K354" t="s">
        <v>248</v>
      </c>
      <c r="L354">
        <v>88</v>
      </c>
      <c r="N354" t="str">
        <f>VLOOKUP(Table1[[#This Row],[Genera species]], 'Check list'!A:E, 5, FALSE)</f>
        <v>Desmodium intortum</v>
      </c>
    </row>
    <row r="355" spans="1:14">
      <c r="A355">
        <v>2</v>
      </c>
      <c r="B355">
        <v>3</v>
      </c>
      <c r="C355">
        <v>2</v>
      </c>
      <c r="D355" t="s">
        <v>13</v>
      </c>
      <c r="E355" t="s">
        <v>17</v>
      </c>
      <c r="F355">
        <v>4</v>
      </c>
      <c r="G355">
        <v>8</v>
      </c>
      <c r="H355">
        <v>6</v>
      </c>
      <c r="I355">
        <v>6</v>
      </c>
      <c r="J355" t="s">
        <v>244</v>
      </c>
      <c r="K355" t="s">
        <v>248</v>
      </c>
      <c r="L355">
        <v>88</v>
      </c>
      <c r="N355" t="str">
        <f>VLOOKUP(Table1[[#This Row],[Genera species]], 'Check list'!A:E, 5, FALSE)</f>
        <v>Microstegium vimineum</v>
      </c>
    </row>
    <row r="356" spans="1:14">
      <c r="A356">
        <v>2</v>
      </c>
      <c r="B356">
        <v>3</v>
      </c>
      <c r="C356">
        <v>2</v>
      </c>
      <c r="D356" t="s">
        <v>47</v>
      </c>
      <c r="E356" t="s">
        <v>48</v>
      </c>
      <c r="F356">
        <v>3</v>
      </c>
      <c r="G356">
        <v>27</v>
      </c>
      <c r="H356">
        <v>19</v>
      </c>
      <c r="I356">
        <v>19</v>
      </c>
      <c r="J356" t="s">
        <v>244</v>
      </c>
      <c r="K356" t="s">
        <v>248</v>
      </c>
      <c r="L356">
        <v>88</v>
      </c>
      <c r="N356" t="str">
        <f>VLOOKUP(Table1[[#This Row],[Genera species]], 'Check list'!A:E, 5, FALSE)</f>
        <v>Sphaerostephanos veitchii</v>
      </c>
    </row>
    <row r="357" spans="1:14">
      <c r="A357">
        <v>2</v>
      </c>
      <c r="B357">
        <v>3</v>
      </c>
      <c r="C357">
        <v>2</v>
      </c>
      <c r="D357" t="s">
        <v>8</v>
      </c>
      <c r="E357" t="s">
        <v>7</v>
      </c>
      <c r="F357">
        <v>3</v>
      </c>
      <c r="G357">
        <v>2</v>
      </c>
      <c r="H357">
        <v>2</v>
      </c>
      <c r="I357">
        <v>2</v>
      </c>
      <c r="J357" t="s">
        <v>244</v>
      </c>
      <c r="K357" t="s">
        <v>248</v>
      </c>
      <c r="L357">
        <v>88</v>
      </c>
      <c r="N357" t="str">
        <f>VLOOKUP(Table1[[#This Row],[Genera species]], 'Check list'!A:E, 5, FALSE)</f>
        <v>Aglaomorpha parkinsonii</v>
      </c>
    </row>
    <row r="358" spans="1:14">
      <c r="A358">
        <v>2</v>
      </c>
      <c r="B358">
        <v>3</v>
      </c>
      <c r="C358">
        <v>2</v>
      </c>
      <c r="D358" t="s">
        <v>15</v>
      </c>
      <c r="E358" t="s">
        <v>16</v>
      </c>
      <c r="F358">
        <v>1</v>
      </c>
      <c r="G358">
        <v>7</v>
      </c>
      <c r="H358">
        <v>7</v>
      </c>
      <c r="I358">
        <v>7</v>
      </c>
      <c r="J358" t="s">
        <v>244</v>
      </c>
      <c r="K358" t="s">
        <v>248</v>
      </c>
      <c r="L358">
        <v>88</v>
      </c>
      <c r="N358" t="str">
        <f>VLOOKUP(Table1[[#This Row],[Genera species]], 'Check list'!A:E, 5, FALSE)</f>
        <v>Ficus septica</v>
      </c>
    </row>
    <row r="359" spans="1:14">
      <c r="A359">
        <v>2</v>
      </c>
      <c r="B359">
        <v>3</v>
      </c>
      <c r="C359">
        <v>2</v>
      </c>
      <c r="D359" t="s">
        <v>15</v>
      </c>
      <c r="E359" t="s">
        <v>134</v>
      </c>
      <c r="F359">
        <v>1</v>
      </c>
      <c r="G359">
        <v>11</v>
      </c>
      <c r="H359">
        <v>7</v>
      </c>
      <c r="I359">
        <v>7</v>
      </c>
      <c r="J359" t="s">
        <v>244</v>
      </c>
      <c r="K359" t="s">
        <v>248</v>
      </c>
      <c r="L359">
        <v>88</v>
      </c>
      <c r="N359" t="str">
        <f>VLOOKUP(Table1[[#This Row],[Genera species]], 'Check list'!A:E, 5, FALSE)</f>
        <v>Ficus wassa</v>
      </c>
    </row>
    <row r="360" spans="1:14">
      <c r="A360">
        <v>2</v>
      </c>
      <c r="B360">
        <v>3</v>
      </c>
      <c r="C360">
        <v>2</v>
      </c>
      <c r="D360" t="s">
        <v>13</v>
      </c>
      <c r="E360" t="s">
        <v>14</v>
      </c>
      <c r="F360">
        <v>4</v>
      </c>
      <c r="G360">
        <v>6</v>
      </c>
      <c r="H360">
        <v>6</v>
      </c>
      <c r="I360">
        <v>6</v>
      </c>
      <c r="J360" t="s">
        <v>244</v>
      </c>
      <c r="K360" t="s">
        <v>248</v>
      </c>
      <c r="L360">
        <v>88</v>
      </c>
      <c r="N360" t="str">
        <f>VLOOKUP(Table1[[#This Row],[Genera species]], 'Check list'!A:E, 5, FALSE)</f>
        <v>Digitaria sanguinalis</v>
      </c>
    </row>
    <row r="361" spans="1:14">
      <c r="A361">
        <v>2</v>
      </c>
      <c r="B361">
        <v>3</v>
      </c>
      <c r="C361">
        <v>2</v>
      </c>
      <c r="D361" t="s">
        <v>82</v>
      </c>
      <c r="E361" t="s">
        <v>83</v>
      </c>
      <c r="F361">
        <v>2</v>
      </c>
      <c r="G361">
        <v>50</v>
      </c>
      <c r="H361">
        <v>31</v>
      </c>
      <c r="I361">
        <v>31</v>
      </c>
      <c r="J361" t="s">
        <v>244</v>
      </c>
      <c r="K361" t="s">
        <v>248</v>
      </c>
      <c r="L361">
        <v>88</v>
      </c>
      <c r="N361" t="str">
        <f>VLOOKUP(Table1[[#This Row],[Genera species]], 'Check list'!A:E, 5, FALSE)</f>
        <v>Solanum betaceum</v>
      </c>
    </row>
    <row r="362" spans="1:14">
      <c r="A362">
        <v>2</v>
      </c>
      <c r="B362">
        <v>3</v>
      </c>
      <c r="C362">
        <v>2</v>
      </c>
      <c r="D362" t="s">
        <v>95</v>
      </c>
      <c r="E362" t="s">
        <v>96</v>
      </c>
      <c r="F362">
        <v>5</v>
      </c>
      <c r="G362">
        <v>60</v>
      </c>
      <c r="H362">
        <v>34</v>
      </c>
      <c r="I362">
        <v>34</v>
      </c>
      <c r="J362" t="s">
        <v>244</v>
      </c>
      <c r="K362" t="s">
        <v>248</v>
      </c>
      <c r="L362">
        <v>88</v>
      </c>
      <c r="N362" t="str">
        <f>VLOOKUP(Table1[[#This Row],[Genera species]], 'Check list'!A:E, 5, FALSE)</f>
        <v>Passiflora foetida</v>
      </c>
    </row>
    <row r="363" spans="1:14">
      <c r="A363">
        <v>2</v>
      </c>
      <c r="B363">
        <v>3</v>
      </c>
      <c r="C363">
        <v>2</v>
      </c>
      <c r="D363" t="s">
        <v>95</v>
      </c>
      <c r="E363" t="s">
        <v>163</v>
      </c>
      <c r="F363">
        <v>5</v>
      </c>
      <c r="G363">
        <v>67</v>
      </c>
      <c r="H363">
        <v>34</v>
      </c>
      <c r="I363">
        <v>34</v>
      </c>
      <c r="J363" t="s">
        <v>244</v>
      </c>
      <c r="K363" t="s">
        <v>248</v>
      </c>
      <c r="L363">
        <v>88</v>
      </c>
      <c r="N363" t="str">
        <f>VLOOKUP(Table1[[#This Row],[Genera species]], 'Check list'!A:E, 5, FALSE)</f>
        <v>Passiflora edulis</v>
      </c>
    </row>
    <row r="364" spans="1:14">
      <c r="A364">
        <v>2</v>
      </c>
      <c r="B364">
        <v>3</v>
      </c>
      <c r="C364">
        <v>2</v>
      </c>
      <c r="D364" t="s">
        <v>107</v>
      </c>
      <c r="E364" t="s">
        <v>108</v>
      </c>
      <c r="F364">
        <v>5</v>
      </c>
      <c r="G364">
        <v>68</v>
      </c>
      <c r="H364">
        <v>40</v>
      </c>
      <c r="I364">
        <v>40</v>
      </c>
      <c r="J364" t="s">
        <v>244</v>
      </c>
      <c r="K364" t="s">
        <v>248</v>
      </c>
      <c r="L364">
        <v>88</v>
      </c>
      <c r="N364" t="str">
        <f>VLOOKUP(Table1[[#This Row],[Genera species]], 'Check list'!A:E, 5, FALSE)</f>
        <v>Stephania japonica</v>
      </c>
    </row>
    <row r="365" spans="1:14">
      <c r="A365">
        <v>2</v>
      </c>
      <c r="B365">
        <v>3</v>
      </c>
      <c r="C365">
        <v>2</v>
      </c>
      <c r="D365" t="s">
        <v>33</v>
      </c>
      <c r="E365" t="s">
        <v>88</v>
      </c>
      <c r="F365">
        <v>1</v>
      </c>
      <c r="G365">
        <v>54</v>
      </c>
      <c r="H365">
        <v>13</v>
      </c>
      <c r="I365">
        <v>13</v>
      </c>
      <c r="J365" t="s">
        <v>244</v>
      </c>
      <c r="K365" t="s">
        <v>248</v>
      </c>
      <c r="L365">
        <v>88</v>
      </c>
      <c r="N365" t="str">
        <f>VLOOKUP(Table1[[#This Row],[Genera species]], 'Check list'!A:E, 5, FALSE)</f>
        <v>Leucaena leucocephala</v>
      </c>
    </row>
    <row r="366" spans="1:14">
      <c r="A366">
        <v>2</v>
      </c>
      <c r="B366">
        <v>3</v>
      </c>
      <c r="C366">
        <v>2</v>
      </c>
      <c r="D366" t="s">
        <v>15</v>
      </c>
      <c r="E366" t="s">
        <v>30</v>
      </c>
      <c r="F366">
        <v>1</v>
      </c>
      <c r="G366">
        <v>16</v>
      </c>
      <c r="H366">
        <v>7</v>
      </c>
      <c r="I366">
        <v>7</v>
      </c>
      <c r="J366" t="s">
        <v>244</v>
      </c>
      <c r="K366" t="s">
        <v>248</v>
      </c>
      <c r="L366">
        <v>88</v>
      </c>
      <c r="N366" t="str">
        <f>VLOOKUP(Table1[[#This Row],[Genera species]], 'Check list'!A:E, 5, FALSE)</f>
        <v>Ficus hispida</v>
      </c>
    </row>
    <row r="367" spans="1:14">
      <c r="A367">
        <v>2</v>
      </c>
      <c r="B367">
        <v>3</v>
      </c>
      <c r="C367">
        <v>2</v>
      </c>
      <c r="D367" t="s">
        <v>44</v>
      </c>
      <c r="E367" t="s">
        <v>43</v>
      </c>
      <c r="F367">
        <v>1</v>
      </c>
      <c r="G367">
        <v>24</v>
      </c>
      <c r="H367">
        <v>17</v>
      </c>
      <c r="I367">
        <v>17</v>
      </c>
      <c r="J367" t="s">
        <v>244</v>
      </c>
      <c r="K367" t="s">
        <v>248</v>
      </c>
      <c r="L367">
        <v>88</v>
      </c>
      <c r="N367" t="str">
        <f>VLOOKUP(Table1[[#This Row],[Genera species]], 'Check list'!A:E, 5, FALSE)</f>
        <v>Glochidion disparipes</v>
      </c>
    </row>
    <row r="368" spans="1:14">
      <c r="A368">
        <v>2</v>
      </c>
      <c r="B368">
        <v>3</v>
      </c>
      <c r="C368">
        <v>2</v>
      </c>
      <c r="D368" t="s">
        <v>81</v>
      </c>
      <c r="E368" t="s">
        <v>61</v>
      </c>
      <c r="F368">
        <v>1</v>
      </c>
      <c r="G368">
        <v>35</v>
      </c>
      <c r="H368">
        <v>24</v>
      </c>
      <c r="I368">
        <v>24</v>
      </c>
      <c r="J368" t="s">
        <v>244</v>
      </c>
      <c r="K368" t="s">
        <v>248</v>
      </c>
      <c r="L368">
        <v>88</v>
      </c>
      <c r="N368" t="str">
        <f>VLOOKUP(Table1[[#This Row],[Genera species]], 'Check list'!A:E, 5, FALSE)</f>
        <v>Pittosporum ferrugineum</v>
      </c>
    </row>
    <row r="369" spans="1:14">
      <c r="A369">
        <v>2</v>
      </c>
      <c r="B369">
        <v>3</v>
      </c>
      <c r="C369">
        <v>2</v>
      </c>
      <c r="D369" t="s">
        <v>15</v>
      </c>
      <c r="E369" t="s">
        <v>31</v>
      </c>
      <c r="F369">
        <v>1</v>
      </c>
      <c r="G369">
        <v>17</v>
      </c>
      <c r="H369">
        <v>7</v>
      </c>
      <c r="I369">
        <v>7</v>
      </c>
      <c r="J369" t="s">
        <v>244</v>
      </c>
      <c r="K369" t="s">
        <v>248</v>
      </c>
      <c r="L369">
        <v>88</v>
      </c>
      <c r="N369" t="str">
        <f>VLOOKUP(Table1[[#This Row],[Genera species]], 'Check list'!A:E, 5, FALSE)</f>
        <v>Ficus copiosa</v>
      </c>
    </row>
    <row r="370" spans="1:14">
      <c r="A370">
        <v>2</v>
      </c>
      <c r="B370">
        <v>3</v>
      </c>
      <c r="C370">
        <v>2</v>
      </c>
      <c r="D370" t="s">
        <v>86</v>
      </c>
      <c r="E370" t="s">
        <v>109</v>
      </c>
      <c r="F370">
        <v>3</v>
      </c>
      <c r="G370">
        <v>69</v>
      </c>
      <c r="H370">
        <v>32</v>
      </c>
      <c r="I370">
        <v>32</v>
      </c>
      <c r="J370" t="s">
        <v>244</v>
      </c>
      <c r="K370" t="s">
        <v>248</v>
      </c>
      <c r="L370">
        <v>88</v>
      </c>
      <c r="N370" t="str">
        <f>VLOOKUP(Table1[[#This Row],[Genera species]], 'Check list'!A:E, 5, FALSE)</f>
        <v>Nephrolepis lauterbachii</v>
      </c>
    </row>
    <row r="371" spans="1:14">
      <c r="A371">
        <v>2</v>
      </c>
      <c r="B371">
        <v>3</v>
      </c>
      <c r="C371">
        <v>2</v>
      </c>
      <c r="D371" t="s">
        <v>63</v>
      </c>
      <c r="E371" t="s">
        <v>255</v>
      </c>
      <c r="F371">
        <v>1</v>
      </c>
      <c r="G371">
        <v>66</v>
      </c>
      <c r="H371">
        <v>34</v>
      </c>
      <c r="I371">
        <v>34</v>
      </c>
      <c r="J371" t="s">
        <v>244</v>
      </c>
      <c r="K371" t="s">
        <v>248</v>
      </c>
      <c r="L371">
        <v>88</v>
      </c>
      <c r="N371" t="str">
        <f>VLOOKUP(Table1[[#This Row],[Genera species]], 'Check list'!A:E, 5, FALSE)</f>
        <v>Pinus merkusii</v>
      </c>
    </row>
    <row r="372" spans="1:14">
      <c r="A372">
        <v>2</v>
      </c>
      <c r="B372">
        <v>3</v>
      </c>
      <c r="C372">
        <v>3</v>
      </c>
      <c r="D372" t="s">
        <v>28</v>
      </c>
      <c r="E372" t="s">
        <v>77</v>
      </c>
      <c r="F372">
        <v>4</v>
      </c>
      <c r="G372">
        <v>47</v>
      </c>
      <c r="H372">
        <v>12</v>
      </c>
      <c r="I372">
        <v>12</v>
      </c>
      <c r="J372" t="s">
        <v>244</v>
      </c>
      <c r="K372" t="s">
        <v>248</v>
      </c>
      <c r="L372">
        <v>88</v>
      </c>
      <c r="N372" t="str">
        <f>VLOOKUP(Table1[[#This Row],[Genera species]], 'Check list'!A:E, 5, FALSE)</f>
        <v>Ageratum conyzoides</v>
      </c>
    </row>
    <row r="373" spans="1:14">
      <c r="A373">
        <v>2</v>
      </c>
      <c r="B373">
        <v>3</v>
      </c>
      <c r="C373">
        <v>3</v>
      </c>
      <c r="D373" t="s">
        <v>107</v>
      </c>
      <c r="E373" t="s">
        <v>108</v>
      </c>
      <c r="F373">
        <v>5</v>
      </c>
      <c r="G373">
        <v>68</v>
      </c>
      <c r="H373">
        <v>40</v>
      </c>
      <c r="I373">
        <v>40</v>
      </c>
      <c r="J373" t="s">
        <v>244</v>
      </c>
      <c r="K373" t="s">
        <v>248</v>
      </c>
      <c r="L373">
        <v>88</v>
      </c>
      <c r="N373" t="str">
        <f>VLOOKUP(Table1[[#This Row],[Genera species]], 'Check list'!A:E, 5, FALSE)</f>
        <v>Stephania japonica</v>
      </c>
    </row>
    <row r="374" spans="1:14">
      <c r="A374">
        <v>2</v>
      </c>
      <c r="B374">
        <v>3</v>
      </c>
      <c r="C374">
        <v>3</v>
      </c>
      <c r="D374" t="s">
        <v>47</v>
      </c>
      <c r="E374" t="s">
        <v>48</v>
      </c>
      <c r="F374">
        <v>3</v>
      </c>
      <c r="G374">
        <v>27</v>
      </c>
      <c r="H374">
        <v>19</v>
      </c>
      <c r="I374">
        <v>19</v>
      </c>
      <c r="J374" t="s">
        <v>244</v>
      </c>
      <c r="K374" t="s">
        <v>248</v>
      </c>
      <c r="L374">
        <v>88</v>
      </c>
      <c r="N374" t="str">
        <f>VLOOKUP(Table1[[#This Row],[Genera species]], 'Check list'!A:E, 5, FALSE)</f>
        <v>Sphaerostephanos veitchii</v>
      </c>
    </row>
    <row r="375" spans="1:14">
      <c r="A375">
        <v>2</v>
      </c>
      <c r="B375">
        <v>3</v>
      </c>
      <c r="C375">
        <v>3</v>
      </c>
      <c r="D375" t="s">
        <v>86</v>
      </c>
      <c r="E375" t="s">
        <v>109</v>
      </c>
      <c r="F375">
        <v>3</v>
      </c>
      <c r="G375">
        <v>69</v>
      </c>
      <c r="H375">
        <v>32</v>
      </c>
      <c r="I375">
        <v>32</v>
      </c>
      <c r="J375" t="s">
        <v>244</v>
      </c>
      <c r="K375" t="s">
        <v>248</v>
      </c>
      <c r="L375">
        <v>88</v>
      </c>
      <c r="N375" t="str">
        <f>VLOOKUP(Table1[[#This Row],[Genera species]], 'Check list'!A:E, 5, FALSE)</f>
        <v>Nephrolepis lauterbachii</v>
      </c>
    </row>
    <row r="376" spans="1:14">
      <c r="A376">
        <v>2</v>
      </c>
      <c r="B376">
        <v>3</v>
      </c>
      <c r="C376">
        <v>3</v>
      </c>
      <c r="D376" t="s">
        <v>33</v>
      </c>
      <c r="E376" t="s">
        <v>35</v>
      </c>
      <c r="F376">
        <v>4</v>
      </c>
      <c r="G376">
        <v>20</v>
      </c>
      <c r="H376">
        <v>13</v>
      </c>
      <c r="I376">
        <v>13</v>
      </c>
      <c r="J376" t="s">
        <v>244</v>
      </c>
      <c r="K376" t="s">
        <v>248</v>
      </c>
      <c r="L376">
        <v>88</v>
      </c>
      <c r="N376" t="str">
        <f>VLOOKUP(Table1[[#This Row],[Genera species]], 'Check list'!A:E, 5, FALSE)</f>
        <v>Desmodium intortum</v>
      </c>
    </row>
    <row r="377" spans="1:14">
      <c r="A377">
        <v>2</v>
      </c>
      <c r="B377">
        <v>3</v>
      </c>
      <c r="C377">
        <v>3</v>
      </c>
      <c r="D377" t="s">
        <v>95</v>
      </c>
      <c r="E377" t="s">
        <v>96</v>
      </c>
      <c r="F377">
        <v>5</v>
      </c>
      <c r="G377">
        <v>60</v>
      </c>
      <c r="H377">
        <v>34</v>
      </c>
      <c r="I377">
        <v>34</v>
      </c>
      <c r="J377" t="s">
        <v>244</v>
      </c>
      <c r="K377" t="s">
        <v>248</v>
      </c>
      <c r="L377">
        <v>88</v>
      </c>
      <c r="N377" t="str">
        <f>VLOOKUP(Table1[[#This Row],[Genera species]], 'Check list'!A:E, 5, FALSE)</f>
        <v>Passiflora foetida</v>
      </c>
    </row>
    <row r="378" spans="1:14">
      <c r="A378">
        <v>2</v>
      </c>
      <c r="B378">
        <v>3</v>
      </c>
      <c r="C378">
        <v>3</v>
      </c>
      <c r="D378" t="s">
        <v>44</v>
      </c>
      <c r="E378" t="s">
        <v>43</v>
      </c>
      <c r="F378">
        <v>1</v>
      </c>
      <c r="G378">
        <v>24</v>
      </c>
      <c r="H378">
        <v>17</v>
      </c>
      <c r="I378">
        <v>17</v>
      </c>
      <c r="J378" t="s">
        <v>244</v>
      </c>
      <c r="K378" t="s">
        <v>248</v>
      </c>
      <c r="L378">
        <v>88</v>
      </c>
      <c r="N378" t="str">
        <f>VLOOKUP(Table1[[#This Row],[Genera species]], 'Check list'!A:E, 5, FALSE)</f>
        <v>Glochidion disparipes</v>
      </c>
    </row>
    <row r="379" spans="1:14">
      <c r="A379">
        <v>2</v>
      </c>
      <c r="B379">
        <v>3</v>
      </c>
      <c r="C379">
        <v>3</v>
      </c>
      <c r="D379" t="s">
        <v>38</v>
      </c>
      <c r="E379" t="s">
        <v>39</v>
      </c>
      <c r="F379">
        <v>4</v>
      </c>
      <c r="G379">
        <v>22</v>
      </c>
      <c r="H379">
        <v>16</v>
      </c>
      <c r="I379">
        <v>16</v>
      </c>
      <c r="J379" t="s">
        <v>244</v>
      </c>
      <c r="K379" t="s">
        <v>248</v>
      </c>
      <c r="L379">
        <v>88</v>
      </c>
      <c r="N379" t="str">
        <f>VLOOKUP(Table1[[#This Row],[Genera species]], 'Check list'!A:E, 5, FALSE)</f>
        <v>Sida acuta</v>
      </c>
    </row>
    <row r="380" spans="1:14">
      <c r="A380">
        <v>2</v>
      </c>
      <c r="B380">
        <v>3</v>
      </c>
      <c r="C380">
        <v>3</v>
      </c>
      <c r="D380" t="s">
        <v>18</v>
      </c>
      <c r="E380" t="s">
        <v>19</v>
      </c>
      <c r="F380">
        <v>6</v>
      </c>
      <c r="G380">
        <v>9</v>
      </c>
      <c r="H380">
        <v>8</v>
      </c>
      <c r="I380">
        <v>8</v>
      </c>
      <c r="J380" t="s">
        <v>244</v>
      </c>
      <c r="K380" t="s">
        <v>248</v>
      </c>
      <c r="L380">
        <v>88</v>
      </c>
      <c r="N380" t="str">
        <f>VLOOKUP(Table1[[#This Row],[Genera species]], 'Check list'!A:E, 5, FALSE)</f>
        <v>Goodyera procera</v>
      </c>
    </row>
    <row r="381" spans="1:14">
      <c r="A381">
        <v>2</v>
      </c>
      <c r="B381">
        <v>3</v>
      </c>
      <c r="C381">
        <v>3</v>
      </c>
      <c r="D381" t="s">
        <v>110</v>
      </c>
      <c r="E381" t="s">
        <v>111</v>
      </c>
      <c r="F381">
        <v>4</v>
      </c>
      <c r="G381">
        <v>70</v>
      </c>
      <c r="H381">
        <v>41</v>
      </c>
      <c r="I381">
        <v>41</v>
      </c>
      <c r="J381" t="s">
        <v>244</v>
      </c>
      <c r="K381" t="s">
        <v>248</v>
      </c>
      <c r="L381">
        <v>88</v>
      </c>
      <c r="N381" t="str">
        <f>VLOOKUP(Table1[[#This Row],[Genera species]], 'Check list'!A:E, 5, FALSE)</f>
        <v>Alocasia sp</v>
      </c>
    </row>
    <row r="382" spans="1:14">
      <c r="A382">
        <v>2</v>
      </c>
      <c r="B382">
        <v>3</v>
      </c>
      <c r="C382">
        <v>3</v>
      </c>
      <c r="D382" t="s">
        <v>13</v>
      </c>
      <c r="E382" t="s">
        <v>14</v>
      </c>
      <c r="F382">
        <v>4</v>
      </c>
      <c r="G382">
        <v>6</v>
      </c>
      <c r="H382">
        <v>6</v>
      </c>
      <c r="I382">
        <v>6</v>
      </c>
      <c r="J382" t="s">
        <v>244</v>
      </c>
      <c r="K382" t="s">
        <v>248</v>
      </c>
      <c r="L382">
        <v>88</v>
      </c>
      <c r="N382" t="str">
        <f>VLOOKUP(Table1[[#This Row],[Genera species]], 'Check list'!A:E, 5, FALSE)</f>
        <v>Digitaria sanguinalis</v>
      </c>
    </row>
    <row r="383" spans="1:14">
      <c r="A383">
        <v>2</v>
      </c>
      <c r="B383">
        <v>3</v>
      </c>
      <c r="C383">
        <v>3</v>
      </c>
      <c r="D383" t="s">
        <v>28</v>
      </c>
      <c r="E383" t="s">
        <v>29</v>
      </c>
      <c r="F383">
        <v>4</v>
      </c>
      <c r="G383">
        <v>15</v>
      </c>
      <c r="H383">
        <v>12</v>
      </c>
      <c r="I383">
        <v>12</v>
      </c>
      <c r="J383" t="s">
        <v>244</v>
      </c>
      <c r="K383" t="s">
        <v>248</v>
      </c>
      <c r="L383">
        <v>88</v>
      </c>
      <c r="N383" t="str">
        <f>VLOOKUP(Table1[[#This Row],[Genera species]], 'Check list'!A:E, 5, FALSE)</f>
        <v>Ereclitites hieracifolia</v>
      </c>
    </row>
    <row r="384" spans="1:14">
      <c r="A384">
        <v>2</v>
      </c>
      <c r="B384">
        <v>3</v>
      </c>
      <c r="C384">
        <v>3</v>
      </c>
      <c r="D384" t="s">
        <v>253</v>
      </c>
      <c r="E384" t="s">
        <v>252</v>
      </c>
      <c r="F384">
        <v>4</v>
      </c>
      <c r="G384">
        <v>71</v>
      </c>
      <c r="H384">
        <v>42</v>
      </c>
      <c r="I384">
        <v>42</v>
      </c>
      <c r="J384" t="s">
        <v>244</v>
      </c>
      <c r="K384" t="s">
        <v>248</v>
      </c>
      <c r="L384">
        <v>88</v>
      </c>
      <c r="N384" t="str">
        <f>VLOOKUP(Table1[[#This Row],[Genera species]], 'Check list'!A:E, 5, FALSE)</f>
        <v>Rungia klossii</v>
      </c>
    </row>
    <row r="385" spans="1:14">
      <c r="A385">
        <v>2</v>
      </c>
      <c r="B385">
        <v>3</v>
      </c>
      <c r="C385">
        <v>3</v>
      </c>
      <c r="D385" t="s">
        <v>112</v>
      </c>
      <c r="E385" t="s">
        <v>125</v>
      </c>
      <c r="F385">
        <v>4</v>
      </c>
      <c r="G385">
        <v>72</v>
      </c>
      <c r="H385">
        <v>43</v>
      </c>
      <c r="I385">
        <v>43</v>
      </c>
      <c r="J385" t="s">
        <v>244</v>
      </c>
      <c r="K385" t="s">
        <v>248</v>
      </c>
      <c r="L385">
        <v>88</v>
      </c>
      <c r="N385" t="str">
        <f>VLOOKUP(Table1[[#This Row],[Genera species]], 'Check list'!A:E, 5, FALSE)</f>
        <v>Amaranthus polygonoides</v>
      </c>
    </row>
    <row r="386" spans="1:14">
      <c r="A386">
        <v>2</v>
      </c>
      <c r="B386">
        <v>3</v>
      </c>
      <c r="C386">
        <v>3</v>
      </c>
      <c r="D386" t="s">
        <v>103</v>
      </c>
      <c r="E386" t="s">
        <v>104</v>
      </c>
      <c r="F386">
        <v>2</v>
      </c>
      <c r="G386">
        <v>64</v>
      </c>
      <c r="H386">
        <v>38</v>
      </c>
      <c r="I386">
        <v>38</v>
      </c>
      <c r="J386" t="s">
        <v>244</v>
      </c>
      <c r="K386" t="s">
        <v>248</v>
      </c>
      <c r="L386">
        <v>88</v>
      </c>
      <c r="N386" t="str">
        <f>VLOOKUP(Table1[[#This Row],[Genera species]], 'Check list'!A:E, 5, FALSE)</f>
        <v>Flacourtia indica</v>
      </c>
    </row>
    <row r="387" spans="1:14">
      <c r="A387">
        <v>2</v>
      </c>
      <c r="B387">
        <v>3</v>
      </c>
      <c r="C387">
        <v>3</v>
      </c>
      <c r="D387" t="s">
        <v>155</v>
      </c>
      <c r="E387" t="s">
        <v>65</v>
      </c>
      <c r="F387">
        <v>4</v>
      </c>
      <c r="G387">
        <v>38</v>
      </c>
      <c r="H387">
        <v>14</v>
      </c>
      <c r="I387">
        <v>14</v>
      </c>
      <c r="J387" t="s">
        <v>244</v>
      </c>
      <c r="K387" t="s">
        <v>248</v>
      </c>
      <c r="L387">
        <v>88</v>
      </c>
      <c r="N387" t="str">
        <f>VLOOKUP(Table1[[#This Row],[Genera species]], 'Check list'!A:E, 5, FALSE)</f>
        <v>Riedelia sp</v>
      </c>
    </row>
    <row r="388" spans="1:14">
      <c r="A388">
        <v>2</v>
      </c>
      <c r="B388">
        <v>3</v>
      </c>
      <c r="C388">
        <v>3</v>
      </c>
      <c r="D388" t="s">
        <v>33</v>
      </c>
      <c r="E388" t="s">
        <v>88</v>
      </c>
      <c r="F388">
        <v>1</v>
      </c>
      <c r="G388">
        <v>54</v>
      </c>
      <c r="H388">
        <v>13</v>
      </c>
      <c r="I388">
        <v>13</v>
      </c>
      <c r="J388" t="s">
        <v>244</v>
      </c>
      <c r="K388" t="s">
        <v>248</v>
      </c>
      <c r="L388">
        <v>88</v>
      </c>
      <c r="N388" t="str">
        <f>VLOOKUP(Table1[[#This Row],[Genera species]], 'Check list'!A:E, 5, FALSE)</f>
        <v>Leucaena leucocephala</v>
      </c>
    </row>
    <row r="389" spans="1:14">
      <c r="A389">
        <v>2</v>
      </c>
      <c r="B389">
        <v>3</v>
      </c>
      <c r="C389">
        <v>3</v>
      </c>
      <c r="D389" t="s">
        <v>15</v>
      </c>
      <c r="E389" t="s">
        <v>30</v>
      </c>
      <c r="F389">
        <v>1</v>
      </c>
      <c r="G389">
        <v>16</v>
      </c>
      <c r="H389">
        <v>7</v>
      </c>
      <c r="I389">
        <v>7</v>
      </c>
      <c r="J389" t="s">
        <v>244</v>
      </c>
      <c r="K389" t="s">
        <v>248</v>
      </c>
      <c r="L389">
        <v>88</v>
      </c>
      <c r="N389" t="str">
        <f>VLOOKUP(Table1[[#This Row],[Genera species]], 'Check list'!A:E, 5, FALSE)</f>
        <v>Ficus hispida</v>
      </c>
    </row>
    <row r="390" spans="1:14">
      <c r="A390">
        <v>2</v>
      </c>
      <c r="B390">
        <v>3</v>
      </c>
      <c r="C390">
        <v>3</v>
      </c>
      <c r="D390" t="s">
        <v>97</v>
      </c>
      <c r="E390" t="s">
        <v>98</v>
      </c>
      <c r="F390">
        <v>2</v>
      </c>
      <c r="G390">
        <v>61</v>
      </c>
      <c r="H390">
        <v>35</v>
      </c>
      <c r="I390">
        <v>35</v>
      </c>
      <c r="J390" t="s">
        <v>244</v>
      </c>
      <c r="K390" t="s">
        <v>248</v>
      </c>
      <c r="L390">
        <v>88</v>
      </c>
      <c r="N390" t="str">
        <f>VLOOKUP(Table1[[#This Row],[Genera species]], 'Check list'!A:E, 5, FALSE)</f>
        <v>Coffea arabica</v>
      </c>
    </row>
    <row r="391" spans="1:14">
      <c r="A391">
        <v>2</v>
      </c>
      <c r="B391">
        <v>3</v>
      </c>
      <c r="C391">
        <v>3</v>
      </c>
      <c r="D391" t="s">
        <v>8</v>
      </c>
      <c r="E391" t="s">
        <v>7</v>
      </c>
      <c r="F391">
        <v>3</v>
      </c>
      <c r="G391">
        <v>2</v>
      </c>
      <c r="H391">
        <v>2</v>
      </c>
      <c r="I391">
        <v>2</v>
      </c>
      <c r="J391" t="s">
        <v>244</v>
      </c>
      <c r="K391" t="s">
        <v>248</v>
      </c>
      <c r="L391">
        <v>88</v>
      </c>
      <c r="N391" t="str">
        <f>VLOOKUP(Table1[[#This Row],[Genera species]], 'Check list'!A:E, 5, FALSE)</f>
        <v>Aglaomorpha parkinsonii</v>
      </c>
    </row>
    <row r="392" spans="1:14">
      <c r="A392">
        <v>2</v>
      </c>
      <c r="B392">
        <v>3</v>
      </c>
      <c r="C392">
        <v>3</v>
      </c>
      <c r="D392" t="s">
        <v>63</v>
      </c>
      <c r="E392" t="s">
        <v>255</v>
      </c>
      <c r="F392">
        <v>1</v>
      </c>
      <c r="G392">
        <v>66</v>
      </c>
      <c r="H392">
        <v>25</v>
      </c>
      <c r="I392">
        <v>25</v>
      </c>
      <c r="J392" t="s">
        <v>244</v>
      </c>
      <c r="K392" t="s">
        <v>248</v>
      </c>
      <c r="L392">
        <v>88</v>
      </c>
      <c r="N392" t="str">
        <f>VLOOKUP(Table1[[#This Row],[Genera species]], 'Check list'!A:E, 5, FALSE)</f>
        <v>Pinus merkusii</v>
      </c>
    </row>
    <row r="393" spans="1:14">
      <c r="A393">
        <v>2</v>
      </c>
      <c r="B393">
        <v>3</v>
      </c>
      <c r="C393">
        <v>3</v>
      </c>
      <c r="D393" t="s">
        <v>9</v>
      </c>
      <c r="E393" t="s">
        <v>10</v>
      </c>
      <c r="F393">
        <v>3</v>
      </c>
      <c r="G393">
        <v>4</v>
      </c>
      <c r="H393">
        <v>4</v>
      </c>
      <c r="I393">
        <v>4</v>
      </c>
      <c r="J393" t="s">
        <v>244</v>
      </c>
      <c r="K393" t="s">
        <v>248</v>
      </c>
      <c r="L393">
        <v>88</v>
      </c>
      <c r="N393" t="str">
        <f>VLOOKUP(Table1[[#This Row],[Genera species]], 'Check list'!A:E, 5, FALSE)</f>
        <v>Parapolystichum novoguineens</v>
      </c>
    </row>
    <row r="394" spans="1:14">
      <c r="A394">
        <v>2</v>
      </c>
      <c r="B394">
        <v>3</v>
      </c>
      <c r="C394">
        <v>3</v>
      </c>
      <c r="D394" t="s">
        <v>20</v>
      </c>
      <c r="E394" t="s">
        <v>21</v>
      </c>
      <c r="F394">
        <v>2</v>
      </c>
      <c r="G394">
        <v>10</v>
      </c>
      <c r="H394">
        <v>9</v>
      </c>
      <c r="I394">
        <v>9</v>
      </c>
      <c r="J394" t="s">
        <v>244</v>
      </c>
      <c r="K394" t="s">
        <v>248</v>
      </c>
      <c r="L394">
        <v>88</v>
      </c>
      <c r="N394" t="str">
        <f>VLOOKUP(Table1[[#This Row],[Genera species]], 'Check list'!A:E, 5, FALSE)</f>
        <v>Boehmeria nivea</v>
      </c>
    </row>
    <row r="395" spans="1:14">
      <c r="A395">
        <v>2</v>
      </c>
      <c r="B395">
        <v>3</v>
      </c>
      <c r="C395">
        <v>4</v>
      </c>
      <c r="D395" t="s">
        <v>51</v>
      </c>
      <c r="E395" t="s">
        <v>52</v>
      </c>
      <c r="F395">
        <v>6</v>
      </c>
      <c r="G395">
        <v>29</v>
      </c>
      <c r="H395">
        <v>21</v>
      </c>
      <c r="I395">
        <v>21</v>
      </c>
      <c r="J395" t="s">
        <v>244</v>
      </c>
      <c r="K395" t="s">
        <v>248</v>
      </c>
      <c r="L395">
        <v>88</v>
      </c>
      <c r="N395" t="str">
        <f>VLOOKUP(Table1[[#This Row],[Genera species]], 'Check list'!A:E, 5, FALSE)</f>
        <v>Dicranum scoparium</v>
      </c>
    </row>
    <row r="396" spans="1:14">
      <c r="A396">
        <v>2</v>
      </c>
      <c r="B396">
        <v>3</v>
      </c>
      <c r="C396">
        <v>4</v>
      </c>
      <c r="D396" t="s">
        <v>155</v>
      </c>
      <c r="E396" t="s">
        <v>65</v>
      </c>
      <c r="F396">
        <v>4</v>
      </c>
      <c r="G396">
        <v>38</v>
      </c>
      <c r="H396">
        <v>14</v>
      </c>
      <c r="I396">
        <v>14</v>
      </c>
      <c r="J396" t="s">
        <v>244</v>
      </c>
      <c r="K396" t="s">
        <v>248</v>
      </c>
      <c r="L396">
        <v>88</v>
      </c>
      <c r="N396" t="str">
        <f>VLOOKUP(Table1[[#This Row],[Genera species]], 'Check list'!A:E, 5, FALSE)</f>
        <v>Riedelia sp</v>
      </c>
    </row>
    <row r="397" spans="1:14">
      <c r="A397">
        <v>2</v>
      </c>
      <c r="B397">
        <v>3</v>
      </c>
      <c r="C397">
        <v>4</v>
      </c>
      <c r="D397" t="s">
        <v>110</v>
      </c>
      <c r="E397" t="s">
        <v>120</v>
      </c>
      <c r="F397">
        <v>4</v>
      </c>
      <c r="G397">
        <v>70</v>
      </c>
      <c r="H397">
        <v>41</v>
      </c>
      <c r="I397">
        <v>41</v>
      </c>
      <c r="J397" t="s">
        <v>244</v>
      </c>
      <c r="K397" t="s">
        <v>248</v>
      </c>
      <c r="L397">
        <v>88</v>
      </c>
      <c r="N397" t="str">
        <f>VLOOKUP(Table1[[#This Row],[Genera species]], 'Check list'!A:E, 5, FALSE)</f>
        <v>Alocasia brancifolia</v>
      </c>
    </row>
    <row r="398" spans="1:14">
      <c r="A398">
        <v>2</v>
      </c>
      <c r="B398">
        <v>3</v>
      </c>
      <c r="C398">
        <v>4</v>
      </c>
      <c r="D398" t="s">
        <v>12</v>
      </c>
      <c r="E398" t="s">
        <v>11</v>
      </c>
      <c r="F398">
        <v>1</v>
      </c>
      <c r="G398">
        <v>5</v>
      </c>
      <c r="H398">
        <v>5</v>
      </c>
      <c r="I398">
        <v>5</v>
      </c>
      <c r="J398" t="s">
        <v>244</v>
      </c>
      <c r="K398" t="s">
        <v>248</v>
      </c>
      <c r="L398">
        <v>88</v>
      </c>
      <c r="N398" t="str">
        <f>VLOOKUP(Table1[[#This Row],[Genera species]], 'Check list'!A:E, 5, FALSE)</f>
        <v>Piper aduncum</v>
      </c>
    </row>
    <row r="399" spans="1:14">
      <c r="A399">
        <v>2</v>
      </c>
      <c r="B399">
        <v>3</v>
      </c>
      <c r="C399">
        <v>4</v>
      </c>
      <c r="D399" t="s">
        <v>95</v>
      </c>
      <c r="E399" t="s">
        <v>96</v>
      </c>
      <c r="F399">
        <v>5</v>
      </c>
      <c r="G399">
        <v>60</v>
      </c>
      <c r="H399">
        <v>34</v>
      </c>
      <c r="I399">
        <v>34</v>
      </c>
      <c r="J399" t="s">
        <v>244</v>
      </c>
      <c r="K399" t="s">
        <v>248</v>
      </c>
      <c r="L399">
        <v>88</v>
      </c>
      <c r="N399" t="str">
        <f>VLOOKUP(Table1[[#This Row],[Genera species]], 'Check list'!A:E, 5, FALSE)</f>
        <v>Passiflora foetida</v>
      </c>
    </row>
    <row r="400" spans="1:14">
      <c r="A400">
        <v>2</v>
      </c>
      <c r="B400">
        <v>3</v>
      </c>
      <c r="C400">
        <v>4</v>
      </c>
      <c r="D400" t="s">
        <v>112</v>
      </c>
      <c r="E400" t="s">
        <v>113</v>
      </c>
      <c r="F400">
        <v>4</v>
      </c>
      <c r="G400">
        <v>72</v>
      </c>
      <c r="H400">
        <v>43</v>
      </c>
      <c r="I400">
        <v>43</v>
      </c>
      <c r="J400" t="s">
        <v>244</v>
      </c>
      <c r="K400" t="s">
        <v>248</v>
      </c>
      <c r="L400">
        <v>88</v>
      </c>
      <c r="N400" t="str">
        <f>VLOOKUP(Table1[[#This Row],[Genera species]], 'Check list'!A:E, 5, FALSE)</f>
        <v>Amaranthus sp</v>
      </c>
    </row>
    <row r="401" spans="1:14">
      <c r="A401">
        <v>2</v>
      </c>
      <c r="B401">
        <v>3</v>
      </c>
      <c r="C401">
        <v>4</v>
      </c>
      <c r="D401" t="s">
        <v>28</v>
      </c>
      <c r="E401" t="s">
        <v>77</v>
      </c>
      <c r="F401">
        <v>4</v>
      </c>
      <c r="G401">
        <v>47</v>
      </c>
      <c r="H401">
        <v>12</v>
      </c>
      <c r="I401">
        <v>12</v>
      </c>
      <c r="J401" t="s">
        <v>244</v>
      </c>
      <c r="K401" t="s">
        <v>248</v>
      </c>
      <c r="L401">
        <v>88</v>
      </c>
      <c r="N401" t="str">
        <f>VLOOKUP(Table1[[#This Row],[Genera species]], 'Check list'!A:E, 5, FALSE)</f>
        <v>Ageratum conyzoides</v>
      </c>
    </row>
    <row r="402" spans="1:14">
      <c r="A402">
        <v>2</v>
      </c>
      <c r="B402">
        <v>3</v>
      </c>
      <c r="C402">
        <v>4</v>
      </c>
      <c r="D402" t="s">
        <v>18</v>
      </c>
      <c r="E402" t="s">
        <v>19</v>
      </c>
      <c r="F402">
        <v>6</v>
      </c>
      <c r="G402">
        <v>9</v>
      </c>
      <c r="H402">
        <v>8</v>
      </c>
      <c r="I402">
        <v>8</v>
      </c>
      <c r="J402" t="s">
        <v>244</v>
      </c>
      <c r="K402" t="s">
        <v>248</v>
      </c>
      <c r="L402">
        <v>88</v>
      </c>
      <c r="N402" t="str">
        <f>VLOOKUP(Table1[[#This Row],[Genera species]], 'Check list'!A:E, 5, FALSE)</f>
        <v>Goodyera procera</v>
      </c>
    </row>
    <row r="403" spans="1:14">
      <c r="A403">
        <v>2</v>
      </c>
      <c r="B403">
        <v>3</v>
      </c>
      <c r="C403">
        <v>4</v>
      </c>
      <c r="D403" t="s">
        <v>47</v>
      </c>
      <c r="E403" t="s">
        <v>48</v>
      </c>
      <c r="F403">
        <v>3</v>
      </c>
      <c r="G403">
        <v>27</v>
      </c>
      <c r="H403">
        <v>19</v>
      </c>
      <c r="I403">
        <v>19</v>
      </c>
      <c r="J403" t="s">
        <v>244</v>
      </c>
      <c r="K403" t="s">
        <v>248</v>
      </c>
      <c r="L403">
        <v>88</v>
      </c>
      <c r="N403" t="str">
        <f>VLOOKUP(Table1[[#This Row],[Genera species]], 'Check list'!A:E, 5, FALSE)</f>
        <v>Sphaerostephanos veitchii</v>
      </c>
    </row>
    <row r="404" spans="1:14">
      <c r="A404">
        <v>2</v>
      </c>
      <c r="B404">
        <v>3</v>
      </c>
      <c r="C404">
        <v>4</v>
      </c>
      <c r="D404" t="s">
        <v>15</v>
      </c>
      <c r="E404" t="s">
        <v>31</v>
      </c>
      <c r="F404">
        <v>1</v>
      </c>
      <c r="G404">
        <v>17</v>
      </c>
      <c r="H404">
        <v>7</v>
      </c>
      <c r="I404">
        <v>7</v>
      </c>
      <c r="J404" t="s">
        <v>244</v>
      </c>
      <c r="K404" t="s">
        <v>248</v>
      </c>
      <c r="L404">
        <v>88</v>
      </c>
      <c r="N404" t="str">
        <f>VLOOKUP(Table1[[#This Row],[Genera species]], 'Check list'!A:E, 5, FALSE)</f>
        <v>Ficus copiosa</v>
      </c>
    </row>
    <row r="405" spans="1:14">
      <c r="A405">
        <v>2</v>
      </c>
      <c r="B405">
        <v>3</v>
      </c>
      <c r="C405">
        <v>4</v>
      </c>
      <c r="D405" t="s">
        <v>38</v>
      </c>
      <c r="E405" t="s">
        <v>39</v>
      </c>
      <c r="F405">
        <v>4</v>
      </c>
      <c r="G405">
        <v>22</v>
      </c>
      <c r="H405">
        <v>16</v>
      </c>
      <c r="I405">
        <v>16</v>
      </c>
      <c r="J405" t="s">
        <v>244</v>
      </c>
      <c r="K405" t="s">
        <v>248</v>
      </c>
      <c r="L405">
        <v>88</v>
      </c>
      <c r="N405" t="str">
        <f>VLOOKUP(Table1[[#This Row],[Genera species]], 'Check list'!A:E, 5, FALSE)</f>
        <v>Sida acuta</v>
      </c>
    </row>
    <row r="406" spans="1:14">
      <c r="A406">
        <v>2</v>
      </c>
      <c r="B406">
        <v>3</v>
      </c>
      <c r="C406">
        <v>4</v>
      </c>
      <c r="D406" t="s">
        <v>13</v>
      </c>
      <c r="E406" t="s">
        <v>17</v>
      </c>
      <c r="F406">
        <v>4</v>
      </c>
      <c r="G406">
        <v>8</v>
      </c>
      <c r="H406">
        <v>6</v>
      </c>
      <c r="I406">
        <v>6</v>
      </c>
      <c r="J406" t="s">
        <v>244</v>
      </c>
      <c r="K406" t="s">
        <v>248</v>
      </c>
      <c r="L406">
        <v>88</v>
      </c>
      <c r="N406" t="str">
        <f>VLOOKUP(Table1[[#This Row],[Genera species]], 'Check list'!A:E, 5, FALSE)</f>
        <v>Microstegium vimineum</v>
      </c>
    </row>
    <row r="407" spans="1:14">
      <c r="A407">
        <v>2</v>
      </c>
      <c r="B407">
        <v>3</v>
      </c>
      <c r="C407">
        <v>4</v>
      </c>
      <c r="D407" t="s">
        <v>12</v>
      </c>
      <c r="E407" t="s">
        <v>69</v>
      </c>
      <c r="F407">
        <v>1</v>
      </c>
      <c r="G407">
        <v>41</v>
      </c>
      <c r="H407">
        <v>5</v>
      </c>
      <c r="I407">
        <v>5</v>
      </c>
      <c r="J407" t="s">
        <v>244</v>
      </c>
      <c r="K407" t="s">
        <v>248</v>
      </c>
      <c r="L407">
        <v>88</v>
      </c>
      <c r="N407" t="str">
        <f>VLOOKUP(Table1[[#This Row],[Genera species]], 'Check list'!A:E, 5, FALSE)</f>
        <v>Piper sp</v>
      </c>
    </row>
    <row r="408" spans="1:14">
      <c r="A408">
        <v>2</v>
      </c>
      <c r="B408">
        <v>3</v>
      </c>
      <c r="C408">
        <v>4</v>
      </c>
      <c r="D408" t="s">
        <v>12</v>
      </c>
      <c r="E408" t="s">
        <v>11</v>
      </c>
      <c r="F408">
        <v>1</v>
      </c>
      <c r="G408">
        <v>5</v>
      </c>
      <c r="H408">
        <v>5</v>
      </c>
      <c r="I408">
        <v>5</v>
      </c>
      <c r="J408" t="s">
        <v>244</v>
      </c>
      <c r="K408" t="s">
        <v>248</v>
      </c>
      <c r="L408">
        <v>88</v>
      </c>
      <c r="N408" t="str">
        <f>VLOOKUP(Table1[[#This Row],[Genera species]], 'Check list'!A:E, 5, FALSE)</f>
        <v>Piper aduncum</v>
      </c>
    </row>
    <row r="409" spans="1:14">
      <c r="A409">
        <v>2</v>
      </c>
      <c r="B409">
        <v>3</v>
      </c>
      <c r="C409">
        <v>4</v>
      </c>
      <c r="D409" t="s">
        <v>33</v>
      </c>
      <c r="E409" t="s">
        <v>88</v>
      </c>
      <c r="F409">
        <v>1</v>
      </c>
      <c r="G409">
        <v>54</v>
      </c>
      <c r="H409">
        <v>13</v>
      </c>
      <c r="I409">
        <v>13</v>
      </c>
      <c r="J409" t="s">
        <v>244</v>
      </c>
      <c r="K409" t="s">
        <v>248</v>
      </c>
      <c r="L409">
        <v>88</v>
      </c>
      <c r="N409" t="str">
        <f>VLOOKUP(Table1[[#This Row],[Genera species]], 'Check list'!A:E, 5, FALSE)</f>
        <v>Leucaena leucocephala</v>
      </c>
    </row>
    <row r="410" spans="1:14">
      <c r="A410">
        <v>2</v>
      </c>
      <c r="B410">
        <v>3</v>
      </c>
      <c r="C410">
        <v>4</v>
      </c>
      <c r="D410" t="s">
        <v>97</v>
      </c>
      <c r="E410" t="s">
        <v>98</v>
      </c>
      <c r="F410">
        <v>2</v>
      </c>
      <c r="G410">
        <v>61</v>
      </c>
      <c r="H410">
        <v>35</v>
      </c>
      <c r="I410">
        <v>35</v>
      </c>
      <c r="J410" t="s">
        <v>244</v>
      </c>
      <c r="K410" t="s">
        <v>248</v>
      </c>
      <c r="L410">
        <v>88</v>
      </c>
      <c r="N410" t="str">
        <f>VLOOKUP(Table1[[#This Row],[Genera species]], 'Check list'!A:E, 5, FALSE)</f>
        <v>Coffea arabica</v>
      </c>
    </row>
    <row r="411" spans="1:14">
      <c r="A411">
        <v>2</v>
      </c>
      <c r="B411">
        <v>3</v>
      </c>
      <c r="C411">
        <v>4</v>
      </c>
      <c r="D411" t="s">
        <v>28</v>
      </c>
      <c r="E411" t="s">
        <v>29</v>
      </c>
      <c r="F411">
        <v>4</v>
      </c>
      <c r="G411">
        <v>15</v>
      </c>
      <c r="H411">
        <v>12</v>
      </c>
      <c r="I411">
        <v>12</v>
      </c>
      <c r="J411" t="s">
        <v>244</v>
      </c>
      <c r="K411" t="s">
        <v>248</v>
      </c>
      <c r="L411">
        <v>88</v>
      </c>
      <c r="N411" t="str">
        <f>VLOOKUP(Table1[[#This Row],[Genera species]], 'Check list'!A:E, 5, FALSE)</f>
        <v>Ereclitites hieracifolia</v>
      </c>
    </row>
    <row r="412" spans="1:14">
      <c r="A412">
        <v>2</v>
      </c>
      <c r="B412">
        <v>3</v>
      </c>
      <c r="C412">
        <v>4</v>
      </c>
      <c r="D412" t="s">
        <v>253</v>
      </c>
      <c r="E412" t="s">
        <v>252</v>
      </c>
      <c r="F412">
        <v>4</v>
      </c>
      <c r="G412">
        <v>71</v>
      </c>
      <c r="H412">
        <v>42</v>
      </c>
      <c r="I412">
        <v>42</v>
      </c>
      <c r="J412" t="s">
        <v>244</v>
      </c>
      <c r="K412" t="s">
        <v>248</v>
      </c>
      <c r="L412">
        <v>88</v>
      </c>
      <c r="N412" t="str">
        <f>VLOOKUP(Table1[[#This Row],[Genera species]], 'Check list'!A:E, 5, FALSE)</f>
        <v>Rungia klossii</v>
      </c>
    </row>
    <row r="413" spans="1:14">
      <c r="A413">
        <v>2</v>
      </c>
      <c r="B413">
        <v>3</v>
      </c>
      <c r="C413">
        <v>4</v>
      </c>
      <c r="D413" t="s">
        <v>33</v>
      </c>
      <c r="E413" t="s">
        <v>35</v>
      </c>
      <c r="F413">
        <v>4</v>
      </c>
      <c r="G413">
        <v>20</v>
      </c>
      <c r="H413">
        <v>13</v>
      </c>
      <c r="I413">
        <v>13</v>
      </c>
      <c r="J413" t="s">
        <v>244</v>
      </c>
      <c r="K413" t="s">
        <v>248</v>
      </c>
      <c r="L413">
        <v>88</v>
      </c>
      <c r="N413" t="str">
        <f>VLOOKUP(Table1[[#This Row],[Genera species]], 'Check list'!A:E, 5, FALSE)</f>
        <v>Desmodium intortum</v>
      </c>
    </row>
    <row r="414" spans="1:14">
      <c r="A414">
        <v>2</v>
      </c>
      <c r="B414">
        <v>3</v>
      </c>
      <c r="C414">
        <v>4</v>
      </c>
      <c r="D414" t="s">
        <v>82</v>
      </c>
      <c r="E414" t="s">
        <v>83</v>
      </c>
      <c r="F414">
        <v>2</v>
      </c>
      <c r="G414">
        <v>50</v>
      </c>
      <c r="H414">
        <v>31</v>
      </c>
      <c r="I414">
        <v>31</v>
      </c>
      <c r="J414" t="s">
        <v>244</v>
      </c>
      <c r="K414" t="s">
        <v>248</v>
      </c>
      <c r="L414">
        <v>88</v>
      </c>
      <c r="N414" t="str">
        <f>VLOOKUP(Table1[[#This Row],[Genera species]], 'Check list'!A:E, 5, FALSE)</f>
        <v>Solanum betaceum</v>
      </c>
    </row>
    <row r="415" spans="1:14">
      <c r="A415">
        <v>2</v>
      </c>
      <c r="B415">
        <v>3</v>
      </c>
      <c r="C415">
        <v>4</v>
      </c>
      <c r="D415" t="s">
        <v>15</v>
      </c>
      <c r="E415" t="s">
        <v>30</v>
      </c>
      <c r="F415">
        <v>1</v>
      </c>
      <c r="G415">
        <v>16</v>
      </c>
      <c r="H415">
        <v>7</v>
      </c>
      <c r="I415">
        <v>7</v>
      </c>
      <c r="J415" t="s">
        <v>244</v>
      </c>
      <c r="K415" t="s">
        <v>248</v>
      </c>
      <c r="L415">
        <v>88</v>
      </c>
      <c r="N415" t="str">
        <f>VLOOKUP(Table1[[#This Row],[Genera species]], 'Check list'!A:E, 5, FALSE)</f>
        <v>Ficus hispida</v>
      </c>
    </row>
    <row r="416" spans="1:14">
      <c r="A416">
        <v>2</v>
      </c>
      <c r="B416">
        <v>3</v>
      </c>
      <c r="C416">
        <v>4</v>
      </c>
      <c r="D416" t="s">
        <v>13</v>
      </c>
      <c r="E416" t="s">
        <v>14</v>
      </c>
      <c r="F416">
        <v>4</v>
      </c>
      <c r="G416">
        <v>6</v>
      </c>
      <c r="H416">
        <v>6</v>
      </c>
      <c r="I416">
        <v>6</v>
      </c>
      <c r="J416" t="s">
        <v>244</v>
      </c>
      <c r="K416" t="s">
        <v>248</v>
      </c>
      <c r="L416">
        <v>88</v>
      </c>
      <c r="N416" t="str">
        <f>VLOOKUP(Table1[[#This Row],[Genera species]], 'Check list'!A:E, 5, FALSE)</f>
        <v>Digitaria sanguinalis</v>
      </c>
    </row>
    <row r="417" spans="1:14">
      <c r="A417">
        <v>2</v>
      </c>
      <c r="B417">
        <v>3</v>
      </c>
      <c r="C417">
        <v>4</v>
      </c>
      <c r="D417" t="s">
        <v>27</v>
      </c>
      <c r="E417" t="s">
        <v>114</v>
      </c>
      <c r="F417">
        <v>2</v>
      </c>
      <c r="G417">
        <v>73</v>
      </c>
      <c r="H417">
        <v>11</v>
      </c>
      <c r="I417">
        <v>11</v>
      </c>
      <c r="J417" t="s">
        <v>244</v>
      </c>
      <c r="K417" t="s">
        <v>248</v>
      </c>
      <c r="L417">
        <v>88</v>
      </c>
      <c r="N417" t="str">
        <f>VLOOKUP(Table1[[#This Row],[Genera species]], 'Check list'!A:E, 5, FALSE)</f>
        <v>Homalanthus sp</v>
      </c>
    </row>
    <row r="418" spans="1:14">
      <c r="A418">
        <v>2</v>
      </c>
      <c r="B418">
        <v>3</v>
      </c>
      <c r="C418">
        <v>4</v>
      </c>
      <c r="D418" t="s">
        <v>33</v>
      </c>
      <c r="E418" t="s">
        <v>115</v>
      </c>
      <c r="F418">
        <v>2</v>
      </c>
      <c r="G418">
        <v>74</v>
      </c>
      <c r="H418">
        <v>13</v>
      </c>
      <c r="I418">
        <v>13</v>
      </c>
      <c r="J418" t="s">
        <v>244</v>
      </c>
      <c r="K418" t="s">
        <v>248</v>
      </c>
      <c r="L418">
        <v>88</v>
      </c>
      <c r="N418" t="str">
        <f>VLOOKUP(Table1[[#This Row],[Genera species]], 'Check list'!A:E, 5, FALSE)</f>
        <v>Senna lindheimeriana</v>
      </c>
    </row>
    <row r="419" spans="1:14">
      <c r="A419">
        <v>2</v>
      </c>
      <c r="B419">
        <v>3</v>
      </c>
      <c r="C419">
        <v>5</v>
      </c>
      <c r="D419" t="s">
        <v>51</v>
      </c>
      <c r="E419" t="s">
        <v>52</v>
      </c>
      <c r="F419">
        <v>6</v>
      </c>
      <c r="G419">
        <v>29</v>
      </c>
      <c r="H419">
        <v>21</v>
      </c>
      <c r="I419">
        <v>21</v>
      </c>
      <c r="J419" t="s">
        <v>244</v>
      </c>
      <c r="K419" t="s">
        <v>248</v>
      </c>
      <c r="L419">
        <v>88</v>
      </c>
      <c r="N419" t="str">
        <f>VLOOKUP(Table1[[#This Row],[Genera species]], 'Check list'!A:E, 5, FALSE)</f>
        <v>Dicranum scoparium</v>
      </c>
    </row>
    <row r="420" spans="1:14">
      <c r="A420">
        <v>2</v>
      </c>
      <c r="B420">
        <v>3</v>
      </c>
      <c r="C420">
        <v>5</v>
      </c>
      <c r="D420" t="s">
        <v>95</v>
      </c>
      <c r="E420" t="s">
        <v>96</v>
      </c>
      <c r="F420">
        <v>5</v>
      </c>
      <c r="G420">
        <v>60</v>
      </c>
      <c r="H420">
        <v>34</v>
      </c>
      <c r="I420">
        <v>34</v>
      </c>
      <c r="J420" t="s">
        <v>244</v>
      </c>
      <c r="K420" t="s">
        <v>248</v>
      </c>
      <c r="L420">
        <v>88</v>
      </c>
      <c r="N420" t="str">
        <f>VLOOKUP(Table1[[#This Row],[Genera species]], 'Check list'!A:E, 5, FALSE)</f>
        <v>Passiflora foetida</v>
      </c>
    </row>
    <row r="421" spans="1:14">
      <c r="A421">
        <v>2</v>
      </c>
      <c r="B421">
        <v>3</v>
      </c>
      <c r="C421">
        <v>5</v>
      </c>
      <c r="D421" t="s">
        <v>8</v>
      </c>
      <c r="E421" t="s">
        <v>7</v>
      </c>
      <c r="F421">
        <v>3</v>
      </c>
      <c r="G421">
        <v>2</v>
      </c>
      <c r="H421">
        <v>2</v>
      </c>
      <c r="I421">
        <v>2</v>
      </c>
      <c r="J421" t="s">
        <v>244</v>
      </c>
      <c r="K421" t="s">
        <v>248</v>
      </c>
      <c r="L421">
        <v>88</v>
      </c>
      <c r="N421" t="str">
        <f>VLOOKUP(Table1[[#This Row],[Genera species]], 'Check list'!A:E, 5, FALSE)</f>
        <v>Aglaomorpha parkinsonii</v>
      </c>
    </row>
    <row r="422" spans="1:14">
      <c r="A422">
        <v>2</v>
      </c>
      <c r="B422">
        <v>3</v>
      </c>
      <c r="C422">
        <v>5</v>
      </c>
      <c r="D422" t="s">
        <v>44</v>
      </c>
      <c r="E422" t="s">
        <v>43</v>
      </c>
      <c r="F422">
        <v>1</v>
      </c>
      <c r="G422">
        <v>24</v>
      </c>
      <c r="H422">
        <v>17</v>
      </c>
      <c r="I422">
        <v>17</v>
      </c>
      <c r="J422" t="s">
        <v>244</v>
      </c>
      <c r="K422" t="s">
        <v>248</v>
      </c>
      <c r="L422">
        <v>88</v>
      </c>
      <c r="N422" t="str">
        <f>VLOOKUP(Table1[[#This Row],[Genera species]], 'Check list'!A:E, 5, FALSE)</f>
        <v>Glochidion disparipes</v>
      </c>
    </row>
    <row r="423" spans="1:14">
      <c r="A423">
        <v>2</v>
      </c>
      <c r="B423">
        <v>3</v>
      </c>
      <c r="C423">
        <v>5</v>
      </c>
      <c r="D423" t="s">
        <v>99</v>
      </c>
      <c r="E423" t="s">
        <v>100</v>
      </c>
      <c r="F423">
        <v>2</v>
      </c>
      <c r="H423">
        <v>62</v>
      </c>
      <c r="I423">
        <v>36</v>
      </c>
      <c r="J423" t="s">
        <v>244</v>
      </c>
      <c r="K423" t="s">
        <v>248</v>
      </c>
      <c r="L423">
        <v>88</v>
      </c>
      <c r="N423" t="str">
        <f>VLOOKUP(Table1[[#This Row],[Genera species]], 'Check list'!A:E, 5, FALSE)</f>
        <v>Schefflera sp</v>
      </c>
    </row>
    <row r="424" spans="1:14">
      <c r="A424">
        <v>2</v>
      </c>
      <c r="B424">
        <v>3</v>
      </c>
      <c r="C424">
        <v>5</v>
      </c>
      <c r="D424" t="s">
        <v>33</v>
      </c>
      <c r="E424" t="s">
        <v>88</v>
      </c>
      <c r="F424">
        <v>1</v>
      </c>
      <c r="G424">
        <v>54</v>
      </c>
      <c r="H424">
        <v>13</v>
      </c>
      <c r="I424">
        <v>13</v>
      </c>
      <c r="J424" t="s">
        <v>244</v>
      </c>
      <c r="K424" t="s">
        <v>248</v>
      </c>
      <c r="L424">
        <v>88</v>
      </c>
      <c r="N424" t="str">
        <f>VLOOKUP(Table1[[#This Row],[Genera species]], 'Check list'!A:E, 5, FALSE)</f>
        <v>Leucaena leucocephala</v>
      </c>
    </row>
    <row r="425" spans="1:14">
      <c r="A425">
        <v>2</v>
      </c>
      <c r="B425">
        <v>3</v>
      </c>
      <c r="C425">
        <v>5</v>
      </c>
      <c r="D425" t="s">
        <v>12</v>
      </c>
      <c r="E425" t="s">
        <v>11</v>
      </c>
      <c r="F425">
        <v>1</v>
      </c>
      <c r="G425">
        <v>5</v>
      </c>
      <c r="H425">
        <v>5</v>
      </c>
      <c r="I425">
        <v>5</v>
      </c>
      <c r="J425" t="s">
        <v>244</v>
      </c>
      <c r="K425" t="s">
        <v>248</v>
      </c>
      <c r="L425">
        <v>88</v>
      </c>
      <c r="N425" t="str">
        <f>VLOOKUP(Table1[[#This Row],[Genera species]], 'Check list'!A:E, 5, FALSE)</f>
        <v>Piper aduncum</v>
      </c>
    </row>
    <row r="426" spans="1:14">
      <c r="A426">
        <v>2</v>
      </c>
      <c r="B426">
        <v>3</v>
      </c>
      <c r="C426">
        <v>5</v>
      </c>
      <c r="D426" t="s">
        <v>13</v>
      </c>
      <c r="E426" t="s">
        <v>14</v>
      </c>
      <c r="F426">
        <v>4</v>
      </c>
      <c r="G426">
        <v>6</v>
      </c>
      <c r="H426">
        <v>6</v>
      </c>
      <c r="I426">
        <v>6</v>
      </c>
      <c r="J426" t="s">
        <v>244</v>
      </c>
      <c r="K426" t="s">
        <v>248</v>
      </c>
      <c r="L426">
        <v>88</v>
      </c>
      <c r="N426" t="str">
        <f>VLOOKUP(Table1[[#This Row],[Genera species]], 'Check list'!A:E, 5, FALSE)</f>
        <v>Digitaria sanguinalis</v>
      </c>
    </row>
    <row r="427" spans="1:14">
      <c r="A427">
        <v>2</v>
      </c>
      <c r="B427">
        <v>3</v>
      </c>
      <c r="C427">
        <v>5</v>
      </c>
      <c r="D427" t="s">
        <v>97</v>
      </c>
      <c r="E427" t="s">
        <v>98</v>
      </c>
      <c r="F427">
        <v>2</v>
      </c>
      <c r="G427">
        <v>61</v>
      </c>
      <c r="H427">
        <v>35</v>
      </c>
      <c r="I427">
        <v>35</v>
      </c>
      <c r="J427" t="s">
        <v>244</v>
      </c>
      <c r="K427" t="s">
        <v>248</v>
      </c>
      <c r="L427">
        <v>88</v>
      </c>
      <c r="N427" t="str">
        <f>VLOOKUP(Table1[[#This Row],[Genera species]], 'Check list'!A:E, 5, FALSE)</f>
        <v>Coffea arabica</v>
      </c>
    </row>
    <row r="428" spans="1:14">
      <c r="A428">
        <v>2</v>
      </c>
      <c r="B428">
        <v>3</v>
      </c>
      <c r="C428">
        <v>5</v>
      </c>
      <c r="D428" t="s">
        <v>15</v>
      </c>
      <c r="E428" t="s">
        <v>16</v>
      </c>
      <c r="F428">
        <v>1</v>
      </c>
      <c r="G428">
        <v>7</v>
      </c>
      <c r="H428">
        <v>7</v>
      </c>
      <c r="I428">
        <v>7</v>
      </c>
      <c r="J428" t="s">
        <v>244</v>
      </c>
      <c r="K428" t="s">
        <v>248</v>
      </c>
      <c r="L428">
        <v>88</v>
      </c>
      <c r="N428" t="str">
        <f>VLOOKUP(Table1[[#This Row],[Genera species]], 'Check list'!A:E, 5, FALSE)</f>
        <v>Ficus septica</v>
      </c>
    </row>
    <row r="429" spans="1:14">
      <c r="A429">
        <v>2</v>
      </c>
      <c r="B429">
        <v>3</v>
      </c>
      <c r="C429">
        <v>5</v>
      </c>
      <c r="D429" t="s">
        <v>13</v>
      </c>
      <c r="E429" t="s">
        <v>17</v>
      </c>
      <c r="F429">
        <v>4</v>
      </c>
      <c r="G429">
        <v>8</v>
      </c>
      <c r="H429">
        <v>6</v>
      </c>
      <c r="I429">
        <v>6</v>
      </c>
      <c r="J429" t="s">
        <v>244</v>
      </c>
      <c r="K429" t="s">
        <v>248</v>
      </c>
      <c r="L429">
        <v>88</v>
      </c>
      <c r="N429" t="str">
        <f>VLOOKUP(Table1[[#This Row],[Genera species]], 'Check list'!A:E, 5, FALSE)</f>
        <v>Microstegium vimineum</v>
      </c>
    </row>
    <row r="430" spans="1:14">
      <c r="A430">
        <v>2</v>
      </c>
      <c r="B430">
        <v>3</v>
      </c>
      <c r="C430">
        <v>5</v>
      </c>
      <c r="D430" t="s">
        <v>13</v>
      </c>
      <c r="E430" t="s">
        <v>116</v>
      </c>
      <c r="F430">
        <v>5</v>
      </c>
      <c r="G430">
        <v>75</v>
      </c>
      <c r="H430">
        <v>6</v>
      </c>
      <c r="I430">
        <v>6</v>
      </c>
      <c r="J430" t="s">
        <v>244</v>
      </c>
      <c r="K430" t="s">
        <v>248</v>
      </c>
      <c r="L430">
        <v>88</v>
      </c>
      <c r="N430" t="str">
        <f>VLOOKUP(Table1[[#This Row],[Genera species]], 'Check list'!A:E, 5, FALSE)</f>
        <v>Nastus productus</v>
      </c>
    </row>
    <row r="431" spans="1:14">
      <c r="A431">
        <v>2</v>
      </c>
      <c r="B431">
        <v>3</v>
      </c>
      <c r="C431">
        <v>5</v>
      </c>
      <c r="D431" t="s">
        <v>155</v>
      </c>
      <c r="E431" t="s">
        <v>65</v>
      </c>
      <c r="F431">
        <v>4</v>
      </c>
      <c r="G431">
        <v>38</v>
      </c>
      <c r="H431">
        <v>14</v>
      </c>
      <c r="I431">
        <v>14</v>
      </c>
      <c r="J431" t="s">
        <v>244</v>
      </c>
      <c r="K431" t="s">
        <v>248</v>
      </c>
      <c r="L431">
        <v>88</v>
      </c>
      <c r="N431" t="str">
        <f>VLOOKUP(Table1[[#This Row],[Genera species]], 'Check list'!A:E, 5, FALSE)</f>
        <v>Riedelia sp</v>
      </c>
    </row>
    <row r="432" spans="1:14">
      <c r="A432">
        <v>2</v>
      </c>
      <c r="B432">
        <v>3</v>
      </c>
      <c r="C432">
        <v>5</v>
      </c>
      <c r="D432" t="s">
        <v>47</v>
      </c>
      <c r="E432" t="s">
        <v>48</v>
      </c>
      <c r="F432">
        <v>3</v>
      </c>
      <c r="G432">
        <v>27</v>
      </c>
      <c r="H432">
        <v>19</v>
      </c>
      <c r="I432">
        <v>19</v>
      </c>
      <c r="J432" t="s">
        <v>244</v>
      </c>
      <c r="K432" t="s">
        <v>248</v>
      </c>
      <c r="L432">
        <v>88</v>
      </c>
      <c r="N432" t="str">
        <f>VLOOKUP(Table1[[#This Row],[Genera species]], 'Check list'!A:E, 5, FALSE)</f>
        <v>Sphaerostephanos veitchii</v>
      </c>
    </row>
    <row r="433" spans="1:14">
      <c r="A433">
        <v>2</v>
      </c>
      <c r="B433">
        <v>3</v>
      </c>
      <c r="C433">
        <v>5</v>
      </c>
      <c r="D433" t="s">
        <v>58</v>
      </c>
      <c r="E433" t="s">
        <v>80</v>
      </c>
      <c r="F433">
        <v>1</v>
      </c>
      <c r="G433">
        <v>49</v>
      </c>
      <c r="H433">
        <v>23</v>
      </c>
      <c r="I433">
        <v>23</v>
      </c>
      <c r="J433" t="s">
        <v>244</v>
      </c>
      <c r="K433" t="s">
        <v>248</v>
      </c>
      <c r="L433">
        <v>88</v>
      </c>
      <c r="N433" t="str">
        <f>VLOOKUP(Table1[[#This Row],[Genera species]], 'Check list'!A:E, 5, FALSE)</f>
        <v>Cinnamomum sp</v>
      </c>
    </row>
    <row r="434" spans="1:14">
      <c r="A434">
        <v>2</v>
      </c>
      <c r="B434">
        <v>3</v>
      </c>
      <c r="C434">
        <v>5</v>
      </c>
      <c r="D434" t="s">
        <v>15</v>
      </c>
      <c r="E434" t="s">
        <v>134</v>
      </c>
      <c r="F434">
        <v>1</v>
      </c>
      <c r="G434">
        <v>11</v>
      </c>
      <c r="H434">
        <v>7</v>
      </c>
      <c r="I434">
        <v>7</v>
      </c>
      <c r="J434" t="s">
        <v>244</v>
      </c>
      <c r="K434" t="s">
        <v>248</v>
      </c>
      <c r="L434">
        <v>88</v>
      </c>
      <c r="N434" t="str">
        <f>VLOOKUP(Table1[[#This Row],[Genera species]], 'Check list'!A:E, 5, FALSE)</f>
        <v>Ficus wassa</v>
      </c>
    </row>
    <row r="435" spans="1:14">
      <c r="A435">
        <v>2</v>
      </c>
      <c r="B435">
        <v>3</v>
      </c>
      <c r="C435">
        <v>5</v>
      </c>
      <c r="D435" t="s">
        <v>15</v>
      </c>
      <c r="E435" t="s">
        <v>30</v>
      </c>
      <c r="F435">
        <v>1</v>
      </c>
      <c r="G435">
        <v>16</v>
      </c>
      <c r="H435">
        <v>7</v>
      </c>
      <c r="I435">
        <v>7</v>
      </c>
      <c r="J435" t="s">
        <v>244</v>
      </c>
      <c r="K435" t="s">
        <v>248</v>
      </c>
      <c r="L435">
        <v>88</v>
      </c>
      <c r="N435" t="str">
        <f>VLOOKUP(Table1[[#This Row],[Genera species]], 'Check list'!A:E, 5, FALSE)</f>
        <v>Ficus hispida</v>
      </c>
    </row>
    <row r="436" spans="1:14">
      <c r="A436">
        <v>2</v>
      </c>
      <c r="B436">
        <v>3</v>
      </c>
      <c r="C436">
        <v>5</v>
      </c>
      <c r="D436" t="s">
        <v>9</v>
      </c>
      <c r="E436" t="s">
        <v>10</v>
      </c>
      <c r="F436">
        <v>3</v>
      </c>
      <c r="G436">
        <v>4</v>
      </c>
      <c r="H436">
        <v>4</v>
      </c>
      <c r="I436">
        <v>4</v>
      </c>
      <c r="J436" t="s">
        <v>244</v>
      </c>
      <c r="K436" t="s">
        <v>248</v>
      </c>
      <c r="L436">
        <v>88</v>
      </c>
      <c r="N436" t="str">
        <f>VLOOKUP(Table1[[#This Row],[Genera species]], 'Check list'!A:E, 5, FALSE)</f>
        <v>Parapolystichum novoguineens</v>
      </c>
    </row>
    <row r="437" spans="1:14">
      <c r="A437">
        <v>2</v>
      </c>
      <c r="B437">
        <v>3</v>
      </c>
      <c r="C437">
        <v>5</v>
      </c>
      <c r="D437" t="s">
        <v>15</v>
      </c>
      <c r="E437" t="s">
        <v>31</v>
      </c>
      <c r="F437">
        <v>1</v>
      </c>
      <c r="G437">
        <v>17</v>
      </c>
      <c r="H437">
        <v>7</v>
      </c>
      <c r="I437">
        <v>7</v>
      </c>
      <c r="J437" t="s">
        <v>244</v>
      </c>
      <c r="K437" t="s">
        <v>248</v>
      </c>
      <c r="L437">
        <v>88</v>
      </c>
      <c r="N437" t="str">
        <f>VLOOKUP(Table1[[#This Row],[Genera species]], 'Check list'!A:E, 5, FALSE)</f>
        <v>Ficus copiosa</v>
      </c>
    </row>
    <row r="438" spans="1:14">
      <c r="A438">
        <v>2</v>
      </c>
      <c r="B438">
        <v>3</v>
      </c>
      <c r="C438">
        <v>5</v>
      </c>
      <c r="D438" t="s">
        <v>33</v>
      </c>
      <c r="E438" t="s">
        <v>191</v>
      </c>
      <c r="F438">
        <v>5</v>
      </c>
      <c r="G438">
        <v>128</v>
      </c>
      <c r="H438">
        <v>13</v>
      </c>
      <c r="I438">
        <v>13</v>
      </c>
      <c r="J438" t="s">
        <v>244</v>
      </c>
      <c r="K438" t="s">
        <v>248</v>
      </c>
      <c r="L438">
        <v>88</v>
      </c>
      <c r="N438" t="str">
        <f>VLOOKUP(Table1[[#This Row],[Genera species]], 'Check list'!A:E, 5, FALSE)</f>
        <v>Rhynchosia sublobata</v>
      </c>
    </row>
    <row r="439" spans="1:14">
      <c r="A439">
        <v>2</v>
      </c>
      <c r="B439">
        <v>3</v>
      </c>
      <c r="C439">
        <v>5</v>
      </c>
      <c r="D439" t="s">
        <v>28</v>
      </c>
      <c r="E439" t="s">
        <v>66</v>
      </c>
      <c r="F439">
        <v>2</v>
      </c>
      <c r="G439">
        <v>39</v>
      </c>
      <c r="H439">
        <v>12</v>
      </c>
      <c r="I439">
        <v>12</v>
      </c>
      <c r="J439" t="s">
        <v>244</v>
      </c>
      <c r="K439" t="s">
        <v>248</v>
      </c>
      <c r="L439">
        <v>88</v>
      </c>
      <c r="N439" t="str">
        <f>VLOOKUP(Table1[[#This Row],[Genera species]], 'Check list'!A:E, 5, FALSE)</f>
        <v>Vernonia amygdalina</v>
      </c>
    </row>
    <row r="440" spans="1:14">
      <c r="A440">
        <v>2</v>
      </c>
      <c r="B440">
        <v>3</v>
      </c>
      <c r="C440">
        <v>6</v>
      </c>
      <c r="D440" t="s">
        <v>33</v>
      </c>
      <c r="E440" t="s">
        <v>88</v>
      </c>
      <c r="F440">
        <v>1</v>
      </c>
      <c r="G440">
        <v>54</v>
      </c>
      <c r="H440">
        <v>13</v>
      </c>
      <c r="I440">
        <v>13</v>
      </c>
      <c r="J440" t="s">
        <v>244</v>
      </c>
      <c r="K440" t="s">
        <v>248</v>
      </c>
      <c r="L440">
        <v>88</v>
      </c>
      <c r="N440" t="str">
        <f>VLOOKUP(Table1[[#This Row],[Genera species]], 'Check list'!A:E, 5, FALSE)</f>
        <v>Leucaena leucocephala</v>
      </c>
    </row>
    <row r="441" spans="1:14">
      <c r="A441">
        <v>2</v>
      </c>
      <c r="B441">
        <v>3</v>
      </c>
      <c r="C441">
        <v>6</v>
      </c>
      <c r="D441" t="s">
        <v>47</v>
      </c>
      <c r="E441" t="s">
        <v>48</v>
      </c>
      <c r="F441">
        <v>3</v>
      </c>
      <c r="G441">
        <v>27</v>
      </c>
      <c r="H441">
        <v>19</v>
      </c>
      <c r="I441">
        <v>19</v>
      </c>
      <c r="J441" t="s">
        <v>244</v>
      </c>
      <c r="K441" t="s">
        <v>248</v>
      </c>
      <c r="L441">
        <v>88</v>
      </c>
      <c r="N441" t="str">
        <f>VLOOKUP(Table1[[#This Row],[Genera species]], 'Check list'!A:E, 5, FALSE)</f>
        <v>Sphaerostephanos veitchii</v>
      </c>
    </row>
    <row r="442" spans="1:14">
      <c r="A442">
        <v>2</v>
      </c>
      <c r="B442">
        <v>3</v>
      </c>
      <c r="C442">
        <v>6</v>
      </c>
      <c r="D442" t="s">
        <v>9</v>
      </c>
      <c r="E442" t="s">
        <v>10</v>
      </c>
      <c r="F442">
        <v>3</v>
      </c>
      <c r="G442">
        <v>4</v>
      </c>
      <c r="H442">
        <v>4</v>
      </c>
      <c r="I442">
        <v>4</v>
      </c>
      <c r="J442" t="s">
        <v>244</v>
      </c>
      <c r="K442" t="s">
        <v>248</v>
      </c>
      <c r="L442">
        <v>88</v>
      </c>
      <c r="N442" t="str">
        <f>VLOOKUP(Table1[[#This Row],[Genera species]], 'Check list'!A:E, 5, FALSE)</f>
        <v>Parapolystichum novoguineens</v>
      </c>
    </row>
    <row r="443" spans="1:14">
      <c r="A443">
        <v>2</v>
      </c>
      <c r="B443">
        <v>3</v>
      </c>
      <c r="C443">
        <v>6</v>
      </c>
      <c r="D443" t="s">
        <v>33</v>
      </c>
      <c r="E443" t="s">
        <v>35</v>
      </c>
      <c r="F443">
        <v>4</v>
      </c>
      <c r="G443">
        <v>20</v>
      </c>
      <c r="H443">
        <v>13</v>
      </c>
      <c r="I443">
        <v>13</v>
      </c>
      <c r="J443" t="s">
        <v>244</v>
      </c>
      <c r="K443" t="s">
        <v>248</v>
      </c>
      <c r="L443">
        <v>88</v>
      </c>
      <c r="N443" t="str">
        <f>VLOOKUP(Table1[[#This Row],[Genera species]], 'Check list'!A:E, 5, FALSE)</f>
        <v>Desmodium intortum</v>
      </c>
    </row>
    <row r="444" spans="1:14">
      <c r="A444">
        <v>2</v>
      </c>
      <c r="B444">
        <v>3</v>
      </c>
      <c r="C444">
        <v>6</v>
      </c>
      <c r="D444" t="s">
        <v>15</v>
      </c>
      <c r="E444" t="s">
        <v>30</v>
      </c>
      <c r="F444">
        <v>1</v>
      </c>
      <c r="G444">
        <v>16</v>
      </c>
      <c r="H444">
        <v>7</v>
      </c>
      <c r="I444">
        <v>7</v>
      </c>
      <c r="J444" t="s">
        <v>244</v>
      </c>
      <c r="K444" t="s">
        <v>248</v>
      </c>
      <c r="L444">
        <v>88</v>
      </c>
      <c r="N444" t="str">
        <f>VLOOKUP(Table1[[#This Row],[Genera species]], 'Check list'!A:E, 5, FALSE)</f>
        <v>Ficus hispida</v>
      </c>
    </row>
    <row r="445" spans="1:14">
      <c r="A445">
        <v>2</v>
      </c>
      <c r="B445">
        <v>3</v>
      </c>
      <c r="C445">
        <v>6</v>
      </c>
      <c r="D445" t="s">
        <v>33</v>
      </c>
      <c r="E445" t="s">
        <v>191</v>
      </c>
      <c r="F445">
        <v>5</v>
      </c>
      <c r="G445">
        <v>128</v>
      </c>
      <c r="H445">
        <v>13</v>
      </c>
      <c r="I445">
        <v>13</v>
      </c>
      <c r="J445" t="s">
        <v>244</v>
      </c>
      <c r="K445" t="s">
        <v>248</v>
      </c>
      <c r="L445">
        <v>88</v>
      </c>
      <c r="N445" t="str">
        <f>VLOOKUP(Table1[[#This Row],[Genera species]], 'Check list'!A:E, 5, FALSE)</f>
        <v>Rhynchosia sublobata</v>
      </c>
    </row>
    <row r="446" spans="1:14">
      <c r="A446">
        <v>2</v>
      </c>
      <c r="B446">
        <v>3</v>
      </c>
      <c r="C446">
        <v>6</v>
      </c>
      <c r="D446" t="s">
        <v>58</v>
      </c>
      <c r="E446" t="s">
        <v>80</v>
      </c>
      <c r="F446">
        <v>1</v>
      </c>
      <c r="G446">
        <v>49</v>
      </c>
      <c r="H446">
        <v>23</v>
      </c>
      <c r="I446">
        <v>23</v>
      </c>
      <c r="J446" t="s">
        <v>244</v>
      </c>
      <c r="K446" t="s">
        <v>248</v>
      </c>
      <c r="L446">
        <v>88</v>
      </c>
      <c r="N446" t="str">
        <f>VLOOKUP(Table1[[#This Row],[Genera species]], 'Check list'!A:E, 5, FALSE)</f>
        <v>Cinnamomum sp</v>
      </c>
    </row>
    <row r="447" spans="1:14">
      <c r="A447">
        <v>2</v>
      </c>
      <c r="B447">
        <v>3</v>
      </c>
      <c r="C447">
        <v>6</v>
      </c>
      <c r="D447" t="s">
        <v>95</v>
      </c>
      <c r="E447" t="s">
        <v>163</v>
      </c>
      <c r="F447">
        <v>5</v>
      </c>
      <c r="G447">
        <v>67</v>
      </c>
      <c r="H447">
        <v>34</v>
      </c>
      <c r="I447">
        <v>34</v>
      </c>
      <c r="J447" t="s">
        <v>244</v>
      </c>
      <c r="K447" t="s">
        <v>248</v>
      </c>
      <c r="L447">
        <v>88</v>
      </c>
      <c r="N447" t="str">
        <f>VLOOKUP(Table1[[#This Row],[Genera species]], 'Check list'!A:E, 5, FALSE)</f>
        <v>Passiflora edulis</v>
      </c>
    </row>
    <row r="448" spans="1:14">
      <c r="A448">
        <v>2</v>
      </c>
      <c r="B448">
        <v>3</v>
      </c>
      <c r="C448">
        <v>6</v>
      </c>
      <c r="D448" t="s">
        <v>13</v>
      </c>
      <c r="E448" t="s">
        <v>17</v>
      </c>
      <c r="F448">
        <v>4</v>
      </c>
      <c r="G448">
        <v>8</v>
      </c>
      <c r="H448">
        <v>6</v>
      </c>
      <c r="I448">
        <v>6</v>
      </c>
      <c r="J448" t="s">
        <v>244</v>
      </c>
      <c r="K448" t="s">
        <v>248</v>
      </c>
      <c r="L448">
        <v>88</v>
      </c>
      <c r="N448" t="str">
        <f>VLOOKUP(Table1[[#This Row],[Genera species]], 'Check list'!A:E, 5, FALSE)</f>
        <v>Microstegium vimineum</v>
      </c>
    </row>
    <row r="449" spans="1:14">
      <c r="A449">
        <v>2</v>
      </c>
      <c r="B449">
        <v>3</v>
      </c>
      <c r="C449">
        <v>6</v>
      </c>
      <c r="D449" t="s">
        <v>13</v>
      </c>
      <c r="E449" t="s">
        <v>14</v>
      </c>
      <c r="F449">
        <v>4</v>
      </c>
      <c r="G449">
        <v>6</v>
      </c>
      <c r="H449">
        <v>6</v>
      </c>
      <c r="I449">
        <v>6</v>
      </c>
      <c r="J449" t="s">
        <v>244</v>
      </c>
      <c r="K449" t="s">
        <v>248</v>
      </c>
      <c r="L449">
        <v>88</v>
      </c>
      <c r="N449" t="str">
        <f>VLOOKUP(Table1[[#This Row],[Genera species]], 'Check list'!A:E, 5, FALSE)</f>
        <v>Digitaria sanguinalis</v>
      </c>
    </row>
    <row r="450" spans="1:14">
      <c r="A450">
        <v>2</v>
      </c>
      <c r="B450">
        <v>3</v>
      </c>
      <c r="C450">
        <v>6</v>
      </c>
      <c r="D450" t="s">
        <v>12</v>
      </c>
      <c r="E450" t="s">
        <v>11</v>
      </c>
      <c r="F450">
        <v>1</v>
      </c>
      <c r="G450">
        <v>5</v>
      </c>
      <c r="H450">
        <v>5</v>
      </c>
      <c r="I450">
        <v>5</v>
      </c>
      <c r="J450" t="s">
        <v>244</v>
      </c>
      <c r="K450" t="s">
        <v>248</v>
      </c>
      <c r="L450">
        <v>88</v>
      </c>
      <c r="N450" t="str">
        <f>VLOOKUP(Table1[[#This Row],[Genera species]], 'Check list'!A:E, 5, FALSE)</f>
        <v>Piper aduncum</v>
      </c>
    </row>
    <row r="451" spans="1:14">
      <c r="A451">
        <v>2</v>
      </c>
      <c r="B451">
        <v>3</v>
      </c>
      <c r="C451">
        <v>6</v>
      </c>
      <c r="D451" t="s">
        <v>97</v>
      </c>
      <c r="E451" t="s">
        <v>98</v>
      </c>
      <c r="F451">
        <v>2</v>
      </c>
      <c r="G451">
        <v>61</v>
      </c>
      <c r="H451">
        <v>35</v>
      </c>
      <c r="I451">
        <v>35</v>
      </c>
      <c r="J451" t="s">
        <v>244</v>
      </c>
      <c r="K451" t="s">
        <v>248</v>
      </c>
      <c r="L451">
        <v>88</v>
      </c>
      <c r="N451" t="str">
        <f>VLOOKUP(Table1[[#This Row],[Genera species]], 'Check list'!A:E, 5, FALSE)</f>
        <v>Coffea arabica</v>
      </c>
    </row>
    <row r="452" spans="1:14">
      <c r="A452">
        <v>2</v>
      </c>
      <c r="B452">
        <v>3</v>
      </c>
      <c r="C452">
        <v>6</v>
      </c>
      <c r="D452" t="s">
        <v>155</v>
      </c>
      <c r="E452" t="s">
        <v>65</v>
      </c>
      <c r="F452">
        <v>4</v>
      </c>
      <c r="G452">
        <v>38</v>
      </c>
      <c r="H452">
        <v>14</v>
      </c>
      <c r="I452">
        <v>14</v>
      </c>
      <c r="J452" t="s">
        <v>244</v>
      </c>
      <c r="K452" t="s">
        <v>248</v>
      </c>
      <c r="L452">
        <v>88</v>
      </c>
      <c r="N452" t="str">
        <f>VLOOKUP(Table1[[#This Row],[Genera species]], 'Check list'!A:E, 5, FALSE)</f>
        <v>Riedelia sp</v>
      </c>
    </row>
    <row r="453" spans="1:14">
      <c r="A453">
        <v>2</v>
      </c>
      <c r="B453">
        <v>3</v>
      </c>
      <c r="C453">
        <v>6</v>
      </c>
      <c r="D453" t="s">
        <v>253</v>
      </c>
      <c r="E453" t="s">
        <v>117</v>
      </c>
      <c r="F453">
        <v>4</v>
      </c>
      <c r="G453">
        <v>76</v>
      </c>
      <c r="H453">
        <v>42</v>
      </c>
      <c r="I453">
        <v>42</v>
      </c>
      <c r="J453" t="s">
        <v>244</v>
      </c>
      <c r="K453" t="s">
        <v>248</v>
      </c>
      <c r="L453">
        <v>88</v>
      </c>
      <c r="N453" t="str">
        <f>VLOOKUP(Table1[[#This Row],[Genera species]], 'Check list'!A:E, 5, FALSE)</f>
        <v>Rungia chinensis</v>
      </c>
    </row>
    <row r="454" spans="1:14">
      <c r="A454">
        <v>2</v>
      </c>
      <c r="B454">
        <v>3</v>
      </c>
      <c r="C454">
        <v>6</v>
      </c>
      <c r="D454" t="s">
        <v>82</v>
      </c>
      <c r="E454" t="s">
        <v>83</v>
      </c>
      <c r="F454">
        <v>2</v>
      </c>
      <c r="G454">
        <v>50</v>
      </c>
      <c r="H454">
        <v>31</v>
      </c>
      <c r="I454">
        <v>31</v>
      </c>
      <c r="J454" t="s">
        <v>244</v>
      </c>
      <c r="K454" t="s">
        <v>248</v>
      </c>
      <c r="L454">
        <v>88</v>
      </c>
      <c r="N454" t="str">
        <f>VLOOKUP(Table1[[#This Row],[Genera species]], 'Check list'!A:E, 5, FALSE)</f>
        <v>Solanum betaceum</v>
      </c>
    </row>
    <row r="455" spans="1:14">
      <c r="A455">
        <v>2</v>
      </c>
      <c r="B455">
        <v>3</v>
      </c>
      <c r="C455">
        <v>7</v>
      </c>
      <c r="D455" t="s">
        <v>112</v>
      </c>
      <c r="E455" t="s">
        <v>125</v>
      </c>
      <c r="F455">
        <v>4</v>
      </c>
      <c r="G455">
        <v>72</v>
      </c>
      <c r="H455">
        <v>43</v>
      </c>
      <c r="I455">
        <v>43</v>
      </c>
      <c r="J455" t="s">
        <v>244</v>
      </c>
      <c r="K455" t="s">
        <v>248</v>
      </c>
      <c r="L455">
        <v>88</v>
      </c>
      <c r="N455" t="str">
        <f>VLOOKUP(Table1[[#This Row],[Genera species]], 'Check list'!A:E, 5, FALSE)</f>
        <v>Amaranthus polygonoides</v>
      </c>
    </row>
    <row r="456" spans="1:14">
      <c r="A456">
        <v>2</v>
      </c>
      <c r="B456">
        <v>3</v>
      </c>
      <c r="C456">
        <v>7</v>
      </c>
      <c r="D456" t="s">
        <v>38</v>
      </c>
      <c r="E456" t="s">
        <v>39</v>
      </c>
      <c r="F456">
        <v>4</v>
      </c>
      <c r="G456">
        <v>22</v>
      </c>
      <c r="H456">
        <v>16</v>
      </c>
      <c r="I456">
        <v>16</v>
      </c>
      <c r="J456" t="s">
        <v>244</v>
      </c>
      <c r="K456" t="s">
        <v>248</v>
      </c>
      <c r="L456">
        <v>88</v>
      </c>
      <c r="N456" t="str">
        <f>VLOOKUP(Table1[[#This Row],[Genera species]], 'Check list'!A:E, 5, FALSE)</f>
        <v>Sida acuta</v>
      </c>
    </row>
    <row r="457" spans="1:14">
      <c r="A457">
        <v>2</v>
      </c>
      <c r="B457">
        <v>3</v>
      </c>
      <c r="C457">
        <v>7</v>
      </c>
      <c r="D457" t="s">
        <v>82</v>
      </c>
      <c r="E457" t="s">
        <v>83</v>
      </c>
      <c r="F457">
        <v>2</v>
      </c>
      <c r="G457">
        <v>50</v>
      </c>
      <c r="H457">
        <v>31</v>
      </c>
      <c r="I457">
        <v>31</v>
      </c>
      <c r="J457" t="s">
        <v>244</v>
      </c>
      <c r="K457" t="s">
        <v>248</v>
      </c>
      <c r="L457">
        <v>88</v>
      </c>
      <c r="N457" t="str">
        <f>VLOOKUP(Table1[[#This Row],[Genera species]], 'Check list'!A:E, 5, FALSE)</f>
        <v>Solanum betaceum</v>
      </c>
    </row>
    <row r="458" spans="1:14">
      <c r="A458">
        <v>2</v>
      </c>
      <c r="B458">
        <v>3</v>
      </c>
      <c r="C458">
        <v>7</v>
      </c>
      <c r="D458" t="s">
        <v>155</v>
      </c>
      <c r="E458" t="s">
        <v>65</v>
      </c>
      <c r="F458">
        <v>4</v>
      </c>
      <c r="G458">
        <v>38</v>
      </c>
      <c r="H458">
        <v>14</v>
      </c>
      <c r="I458">
        <v>14</v>
      </c>
      <c r="J458" t="s">
        <v>244</v>
      </c>
      <c r="K458" t="s">
        <v>248</v>
      </c>
      <c r="L458">
        <v>88</v>
      </c>
      <c r="N458" t="str">
        <f>VLOOKUP(Table1[[#This Row],[Genera species]], 'Check list'!A:E, 5, FALSE)</f>
        <v>Riedelia sp</v>
      </c>
    </row>
    <row r="459" spans="1:14">
      <c r="A459">
        <v>2</v>
      </c>
      <c r="B459">
        <v>3</v>
      </c>
      <c r="C459">
        <v>7</v>
      </c>
      <c r="D459" t="s">
        <v>118</v>
      </c>
      <c r="E459" t="s">
        <v>119</v>
      </c>
      <c r="F459">
        <v>4</v>
      </c>
      <c r="G459">
        <v>77</v>
      </c>
      <c r="H459">
        <v>43</v>
      </c>
      <c r="I459">
        <v>43</v>
      </c>
      <c r="J459" t="s">
        <v>244</v>
      </c>
      <c r="K459" t="s">
        <v>248</v>
      </c>
      <c r="L459">
        <v>88</v>
      </c>
      <c r="N459" t="str">
        <f>VLOOKUP(Table1[[#This Row],[Genera species]], 'Check list'!A:E, 5, FALSE)</f>
        <v>Impatiens hawkeri</v>
      </c>
    </row>
    <row r="460" spans="1:14">
      <c r="A460">
        <v>2</v>
      </c>
      <c r="B460">
        <v>3</v>
      </c>
      <c r="C460">
        <v>7</v>
      </c>
      <c r="D460" t="s">
        <v>33</v>
      </c>
      <c r="E460" t="s">
        <v>88</v>
      </c>
      <c r="F460">
        <v>1</v>
      </c>
      <c r="G460">
        <v>54</v>
      </c>
      <c r="H460">
        <v>13</v>
      </c>
      <c r="I460">
        <v>13</v>
      </c>
      <c r="J460" t="s">
        <v>244</v>
      </c>
      <c r="K460" t="s">
        <v>248</v>
      </c>
      <c r="L460">
        <v>88</v>
      </c>
      <c r="N460" t="str">
        <f>VLOOKUP(Table1[[#This Row],[Genera species]], 'Check list'!A:E, 5, FALSE)</f>
        <v>Leucaena leucocephala</v>
      </c>
    </row>
    <row r="461" spans="1:14">
      <c r="A461">
        <v>2</v>
      </c>
      <c r="B461">
        <v>3</v>
      </c>
      <c r="C461">
        <v>7</v>
      </c>
      <c r="D461" t="s">
        <v>33</v>
      </c>
      <c r="E461" t="s">
        <v>35</v>
      </c>
      <c r="F461">
        <v>4</v>
      </c>
      <c r="G461">
        <v>20</v>
      </c>
      <c r="H461">
        <v>13</v>
      </c>
      <c r="I461">
        <v>13</v>
      </c>
      <c r="J461" t="s">
        <v>244</v>
      </c>
      <c r="K461" t="s">
        <v>248</v>
      </c>
      <c r="L461">
        <v>88</v>
      </c>
      <c r="N461" t="str">
        <f>VLOOKUP(Table1[[#This Row],[Genera species]], 'Check list'!A:E, 5, FALSE)</f>
        <v>Desmodium intortum</v>
      </c>
    </row>
    <row r="462" spans="1:14">
      <c r="A462">
        <v>2</v>
      </c>
      <c r="B462">
        <v>3</v>
      </c>
      <c r="C462">
        <v>7</v>
      </c>
      <c r="D462" t="s">
        <v>47</v>
      </c>
      <c r="E462" t="s">
        <v>62</v>
      </c>
      <c r="F462">
        <v>3</v>
      </c>
      <c r="G462">
        <v>36</v>
      </c>
      <c r="H462">
        <v>19</v>
      </c>
      <c r="I462">
        <v>19</v>
      </c>
      <c r="J462" t="s">
        <v>244</v>
      </c>
      <c r="K462" t="s">
        <v>248</v>
      </c>
      <c r="L462">
        <v>88</v>
      </c>
      <c r="N462" t="str">
        <f>VLOOKUP(Table1[[#This Row],[Genera species]], 'Check list'!A:E, 5, FALSE)</f>
        <v>Sphaerostephanos moseleyi</v>
      </c>
    </row>
    <row r="463" spans="1:14">
      <c r="A463">
        <v>2</v>
      </c>
      <c r="B463">
        <v>3</v>
      </c>
      <c r="C463">
        <v>7</v>
      </c>
      <c r="D463" t="s">
        <v>110</v>
      </c>
      <c r="E463" t="s">
        <v>121</v>
      </c>
      <c r="F463">
        <v>4</v>
      </c>
      <c r="G463">
        <v>78</v>
      </c>
      <c r="H463">
        <v>41</v>
      </c>
      <c r="I463">
        <v>41</v>
      </c>
      <c r="J463" t="s">
        <v>244</v>
      </c>
      <c r="K463" t="s">
        <v>248</v>
      </c>
      <c r="L463">
        <v>88</v>
      </c>
      <c r="N463" t="str">
        <f>VLOOKUP(Table1[[#This Row],[Genera species]], 'Check list'!A:E, 5, FALSE)</f>
        <v>Alocasia lancifolia</v>
      </c>
    </row>
    <row r="464" spans="1:14">
      <c r="A464">
        <v>2</v>
      </c>
      <c r="B464">
        <v>3</v>
      </c>
      <c r="C464">
        <v>7</v>
      </c>
      <c r="D464" t="s">
        <v>122</v>
      </c>
      <c r="E464" t="s">
        <v>123</v>
      </c>
      <c r="F464">
        <v>1</v>
      </c>
      <c r="G464">
        <v>79</v>
      </c>
      <c r="H464">
        <v>44</v>
      </c>
      <c r="I464">
        <v>44</v>
      </c>
      <c r="J464" t="s">
        <v>244</v>
      </c>
      <c r="K464" t="s">
        <v>248</v>
      </c>
      <c r="L464">
        <v>88</v>
      </c>
      <c r="N464" t="str">
        <f>VLOOKUP(Table1[[#This Row],[Genera species]], 'Check list'!A:E, 5, FALSE)</f>
        <v>Siphonodon celastrineus</v>
      </c>
    </row>
    <row r="465" spans="1:14">
      <c r="A465">
        <v>2</v>
      </c>
      <c r="B465">
        <v>3</v>
      </c>
      <c r="C465">
        <v>7</v>
      </c>
      <c r="D465" t="s">
        <v>20</v>
      </c>
      <c r="E465" t="s">
        <v>124</v>
      </c>
      <c r="F465">
        <v>2</v>
      </c>
      <c r="G465">
        <v>80</v>
      </c>
      <c r="H465">
        <v>9</v>
      </c>
      <c r="I465">
        <v>9</v>
      </c>
      <c r="J465" t="s">
        <v>244</v>
      </c>
      <c r="K465" t="s">
        <v>248</v>
      </c>
      <c r="L465">
        <v>88</v>
      </c>
      <c r="N465" t="str">
        <f>VLOOKUP(Table1[[#This Row],[Genera species]], 'Check list'!A:E, 5, FALSE)</f>
        <v>Dendrocnide excelsa</v>
      </c>
    </row>
    <row r="466" spans="1:14">
      <c r="A466">
        <v>2</v>
      </c>
      <c r="B466">
        <v>3</v>
      </c>
      <c r="C466">
        <v>7</v>
      </c>
      <c r="D466" t="s">
        <v>27</v>
      </c>
      <c r="E466" t="s">
        <v>26</v>
      </c>
      <c r="F466">
        <v>1</v>
      </c>
      <c r="G466">
        <v>14</v>
      </c>
      <c r="H466">
        <v>11</v>
      </c>
      <c r="I466">
        <v>11</v>
      </c>
      <c r="J466" t="s">
        <v>244</v>
      </c>
      <c r="K466" t="s">
        <v>248</v>
      </c>
      <c r="L466">
        <v>88</v>
      </c>
      <c r="N466" t="str">
        <f>VLOOKUP(Table1[[#This Row],[Genera species]], 'Check list'!A:E, 5, FALSE)</f>
        <v>Mallotus discolor</v>
      </c>
    </row>
    <row r="467" spans="1:14">
      <c r="A467">
        <v>2</v>
      </c>
      <c r="B467">
        <v>3</v>
      </c>
      <c r="C467">
        <v>7</v>
      </c>
      <c r="D467" t="s">
        <v>253</v>
      </c>
      <c r="E467" t="s">
        <v>252</v>
      </c>
      <c r="F467">
        <v>4</v>
      </c>
      <c r="G467">
        <v>71</v>
      </c>
      <c r="H467">
        <v>42</v>
      </c>
      <c r="I467">
        <v>42</v>
      </c>
      <c r="J467" t="s">
        <v>244</v>
      </c>
      <c r="K467" t="s">
        <v>248</v>
      </c>
      <c r="L467">
        <v>88</v>
      </c>
      <c r="N467" t="str">
        <f>VLOOKUP(Table1[[#This Row],[Genera species]], 'Check list'!A:E, 5, FALSE)</f>
        <v>Rungia klossii</v>
      </c>
    </row>
    <row r="468" spans="1:14">
      <c r="A468">
        <v>2</v>
      </c>
      <c r="B468">
        <v>3</v>
      </c>
      <c r="C468">
        <v>7</v>
      </c>
      <c r="D468" t="s">
        <v>33</v>
      </c>
      <c r="E468" t="s">
        <v>32</v>
      </c>
      <c r="F468">
        <v>4</v>
      </c>
      <c r="G468">
        <v>18</v>
      </c>
      <c r="H468">
        <v>13</v>
      </c>
      <c r="I468">
        <v>13</v>
      </c>
      <c r="J468" t="s">
        <v>244</v>
      </c>
      <c r="K468" t="s">
        <v>248</v>
      </c>
      <c r="L468">
        <v>88</v>
      </c>
      <c r="N468" t="str">
        <f>VLOOKUP(Table1[[#This Row],[Genera species]], 'Check list'!A:E, 5, FALSE)</f>
        <v>Pueraria montana</v>
      </c>
    </row>
    <row r="469" spans="1:14">
      <c r="A469">
        <v>2</v>
      </c>
      <c r="B469">
        <v>3</v>
      </c>
      <c r="C469">
        <v>7</v>
      </c>
      <c r="D469" t="s">
        <v>13</v>
      </c>
      <c r="E469" t="s">
        <v>14</v>
      </c>
      <c r="F469">
        <v>4</v>
      </c>
      <c r="G469">
        <v>6</v>
      </c>
      <c r="H469">
        <v>6</v>
      </c>
      <c r="I469">
        <v>6</v>
      </c>
      <c r="J469" t="s">
        <v>244</v>
      </c>
      <c r="K469" t="s">
        <v>248</v>
      </c>
      <c r="L469">
        <v>88</v>
      </c>
      <c r="N469" t="str">
        <f>VLOOKUP(Table1[[#This Row],[Genera species]], 'Check list'!A:E, 5, FALSE)</f>
        <v>Digitaria sanguinalis</v>
      </c>
    </row>
    <row r="470" spans="1:14">
      <c r="A470">
        <v>2</v>
      </c>
      <c r="B470">
        <v>3</v>
      </c>
      <c r="C470">
        <v>7</v>
      </c>
      <c r="D470" t="s">
        <v>33</v>
      </c>
      <c r="E470" t="s">
        <v>191</v>
      </c>
      <c r="F470">
        <v>5</v>
      </c>
      <c r="G470">
        <v>128</v>
      </c>
      <c r="H470">
        <v>13</v>
      </c>
      <c r="I470">
        <v>13</v>
      </c>
      <c r="J470" t="s">
        <v>244</v>
      </c>
      <c r="K470" t="s">
        <v>248</v>
      </c>
      <c r="L470">
        <v>88</v>
      </c>
      <c r="N470" t="str">
        <f>VLOOKUP(Table1[[#This Row],[Genera species]], 'Check list'!A:E, 5, FALSE)</f>
        <v>Rhynchosia sublobata</v>
      </c>
    </row>
    <row r="471" spans="1:14">
      <c r="A471">
        <v>2</v>
      </c>
      <c r="B471">
        <v>3</v>
      </c>
      <c r="C471">
        <v>7</v>
      </c>
      <c r="D471" t="s">
        <v>58</v>
      </c>
      <c r="E471" t="s">
        <v>80</v>
      </c>
      <c r="F471">
        <v>1</v>
      </c>
      <c r="G471">
        <v>49</v>
      </c>
      <c r="H471">
        <v>23</v>
      </c>
      <c r="I471">
        <v>23</v>
      </c>
      <c r="J471" t="s">
        <v>244</v>
      </c>
      <c r="K471" t="s">
        <v>248</v>
      </c>
      <c r="L471">
        <v>88</v>
      </c>
      <c r="N471" t="str">
        <f>VLOOKUP(Table1[[#This Row],[Genera species]], 'Check list'!A:E, 5, FALSE)</f>
        <v>Cinnamomum sp</v>
      </c>
    </row>
    <row r="472" spans="1:14">
      <c r="A472">
        <v>2</v>
      </c>
      <c r="B472">
        <v>3</v>
      </c>
      <c r="C472">
        <v>7</v>
      </c>
      <c r="D472" t="s">
        <v>97</v>
      </c>
      <c r="E472" t="s">
        <v>98</v>
      </c>
      <c r="F472">
        <v>2</v>
      </c>
      <c r="G472">
        <v>61</v>
      </c>
      <c r="H472">
        <v>35</v>
      </c>
      <c r="I472">
        <v>35</v>
      </c>
      <c r="J472" t="s">
        <v>244</v>
      </c>
      <c r="K472" t="s">
        <v>248</v>
      </c>
      <c r="L472">
        <v>88</v>
      </c>
      <c r="N472" t="str">
        <f>VLOOKUP(Table1[[#This Row],[Genera species]], 'Check list'!A:E, 5, FALSE)</f>
        <v>Coffea arabica</v>
      </c>
    </row>
    <row r="473" spans="1:14">
      <c r="A473">
        <v>2</v>
      </c>
      <c r="B473">
        <v>3</v>
      </c>
      <c r="C473">
        <v>7</v>
      </c>
      <c r="D473" t="s">
        <v>58</v>
      </c>
      <c r="E473" t="s">
        <v>57</v>
      </c>
      <c r="F473">
        <v>1</v>
      </c>
      <c r="G473">
        <v>32</v>
      </c>
      <c r="H473">
        <v>23</v>
      </c>
      <c r="I473">
        <v>23</v>
      </c>
      <c r="J473" t="s">
        <v>244</v>
      </c>
      <c r="K473" t="s">
        <v>248</v>
      </c>
      <c r="L473">
        <v>88</v>
      </c>
      <c r="N473" t="str">
        <f>VLOOKUP(Table1[[#This Row],[Genera species]], 'Check list'!A:E, 5, FALSE)</f>
        <v>Litsea guphii</v>
      </c>
    </row>
    <row r="474" spans="1:14">
      <c r="A474">
        <v>2</v>
      </c>
      <c r="B474">
        <v>3</v>
      </c>
      <c r="C474">
        <v>7</v>
      </c>
      <c r="D474" t="s">
        <v>112</v>
      </c>
      <c r="E474" t="s">
        <v>126</v>
      </c>
      <c r="F474">
        <v>4</v>
      </c>
      <c r="G474">
        <v>81</v>
      </c>
      <c r="H474">
        <v>43</v>
      </c>
      <c r="I474">
        <v>43</v>
      </c>
      <c r="J474" t="s">
        <v>244</v>
      </c>
      <c r="K474" t="s">
        <v>248</v>
      </c>
      <c r="L474">
        <v>88</v>
      </c>
      <c r="N474" t="str">
        <f>VLOOKUP(Table1[[#This Row],[Genera species]], 'Check list'!A:E, 5, FALSE)</f>
        <v>Amaranthus dubius</v>
      </c>
    </row>
    <row r="475" spans="1:14">
      <c r="A475">
        <v>2</v>
      </c>
      <c r="B475">
        <v>3</v>
      </c>
      <c r="C475">
        <v>7</v>
      </c>
      <c r="D475" t="s">
        <v>82</v>
      </c>
      <c r="E475" t="s">
        <v>127</v>
      </c>
      <c r="F475">
        <v>4</v>
      </c>
      <c r="G475">
        <v>82</v>
      </c>
      <c r="H475">
        <v>31</v>
      </c>
      <c r="I475">
        <v>31</v>
      </c>
      <c r="J475" t="s">
        <v>244</v>
      </c>
      <c r="K475" t="s">
        <v>248</v>
      </c>
      <c r="L475">
        <v>88</v>
      </c>
      <c r="N475" t="str">
        <f>VLOOKUP(Table1[[#This Row],[Genera species]], 'Check list'!A:E, 5, FALSE)</f>
        <v>Physalis peruviana</v>
      </c>
    </row>
    <row r="476" spans="1:14">
      <c r="A476">
        <v>2</v>
      </c>
      <c r="B476">
        <v>3</v>
      </c>
      <c r="C476">
        <v>7</v>
      </c>
      <c r="D476" t="s">
        <v>253</v>
      </c>
      <c r="E476" t="s">
        <v>117</v>
      </c>
      <c r="F476">
        <v>4</v>
      </c>
      <c r="G476">
        <v>76</v>
      </c>
      <c r="H476">
        <v>42</v>
      </c>
      <c r="I476">
        <v>42</v>
      </c>
      <c r="J476" t="s">
        <v>244</v>
      </c>
      <c r="K476" t="s">
        <v>248</v>
      </c>
      <c r="L476">
        <v>88</v>
      </c>
      <c r="N476" t="str">
        <f>VLOOKUP(Table1[[#This Row],[Genera species]], 'Check list'!A:E, 5, FALSE)</f>
        <v>Rungia chinensis</v>
      </c>
    </row>
    <row r="477" spans="1:14">
      <c r="A477">
        <v>2</v>
      </c>
      <c r="B477">
        <v>3</v>
      </c>
      <c r="C477">
        <v>7</v>
      </c>
      <c r="D477" t="s">
        <v>28</v>
      </c>
      <c r="E477" t="s">
        <v>128</v>
      </c>
      <c r="F477">
        <v>4</v>
      </c>
      <c r="G477">
        <v>83</v>
      </c>
      <c r="H477">
        <v>12</v>
      </c>
      <c r="I477">
        <v>12</v>
      </c>
      <c r="J477" t="s">
        <v>244</v>
      </c>
      <c r="K477" t="s">
        <v>248</v>
      </c>
      <c r="L477">
        <v>88</v>
      </c>
      <c r="N477" t="str">
        <f>VLOOKUP(Table1[[#This Row],[Genera species]], 'Check list'!A:E, 5, FALSE)</f>
        <v>Bidens pilosa</v>
      </c>
    </row>
    <row r="478" spans="1:14">
      <c r="A478">
        <v>2</v>
      </c>
      <c r="B478">
        <v>3</v>
      </c>
      <c r="C478">
        <v>7</v>
      </c>
      <c r="D478" t="s">
        <v>110</v>
      </c>
      <c r="E478" t="s">
        <v>120</v>
      </c>
      <c r="F478">
        <v>4</v>
      </c>
      <c r="G478">
        <v>70</v>
      </c>
      <c r="H478">
        <v>41</v>
      </c>
      <c r="I478">
        <v>41</v>
      </c>
      <c r="J478" t="s">
        <v>244</v>
      </c>
      <c r="K478" t="s">
        <v>248</v>
      </c>
      <c r="L478">
        <v>88</v>
      </c>
      <c r="N478" t="str">
        <f>VLOOKUP(Table1[[#This Row],[Genera species]], 'Check list'!A:E, 5, FALSE)</f>
        <v>Alocasia brancifolia</v>
      </c>
    </row>
    <row r="479" spans="1:14">
      <c r="A479">
        <v>2</v>
      </c>
      <c r="B479">
        <v>3</v>
      </c>
      <c r="C479">
        <v>7</v>
      </c>
      <c r="D479" t="s">
        <v>15</v>
      </c>
      <c r="E479" t="s">
        <v>134</v>
      </c>
      <c r="F479">
        <v>1</v>
      </c>
      <c r="G479">
        <v>11</v>
      </c>
      <c r="H479">
        <v>7</v>
      </c>
      <c r="I479">
        <v>7</v>
      </c>
      <c r="J479" t="s">
        <v>244</v>
      </c>
      <c r="K479" t="s">
        <v>248</v>
      </c>
      <c r="L479">
        <v>88</v>
      </c>
      <c r="N479" t="str">
        <f>VLOOKUP(Table1[[#This Row],[Genera species]], 'Check list'!A:E, 5, FALSE)</f>
        <v>Ficus wassa</v>
      </c>
    </row>
    <row r="480" spans="1:14">
      <c r="A480">
        <v>2</v>
      </c>
      <c r="B480">
        <v>3</v>
      </c>
      <c r="C480">
        <v>7</v>
      </c>
      <c r="D480" t="s">
        <v>15</v>
      </c>
      <c r="E480" t="s">
        <v>30</v>
      </c>
      <c r="F480">
        <v>1</v>
      </c>
      <c r="G480">
        <v>16</v>
      </c>
      <c r="H480">
        <v>7</v>
      </c>
      <c r="I480">
        <v>7</v>
      </c>
      <c r="J480" t="s">
        <v>244</v>
      </c>
      <c r="K480" t="s">
        <v>248</v>
      </c>
      <c r="L480">
        <v>88</v>
      </c>
      <c r="N480" t="str">
        <f>VLOOKUP(Table1[[#This Row],[Genera species]], 'Check list'!A:E, 5, FALSE)</f>
        <v>Ficus hispida</v>
      </c>
    </row>
    <row r="481" spans="1:14">
      <c r="A481">
        <v>2</v>
      </c>
      <c r="B481">
        <v>3</v>
      </c>
      <c r="C481">
        <v>7</v>
      </c>
      <c r="D481" t="s">
        <v>95</v>
      </c>
      <c r="E481" t="s">
        <v>96</v>
      </c>
      <c r="F481">
        <v>5</v>
      </c>
      <c r="G481">
        <v>60</v>
      </c>
      <c r="H481">
        <v>34</v>
      </c>
      <c r="I481">
        <v>34</v>
      </c>
      <c r="J481" t="s">
        <v>244</v>
      </c>
      <c r="K481" t="s">
        <v>248</v>
      </c>
      <c r="L481">
        <v>88</v>
      </c>
      <c r="N481" t="str">
        <f>VLOOKUP(Table1[[#This Row],[Genera species]], 'Check list'!A:E, 5, FALSE)</f>
        <v>Passiflora foetida</v>
      </c>
    </row>
    <row r="482" spans="1:14">
      <c r="A482">
        <v>2</v>
      </c>
      <c r="B482">
        <v>3</v>
      </c>
      <c r="C482">
        <v>7</v>
      </c>
      <c r="D482" t="s">
        <v>15</v>
      </c>
      <c r="E482" t="s">
        <v>16</v>
      </c>
      <c r="F482">
        <v>1</v>
      </c>
      <c r="G482">
        <v>7</v>
      </c>
      <c r="H482">
        <v>7</v>
      </c>
      <c r="I482">
        <v>7</v>
      </c>
      <c r="J482" t="s">
        <v>244</v>
      </c>
      <c r="K482" t="s">
        <v>248</v>
      </c>
      <c r="L482">
        <v>88</v>
      </c>
      <c r="N482" t="str">
        <f>VLOOKUP(Table1[[#This Row],[Genera species]], 'Check list'!A:E, 5, FALSE)</f>
        <v>Ficus septica</v>
      </c>
    </row>
    <row r="483" spans="1:14">
      <c r="A483">
        <v>2</v>
      </c>
      <c r="B483">
        <v>3</v>
      </c>
      <c r="C483">
        <v>7</v>
      </c>
      <c r="D483" t="s">
        <v>28</v>
      </c>
      <c r="E483" t="s">
        <v>77</v>
      </c>
      <c r="F483">
        <v>4</v>
      </c>
      <c r="G483">
        <v>47</v>
      </c>
      <c r="H483">
        <v>12</v>
      </c>
      <c r="I483">
        <v>12</v>
      </c>
      <c r="J483" t="s">
        <v>244</v>
      </c>
      <c r="K483" t="s">
        <v>248</v>
      </c>
      <c r="L483">
        <v>88</v>
      </c>
      <c r="N483" t="str">
        <f>VLOOKUP(Table1[[#This Row],[Genera species]], 'Check list'!A:E, 5, FALSE)</f>
        <v>Ageratum conyzoides</v>
      </c>
    </row>
    <row r="484" spans="1:14">
      <c r="A484">
        <v>2</v>
      </c>
      <c r="B484">
        <v>3</v>
      </c>
      <c r="C484">
        <v>7</v>
      </c>
      <c r="D484" t="s">
        <v>13</v>
      </c>
      <c r="E484" t="s">
        <v>116</v>
      </c>
      <c r="F484">
        <v>5</v>
      </c>
      <c r="G484">
        <v>75</v>
      </c>
      <c r="H484">
        <v>6</v>
      </c>
      <c r="I484">
        <v>6</v>
      </c>
      <c r="J484" t="s">
        <v>244</v>
      </c>
      <c r="K484" t="s">
        <v>248</v>
      </c>
      <c r="L484">
        <v>88</v>
      </c>
      <c r="N484" t="str">
        <f>VLOOKUP(Table1[[#This Row],[Genera species]], 'Check list'!A:E, 5, FALSE)</f>
        <v>Nastus productus</v>
      </c>
    </row>
    <row r="485" spans="1:14">
      <c r="A485">
        <v>2</v>
      </c>
      <c r="B485">
        <v>3</v>
      </c>
      <c r="C485">
        <v>8</v>
      </c>
      <c r="D485" t="s">
        <v>253</v>
      </c>
      <c r="E485" t="s">
        <v>117</v>
      </c>
      <c r="F485">
        <v>4</v>
      </c>
      <c r="G485">
        <v>76</v>
      </c>
      <c r="H485">
        <v>42</v>
      </c>
      <c r="I485">
        <v>42</v>
      </c>
      <c r="J485" t="s">
        <v>244</v>
      </c>
      <c r="K485" t="s">
        <v>248</v>
      </c>
      <c r="L485">
        <v>88</v>
      </c>
      <c r="N485" t="str">
        <f>VLOOKUP(Table1[[#This Row],[Genera species]], 'Check list'!A:E, 5, FALSE)</f>
        <v>Rungia chinensis</v>
      </c>
    </row>
    <row r="486" spans="1:14">
      <c r="A486">
        <v>2</v>
      </c>
      <c r="B486">
        <v>3</v>
      </c>
      <c r="C486">
        <v>8</v>
      </c>
      <c r="D486" t="s">
        <v>44</v>
      </c>
      <c r="E486" t="s">
        <v>43</v>
      </c>
      <c r="F486">
        <v>1</v>
      </c>
      <c r="G486">
        <v>24</v>
      </c>
      <c r="H486">
        <v>17</v>
      </c>
      <c r="I486">
        <v>17</v>
      </c>
      <c r="J486" t="s">
        <v>244</v>
      </c>
      <c r="K486" t="s">
        <v>248</v>
      </c>
      <c r="L486">
        <v>88</v>
      </c>
      <c r="N486" t="str">
        <f>VLOOKUP(Table1[[#This Row],[Genera species]], 'Check list'!A:E, 5, FALSE)</f>
        <v>Glochidion disparipes</v>
      </c>
    </row>
    <row r="487" spans="1:14">
      <c r="A487">
        <v>2</v>
      </c>
      <c r="B487">
        <v>3</v>
      </c>
      <c r="C487">
        <v>8</v>
      </c>
      <c r="D487" t="s">
        <v>86</v>
      </c>
      <c r="E487" t="s">
        <v>109</v>
      </c>
      <c r="F487">
        <v>3</v>
      </c>
      <c r="G487">
        <v>69</v>
      </c>
      <c r="H487">
        <v>32</v>
      </c>
      <c r="I487">
        <v>32</v>
      </c>
      <c r="J487" t="s">
        <v>244</v>
      </c>
      <c r="K487" t="s">
        <v>248</v>
      </c>
      <c r="L487">
        <v>88</v>
      </c>
      <c r="N487" t="str">
        <f>VLOOKUP(Table1[[#This Row],[Genera species]], 'Check list'!A:E, 5, FALSE)</f>
        <v>Nephrolepis lauterbachii</v>
      </c>
    </row>
    <row r="488" spans="1:14">
      <c r="A488">
        <v>2</v>
      </c>
      <c r="B488">
        <v>3</v>
      </c>
      <c r="C488">
        <v>8</v>
      </c>
      <c r="D488" t="s">
        <v>33</v>
      </c>
      <c r="E488" t="s">
        <v>88</v>
      </c>
      <c r="F488">
        <v>1</v>
      </c>
      <c r="G488">
        <v>54</v>
      </c>
      <c r="H488">
        <v>13</v>
      </c>
      <c r="I488">
        <v>13</v>
      </c>
      <c r="J488" t="s">
        <v>244</v>
      </c>
      <c r="K488" t="s">
        <v>248</v>
      </c>
      <c r="L488">
        <v>88</v>
      </c>
      <c r="N488" t="str">
        <f>VLOOKUP(Table1[[#This Row],[Genera species]], 'Check list'!A:E, 5, FALSE)</f>
        <v>Leucaena leucocephala</v>
      </c>
    </row>
    <row r="489" spans="1:14">
      <c r="A489">
        <v>2</v>
      </c>
      <c r="B489">
        <v>3</v>
      </c>
      <c r="C489">
        <v>8</v>
      </c>
      <c r="D489" t="s">
        <v>107</v>
      </c>
      <c r="E489" t="s">
        <v>108</v>
      </c>
      <c r="F489">
        <v>5</v>
      </c>
      <c r="G489">
        <v>68</v>
      </c>
      <c r="H489">
        <v>40</v>
      </c>
      <c r="I489">
        <v>40</v>
      </c>
      <c r="J489" t="s">
        <v>244</v>
      </c>
      <c r="K489" t="s">
        <v>248</v>
      </c>
      <c r="L489">
        <v>88</v>
      </c>
      <c r="N489" t="str">
        <f>VLOOKUP(Table1[[#This Row],[Genera species]], 'Check list'!A:E, 5, FALSE)</f>
        <v>Stephania japonica</v>
      </c>
    </row>
    <row r="490" spans="1:14">
      <c r="A490">
        <v>2</v>
      </c>
      <c r="B490">
        <v>3</v>
      </c>
      <c r="C490">
        <v>8</v>
      </c>
      <c r="D490" t="s">
        <v>110</v>
      </c>
      <c r="E490" t="s">
        <v>121</v>
      </c>
      <c r="F490">
        <v>4</v>
      </c>
      <c r="G490">
        <v>78</v>
      </c>
      <c r="H490">
        <v>41</v>
      </c>
      <c r="I490">
        <v>41</v>
      </c>
      <c r="J490" t="s">
        <v>244</v>
      </c>
      <c r="K490" t="s">
        <v>248</v>
      </c>
      <c r="L490">
        <v>88</v>
      </c>
      <c r="N490" t="str">
        <f>VLOOKUP(Table1[[#This Row],[Genera species]], 'Check list'!A:E, 5, FALSE)</f>
        <v>Alocasia lancifolia</v>
      </c>
    </row>
    <row r="491" spans="1:14">
      <c r="A491">
        <v>2</v>
      </c>
      <c r="B491">
        <v>3</v>
      </c>
      <c r="C491">
        <v>8</v>
      </c>
      <c r="D491" t="s">
        <v>18</v>
      </c>
      <c r="E491" t="s">
        <v>19</v>
      </c>
      <c r="F491">
        <v>6</v>
      </c>
      <c r="G491">
        <v>9</v>
      </c>
      <c r="H491">
        <v>8</v>
      </c>
      <c r="I491">
        <v>8</v>
      </c>
      <c r="J491" t="s">
        <v>244</v>
      </c>
      <c r="K491" t="s">
        <v>248</v>
      </c>
      <c r="L491">
        <v>88</v>
      </c>
      <c r="N491" t="str">
        <f>VLOOKUP(Table1[[#This Row],[Genera species]], 'Check list'!A:E, 5, FALSE)</f>
        <v>Goodyera procera</v>
      </c>
    </row>
    <row r="492" spans="1:14">
      <c r="A492">
        <v>2</v>
      </c>
      <c r="B492">
        <v>3</v>
      </c>
      <c r="C492">
        <v>8</v>
      </c>
      <c r="D492" t="s">
        <v>82</v>
      </c>
      <c r="E492" t="s">
        <v>83</v>
      </c>
      <c r="F492">
        <v>2</v>
      </c>
      <c r="G492">
        <v>50</v>
      </c>
      <c r="H492">
        <v>31</v>
      </c>
      <c r="I492">
        <v>31</v>
      </c>
      <c r="J492" t="s">
        <v>244</v>
      </c>
      <c r="K492" t="s">
        <v>248</v>
      </c>
      <c r="L492">
        <v>88</v>
      </c>
      <c r="N492" t="str">
        <f>VLOOKUP(Table1[[#This Row],[Genera species]], 'Check list'!A:E, 5, FALSE)</f>
        <v>Solanum betaceum</v>
      </c>
    </row>
    <row r="493" spans="1:14">
      <c r="A493">
        <v>2</v>
      </c>
      <c r="B493">
        <v>3</v>
      </c>
      <c r="C493">
        <v>8</v>
      </c>
      <c r="D493" t="s">
        <v>38</v>
      </c>
      <c r="E493" t="s">
        <v>39</v>
      </c>
      <c r="F493">
        <v>4</v>
      </c>
      <c r="G493">
        <v>22</v>
      </c>
      <c r="H493">
        <v>16</v>
      </c>
      <c r="I493">
        <v>16</v>
      </c>
      <c r="J493" t="s">
        <v>244</v>
      </c>
      <c r="K493" t="s">
        <v>248</v>
      </c>
      <c r="L493">
        <v>88</v>
      </c>
      <c r="N493" t="str">
        <f>VLOOKUP(Table1[[#This Row],[Genera species]], 'Check list'!A:E, 5, FALSE)</f>
        <v>Sida acuta</v>
      </c>
    </row>
    <row r="494" spans="1:14">
      <c r="A494">
        <v>2</v>
      </c>
      <c r="B494">
        <v>3</v>
      </c>
      <c r="C494">
        <v>8</v>
      </c>
      <c r="D494" t="s">
        <v>12</v>
      </c>
      <c r="E494" t="s">
        <v>11</v>
      </c>
      <c r="F494">
        <v>1</v>
      </c>
      <c r="G494">
        <v>5</v>
      </c>
      <c r="H494">
        <v>5</v>
      </c>
      <c r="I494">
        <v>5</v>
      </c>
      <c r="J494" t="s">
        <v>244</v>
      </c>
      <c r="K494" t="s">
        <v>248</v>
      </c>
      <c r="L494">
        <v>88</v>
      </c>
      <c r="N494" t="str">
        <f>VLOOKUP(Table1[[#This Row],[Genera species]], 'Check list'!A:E, 5, FALSE)</f>
        <v>Piper aduncum</v>
      </c>
    </row>
    <row r="495" spans="1:14">
      <c r="A495">
        <v>2</v>
      </c>
      <c r="B495">
        <v>3</v>
      </c>
      <c r="C495">
        <v>8</v>
      </c>
      <c r="D495" t="s">
        <v>95</v>
      </c>
      <c r="E495" t="s">
        <v>96</v>
      </c>
      <c r="F495">
        <v>5</v>
      </c>
      <c r="G495">
        <v>60</v>
      </c>
      <c r="H495">
        <v>34</v>
      </c>
      <c r="I495">
        <v>34</v>
      </c>
      <c r="J495" t="s">
        <v>244</v>
      </c>
      <c r="K495" t="s">
        <v>248</v>
      </c>
      <c r="L495">
        <v>88</v>
      </c>
      <c r="N495" t="str">
        <f>VLOOKUP(Table1[[#This Row],[Genera species]], 'Check list'!A:E, 5, FALSE)</f>
        <v>Passiflora foetida</v>
      </c>
    </row>
    <row r="496" spans="1:14">
      <c r="A496">
        <v>2</v>
      </c>
      <c r="B496">
        <v>3</v>
      </c>
      <c r="C496">
        <v>8</v>
      </c>
      <c r="D496" t="s">
        <v>15</v>
      </c>
      <c r="E496" t="s">
        <v>30</v>
      </c>
      <c r="F496">
        <v>1</v>
      </c>
      <c r="G496">
        <v>16</v>
      </c>
      <c r="H496">
        <v>7</v>
      </c>
      <c r="I496">
        <v>7</v>
      </c>
      <c r="J496" t="s">
        <v>244</v>
      </c>
      <c r="K496" t="s">
        <v>248</v>
      </c>
      <c r="L496">
        <v>88</v>
      </c>
      <c r="N496" t="str">
        <f>VLOOKUP(Table1[[#This Row],[Genera species]], 'Check list'!A:E, 5, FALSE)</f>
        <v>Ficus hispida</v>
      </c>
    </row>
    <row r="497" spans="1:14">
      <c r="A497">
        <v>2</v>
      </c>
      <c r="B497">
        <v>3</v>
      </c>
      <c r="C497">
        <v>8</v>
      </c>
      <c r="D497" t="s">
        <v>82</v>
      </c>
      <c r="E497" t="s">
        <v>127</v>
      </c>
      <c r="F497">
        <v>4</v>
      </c>
      <c r="G497">
        <v>82</v>
      </c>
      <c r="H497">
        <v>31</v>
      </c>
      <c r="I497">
        <v>31</v>
      </c>
      <c r="J497" t="s">
        <v>244</v>
      </c>
      <c r="K497" t="s">
        <v>248</v>
      </c>
      <c r="L497">
        <v>88</v>
      </c>
      <c r="N497" t="str">
        <f>VLOOKUP(Table1[[#This Row],[Genera species]], 'Check list'!A:E, 5, FALSE)</f>
        <v>Physalis peruviana</v>
      </c>
    </row>
    <row r="498" spans="1:14">
      <c r="A498">
        <v>2</v>
      </c>
      <c r="B498">
        <v>3</v>
      </c>
      <c r="C498">
        <v>8</v>
      </c>
      <c r="D498" t="s">
        <v>8</v>
      </c>
      <c r="E498" t="s">
        <v>7</v>
      </c>
      <c r="F498">
        <v>3</v>
      </c>
      <c r="G498">
        <v>2</v>
      </c>
      <c r="H498">
        <v>2</v>
      </c>
      <c r="I498">
        <v>2</v>
      </c>
      <c r="J498" t="s">
        <v>244</v>
      </c>
      <c r="K498" t="s">
        <v>248</v>
      </c>
      <c r="L498">
        <v>88</v>
      </c>
      <c r="N498" t="str">
        <f>VLOOKUP(Table1[[#This Row],[Genera species]], 'Check list'!A:E, 5, FALSE)</f>
        <v>Aglaomorpha parkinsonii</v>
      </c>
    </row>
    <row r="499" spans="1:14">
      <c r="A499">
        <v>2</v>
      </c>
      <c r="B499">
        <v>3</v>
      </c>
      <c r="C499">
        <v>8</v>
      </c>
      <c r="D499" t="s">
        <v>97</v>
      </c>
      <c r="E499" t="s">
        <v>98</v>
      </c>
      <c r="F499">
        <v>2</v>
      </c>
      <c r="G499">
        <v>61</v>
      </c>
      <c r="H499">
        <v>35</v>
      </c>
      <c r="I499">
        <v>35</v>
      </c>
      <c r="J499" t="s">
        <v>244</v>
      </c>
      <c r="K499" t="s">
        <v>248</v>
      </c>
      <c r="L499">
        <v>88</v>
      </c>
      <c r="N499" t="str">
        <f>VLOOKUP(Table1[[#This Row],[Genera species]], 'Check list'!A:E, 5, FALSE)</f>
        <v>Coffea arabica</v>
      </c>
    </row>
    <row r="500" spans="1:14">
      <c r="A500">
        <v>2</v>
      </c>
      <c r="B500">
        <v>3</v>
      </c>
      <c r="C500">
        <v>8</v>
      </c>
      <c r="D500" t="s">
        <v>242</v>
      </c>
      <c r="E500" t="s">
        <v>243</v>
      </c>
      <c r="F500">
        <v>4</v>
      </c>
      <c r="G500">
        <v>165</v>
      </c>
      <c r="H500">
        <v>75</v>
      </c>
      <c r="I500">
        <v>75</v>
      </c>
      <c r="J500" t="s">
        <v>244</v>
      </c>
      <c r="K500" t="s">
        <v>248</v>
      </c>
      <c r="L500">
        <v>88</v>
      </c>
      <c r="N500" t="str">
        <f>VLOOKUP(Table1[[#This Row],[Genera species]], 'Check list'!A:E, 5, FALSE)</f>
        <v>Oxalis stricta</v>
      </c>
    </row>
    <row r="501" spans="1:14">
      <c r="A501">
        <v>2</v>
      </c>
      <c r="B501">
        <v>3</v>
      </c>
      <c r="C501">
        <v>8</v>
      </c>
      <c r="D501" t="s">
        <v>13</v>
      </c>
      <c r="E501" t="s">
        <v>14</v>
      </c>
      <c r="F501">
        <v>4</v>
      </c>
      <c r="G501">
        <v>6</v>
      </c>
      <c r="I501">
        <v>6</v>
      </c>
      <c r="J501" t="s">
        <v>244</v>
      </c>
      <c r="K501" t="s">
        <v>248</v>
      </c>
      <c r="L501">
        <v>88</v>
      </c>
      <c r="N501" t="str">
        <f>VLOOKUP(Table1[[#This Row],[Genera species]], 'Check list'!A:E, 5, FALSE)</f>
        <v>Digitaria sanguinalis</v>
      </c>
    </row>
    <row r="502" spans="1:14">
      <c r="A502">
        <v>2</v>
      </c>
      <c r="B502">
        <v>3</v>
      </c>
      <c r="C502">
        <v>8</v>
      </c>
      <c r="D502" t="s">
        <v>118</v>
      </c>
      <c r="E502" t="s">
        <v>119</v>
      </c>
      <c r="F502">
        <v>4</v>
      </c>
      <c r="G502">
        <v>77</v>
      </c>
      <c r="H502">
        <v>43</v>
      </c>
      <c r="I502">
        <v>43</v>
      </c>
      <c r="J502" t="s">
        <v>244</v>
      </c>
      <c r="K502" t="s">
        <v>248</v>
      </c>
      <c r="L502">
        <v>88</v>
      </c>
      <c r="N502" t="str">
        <f>VLOOKUP(Table1[[#This Row],[Genera species]], 'Check list'!A:E, 5, FALSE)</f>
        <v>Impatiens hawkeri</v>
      </c>
    </row>
    <row r="503" spans="1:14">
      <c r="A503">
        <v>2</v>
      </c>
      <c r="B503">
        <v>3</v>
      </c>
      <c r="C503">
        <v>8</v>
      </c>
      <c r="D503" t="s">
        <v>33</v>
      </c>
      <c r="E503" t="s">
        <v>35</v>
      </c>
      <c r="F503">
        <v>4</v>
      </c>
      <c r="G503">
        <v>20</v>
      </c>
      <c r="H503">
        <v>13</v>
      </c>
      <c r="I503">
        <v>13</v>
      </c>
      <c r="J503" t="s">
        <v>244</v>
      </c>
      <c r="K503" t="s">
        <v>248</v>
      </c>
      <c r="L503">
        <v>88</v>
      </c>
      <c r="N503" t="str">
        <f>VLOOKUP(Table1[[#This Row],[Genera species]], 'Check list'!A:E, 5, FALSE)</f>
        <v>Desmodium intortum</v>
      </c>
    </row>
    <row r="504" spans="1:14">
      <c r="A504">
        <v>2</v>
      </c>
      <c r="B504">
        <v>3</v>
      </c>
      <c r="C504">
        <v>8</v>
      </c>
      <c r="D504" t="s">
        <v>253</v>
      </c>
      <c r="E504" t="s">
        <v>252</v>
      </c>
      <c r="F504">
        <v>4</v>
      </c>
      <c r="G504">
        <v>71</v>
      </c>
      <c r="H504">
        <v>42</v>
      </c>
      <c r="I504">
        <v>42</v>
      </c>
      <c r="J504" t="s">
        <v>244</v>
      </c>
      <c r="K504" t="s">
        <v>248</v>
      </c>
      <c r="L504">
        <v>88</v>
      </c>
      <c r="N504" t="str">
        <f>VLOOKUP(Table1[[#This Row],[Genera species]], 'Check list'!A:E, 5, FALSE)</f>
        <v>Rungia klossii</v>
      </c>
    </row>
    <row r="505" spans="1:14">
      <c r="A505">
        <v>2</v>
      </c>
      <c r="B505">
        <v>3</v>
      </c>
      <c r="C505">
        <v>8</v>
      </c>
      <c r="D505" t="s">
        <v>192</v>
      </c>
      <c r="E505" t="s">
        <v>41</v>
      </c>
      <c r="F505">
        <v>3</v>
      </c>
      <c r="G505">
        <v>3</v>
      </c>
      <c r="H505">
        <v>3</v>
      </c>
      <c r="I505">
        <v>3</v>
      </c>
      <c r="J505" t="s">
        <v>244</v>
      </c>
      <c r="K505" t="s">
        <v>248</v>
      </c>
      <c r="L505">
        <v>88</v>
      </c>
      <c r="N505" t="str">
        <f>VLOOKUP(Table1[[#This Row],[Genera species]], 'Check list'!A:E, 5, FALSE)</f>
        <v>Leucostegia pallida</v>
      </c>
    </row>
    <row r="506" spans="1:14">
      <c r="A506">
        <v>2</v>
      </c>
      <c r="B506">
        <v>3</v>
      </c>
      <c r="C506">
        <v>8</v>
      </c>
      <c r="D506" t="s">
        <v>112</v>
      </c>
      <c r="E506" t="s">
        <v>125</v>
      </c>
      <c r="F506">
        <v>4</v>
      </c>
      <c r="G506">
        <v>72</v>
      </c>
      <c r="H506">
        <v>43</v>
      </c>
      <c r="I506">
        <v>43</v>
      </c>
      <c r="J506" t="s">
        <v>244</v>
      </c>
      <c r="K506" t="s">
        <v>248</v>
      </c>
      <c r="L506">
        <v>88</v>
      </c>
      <c r="N506" t="str">
        <f>VLOOKUP(Table1[[#This Row],[Genera species]], 'Check list'!A:E, 5, FALSE)</f>
        <v>Amaranthus polygonoides</v>
      </c>
    </row>
    <row r="507" spans="1:14">
      <c r="A507">
        <v>2</v>
      </c>
      <c r="B507">
        <v>3</v>
      </c>
      <c r="C507">
        <v>8</v>
      </c>
      <c r="D507" t="s">
        <v>28</v>
      </c>
      <c r="E507" t="s">
        <v>128</v>
      </c>
      <c r="F507">
        <v>4</v>
      </c>
      <c r="G507">
        <v>83</v>
      </c>
      <c r="H507">
        <v>12</v>
      </c>
      <c r="I507">
        <v>12</v>
      </c>
      <c r="J507" t="s">
        <v>244</v>
      </c>
      <c r="K507" t="s">
        <v>248</v>
      </c>
      <c r="L507">
        <v>88</v>
      </c>
      <c r="N507" t="str">
        <f>VLOOKUP(Table1[[#This Row],[Genera species]], 'Check list'!A:E, 5, FALSE)</f>
        <v>Bidens pilosa</v>
      </c>
    </row>
    <row r="508" spans="1:14">
      <c r="A508">
        <v>2</v>
      </c>
      <c r="B508">
        <v>3</v>
      </c>
      <c r="C508">
        <v>8</v>
      </c>
      <c r="D508" t="s">
        <v>28</v>
      </c>
      <c r="E508" t="s">
        <v>77</v>
      </c>
      <c r="F508">
        <v>4</v>
      </c>
      <c r="G508">
        <v>47</v>
      </c>
      <c r="H508">
        <v>12</v>
      </c>
      <c r="I508">
        <v>12</v>
      </c>
      <c r="J508" t="s">
        <v>244</v>
      </c>
      <c r="K508" t="s">
        <v>248</v>
      </c>
      <c r="L508">
        <v>88</v>
      </c>
      <c r="N508" t="str">
        <f>VLOOKUP(Table1[[#This Row],[Genera species]], 'Check list'!A:E, 5, FALSE)</f>
        <v>Ageratum conyzoides</v>
      </c>
    </row>
    <row r="509" spans="1:14">
      <c r="A509">
        <v>2</v>
      </c>
      <c r="B509">
        <v>3</v>
      </c>
      <c r="C509">
        <v>8</v>
      </c>
      <c r="D509" t="s">
        <v>8</v>
      </c>
      <c r="E509" t="s">
        <v>129</v>
      </c>
      <c r="F509">
        <v>5</v>
      </c>
      <c r="G509">
        <v>84</v>
      </c>
      <c r="H509">
        <v>2</v>
      </c>
      <c r="I509">
        <v>2</v>
      </c>
      <c r="J509" t="s">
        <v>244</v>
      </c>
      <c r="K509" t="s">
        <v>248</v>
      </c>
      <c r="L509">
        <v>88</v>
      </c>
      <c r="N509" t="str">
        <f>VLOOKUP(Table1[[#This Row],[Genera species]], 'Check list'!A:E, 5, FALSE)</f>
        <v>Selliguea enervis</v>
      </c>
    </row>
    <row r="510" spans="1:14">
      <c r="A510">
        <v>2</v>
      </c>
      <c r="B510">
        <v>4</v>
      </c>
      <c r="C510">
        <v>1</v>
      </c>
      <c r="D510" t="s">
        <v>253</v>
      </c>
      <c r="E510" t="s">
        <v>252</v>
      </c>
      <c r="F510">
        <v>4</v>
      </c>
      <c r="G510">
        <v>71</v>
      </c>
      <c r="H510">
        <v>42</v>
      </c>
      <c r="I510">
        <v>42</v>
      </c>
      <c r="J510" t="s">
        <v>244</v>
      </c>
      <c r="K510" t="s">
        <v>248</v>
      </c>
      <c r="L510">
        <v>88</v>
      </c>
      <c r="N510" t="str">
        <f>VLOOKUP(Table1[[#This Row],[Genera species]], 'Check list'!A:E, 5, FALSE)</f>
        <v>Rungia klossii</v>
      </c>
    </row>
    <row r="511" spans="1:14">
      <c r="A511">
        <v>2</v>
      </c>
      <c r="B511">
        <v>4</v>
      </c>
      <c r="C511">
        <v>1</v>
      </c>
      <c r="D511" t="s">
        <v>44</v>
      </c>
      <c r="E511" t="s">
        <v>130</v>
      </c>
      <c r="F511">
        <v>2</v>
      </c>
      <c r="G511">
        <v>85</v>
      </c>
      <c r="H511">
        <v>17</v>
      </c>
      <c r="I511">
        <v>17</v>
      </c>
      <c r="J511" t="s">
        <v>244</v>
      </c>
      <c r="K511" t="s">
        <v>248</v>
      </c>
      <c r="L511">
        <v>88</v>
      </c>
      <c r="N511" t="str">
        <f>VLOOKUP(Table1[[#This Row],[Genera species]], 'Check list'!A:E, 5, FALSE)</f>
        <v>Glochidion eriocarpum</v>
      </c>
    </row>
    <row r="512" spans="1:14">
      <c r="A512">
        <v>2</v>
      </c>
      <c r="B512">
        <v>4</v>
      </c>
      <c r="C512">
        <v>1</v>
      </c>
      <c r="D512" t="s">
        <v>38</v>
      </c>
      <c r="E512" t="s">
        <v>39</v>
      </c>
      <c r="F512">
        <v>4</v>
      </c>
      <c r="G512">
        <v>22</v>
      </c>
      <c r="H512">
        <v>16</v>
      </c>
      <c r="I512">
        <v>16</v>
      </c>
      <c r="J512" t="s">
        <v>244</v>
      </c>
      <c r="K512" t="s">
        <v>248</v>
      </c>
      <c r="L512">
        <v>88</v>
      </c>
      <c r="N512" t="str">
        <f>VLOOKUP(Table1[[#This Row],[Genera species]], 'Check list'!A:E, 5, FALSE)</f>
        <v>Sida acuta</v>
      </c>
    </row>
    <row r="513" spans="1:14">
      <c r="A513">
        <v>2</v>
      </c>
      <c r="B513">
        <v>4</v>
      </c>
      <c r="C513">
        <v>1</v>
      </c>
      <c r="D513" t="s">
        <v>27</v>
      </c>
      <c r="E513" t="s">
        <v>26</v>
      </c>
      <c r="F513">
        <v>1</v>
      </c>
      <c r="G513">
        <v>14</v>
      </c>
      <c r="H513">
        <v>11</v>
      </c>
      <c r="I513">
        <v>11</v>
      </c>
      <c r="J513" t="s">
        <v>244</v>
      </c>
      <c r="K513" t="s">
        <v>248</v>
      </c>
      <c r="L513">
        <v>88</v>
      </c>
      <c r="N513" t="str">
        <f>VLOOKUP(Table1[[#This Row],[Genera species]], 'Check list'!A:E, 5, FALSE)</f>
        <v>Mallotus discolor</v>
      </c>
    </row>
    <row r="514" spans="1:14">
      <c r="A514">
        <v>2</v>
      </c>
      <c r="B514">
        <v>4</v>
      </c>
      <c r="C514">
        <v>1</v>
      </c>
      <c r="D514" t="s">
        <v>58</v>
      </c>
      <c r="E514" t="s">
        <v>80</v>
      </c>
      <c r="F514">
        <v>1</v>
      </c>
      <c r="G514">
        <v>49</v>
      </c>
      <c r="H514">
        <v>23</v>
      </c>
      <c r="I514">
        <v>23</v>
      </c>
      <c r="J514" t="s">
        <v>244</v>
      </c>
      <c r="K514" t="s">
        <v>248</v>
      </c>
      <c r="L514">
        <v>88</v>
      </c>
      <c r="N514" t="str">
        <f>VLOOKUP(Table1[[#This Row],[Genera species]], 'Check list'!A:E, 5, FALSE)</f>
        <v>Cinnamomum sp</v>
      </c>
    </row>
    <row r="515" spans="1:14">
      <c r="A515">
        <v>2</v>
      </c>
      <c r="B515">
        <v>4</v>
      </c>
      <c r="C515">
        <v>1</v>
      </c>
      <c r="D515" t="s">
        <v>97</v>
      </c>
      <c r="E515" t="s">
        <v>189</v>
      </c>
      <c r="F515">
        <v>2</v>
      </c>
      <c r="G515">
        <v>86</v>
      </c>
      <c r="H515">
        <v>35</v>
      </c>
      <c r="I515">
        <v>35</v>
      </c>
      <c r="J515" t="s">
        <v>244</v>
      </c>
      <c r="K515" t="s">
        <v>248</v>
      </c>
      <c r="L515">
        <v>88</v>
      </c>
      <c r="N515" t="str">
        <f>VLOOKUP(Table1[[#This Row],[Genera species]], 'Check list'!A:E, 5, FALSE)</f>
        <v>Psychotria insularum</v>
      </c>
    </row>
    <row r="516" spans="1:14">
      <c r="A516">
        <v>2</v>
      </c>
      <c r="B516">
        <v>4</v>
      </c>
      <c r="C516">
        <v>1</v>
      </c>
      <c r="D516" t="s">
        <v>13</v>
      </c>
      <c r="E516" t="s">
        <v>17</v>
      </c>
      <c r="F516">
        <v>4</v>
      </c>
      <c r="G516">
        <v>8</v>
      </c>
      <c r="H516">
        <v>6</v>
      </c>
      <c r="I516">
        <v>6</v>
      </c>
      <c r="J516" t="s">
        <v>244</v>
      </c>
      <c r="K516" t="s">
        <v>248</v>
      </c>
      <c r="L516">
        <v>88</v>
      </c>
      <c r="N516" t="str">
        <f>VLOOKUP(Table1[[#This Row],[Genera species]], 'Check list'!A:E, 5, FALSE)</f>
        <v>Microstegium vimineum</v>
      </c>
    </row>
    <row r="517" spans="1:14">
      <c r="A517">
        <v>2</v>
      </c>
      <c r="B517">
        <v>4</v>
      </c>
      <c r="C517">
        <v>1</v>
      </c>
      <c r="D517" t="s">
        <v>15</v>
      </c>
      <c r="E517" t="s">
        <v>134</v>
      </c>
      <c r="F517">
        <v>1</v>
      </c>
      <c r="G517">
        <v>11</v>
      </c>
      <c r="H517">
        <v>7</v>
      </c>
      <c r="I517">
        <v>7</v>
      </c>
      <c r="J517" t="s">
        <v>244</v>
      </c>
      <c r="K517" t="s">
        <v>248</v>
      </c>
      <c r="L517">
        <v>88</v>
      </c>
      <c r="N517" t="str">
        <f>VLOOKUP(Table1[[#This Row],[Genera species]], 'Check list'!A:E, 5, FALSE)</f>
        <v>Ficus wassa</v>
      </c>
    </row>
    <row r="518" spans="1:14">
      <c r="A518">
        <v>2</v>
      </c>
      <c r="B518">
        <v>4</v>
      </c>
      <c r="C518">
        <v>1</v>
      </c>
      <c r="D518" t="s">
        <v>47</v>
      </c>
      <c r="E518" t="s">
        <v>48</v>
      </c>
      <c r="F518">
        <v>3</v>
      </c>
      <c r="G518">
        <v>27</v>
      </c>
      <c r="H518">
        <v>19</v>
      </c>
      <c r="I518">
        <v>19</v>
      </c>
      <c r="J518" t="s">
        <v>244</v>
      </c>
      <c r="K518" t="s">
        <v>248</v>
      </c>
      <c r="L518">
        <v>88</v>
      </c>
      <c r="N518" t="str">
        <f>VLOOKUP(Table1[[#This Row],[Genera species]], 'Check list'!A:E, 5, FALSE)</f>
        <v>Sphaerostephanos veitchii</v>
      </c>
    </row>
    <row r="519" spans="1:14">
      <c r="A519">
        <v>2</v>
      </c>
      <c r="B519">
        <v>4</v>
      </c>
      <c r="C519">
        <v>1</v>
      </c>
      <c r="D519" t="s">
        <v>47</v>
      </c>
      <c r="E519" t="s">
        <v>62</v>
      </c>
      <c r="F519">
        <v>3</v>
      </c>
      <c r="G519">
        <v>36</v>
      </c>
      <c r="H519">
        <v>19</v>
      </c>
      <c r="I519">
        <v>19</v>
      </c>
      <c r="J519" t="s">
        <v>244</v>
      </c>
      <c r="K519" t="s">
        <v>248</v>
      </c>
      <c r="L519">
        <v>88</v>
      </c>
      <c r="N519" t="str">
        <f>VLOOKUP(Table1[[#This Row],[Genera species]], 'Check list'!A:E, 5, FALSE)</f>
        <v>Sphaerostephanos moseleyi</v>
      </c>
    </row>
    <row r="520" spans="1:14">
      <c r="A520">
        <v>2</v>
      </c>
      <c r="B520">
        <v>4</v>
      </c>
      <c r="C520">
        <v>1</v>
      </c>
      <c r="D520" t="s">
        <v>107</v>
      </c>
      <c r="E520" t="s">
        <v>108</v>
      </c>
      <c r="F520">
        <v>5</v>
      </c>
      <c r="G520">
        <v>68</v>
      </c>
      <c r="H520">
        <v>40</v>
      </c>
      <c r="I520">
        <v>40</v>
      </c>
      <c r="J520" t="s">
        <v>244</v>
      </c>
      <c r="K520" t="s">
        <v>248</v>
      </c>
      <c r="L520">
        <v>88</v>
      </c>
      <c r="N520" t="str">
        <f>VLOOKUP(Table1[[#This Row],[Genera species]], 'Check list'!A:E, 5, FALSE)</f>
        <v>Stephania japonica</v>
      </c>
    </row>
    <row r="521" spans="1:14">
      <c r="A521">
        <v>2</v>
      </c>
      <c r="B521">
        <v>4</v>
      </c>
      <c r="C521">
        <v>1</v>
      </c>
      <c r="D521" t="s">
        <v>155</v>
      </c>
      <c r="E521" t="s">
        <v>65</v>
      </c>
      <c r="F521">
        <v>4</v>
      </c>
      <c r="G521">
        <v>38</v>
      </c>
      <c r="H521">
        <v>14</v>
      </c>
      <c r="I521">
        <v>14</v>
      </c>
      <c r="J521" t="s">
        <v>244</v>
      </c>
      <c r="K521" t="s">
        <v>248</v>
      </c>
      <c r="L521">
        <v>88</v>
      </c>
      <c r="N521" t="str">
        <f>VLOOKUP(Table1[[#This Row],[Genera species]], 'Check list'!A:E, 5, FALSE)</f>
        <v>Riedelia sp</v>
      </c>
    </row>
    <row r="522" spans="1:14">
      <c r="A522">
        <v>2</v>
      </c>
      <c r="B522">
        <v>4</v>
      </c>
      <c r="C522">
        <v>1</v>
      </c>
      <c r="D522" t="s">
        <v>97</v>
      </c>
      <c r="E522" t="s">
        <v>188</v>
      </c>
      <c r="F522">
        <v>2</v>
      </c>
      <c r="G522">
        <v>87</v>
      </c>
      <c r="H522">
        <v>35</v>
      </c>
      <c r="I522">
        <v>35</v>
      </c>
      <c r="J522" t="s">
        <v>244</v>
      </c>
      <c r="K522" t="s">
        <v>248</v>
      </c>
      <c r="L522">
        <v>88</v>
      </c>
      <c r="N522" t="str">
        <f>VLOOKUP(Table1[[#This Row],[Genera species]], 'Check list'!A:E, 5, FALSE)</f>
        <v>Psychotria camerunensis</v>
      </c>
    </row>
    <row r="523" spans="1:14">
      <c r="A523">
        <v>2</v>
      </c>
      <c r="B523">
        <v>4</v>
      </c>
      <c r="C523">
        <v>1</v>
      </c>
      <c r="D523" t="s">
        <v>44</v>
      </c>
      <c r="E523" t="s">
        <v>211</v>
      </c>
      <c r="F523">
        <v>1</v>
      </c>
      <c r="G523">
        <v>25</v>
      </c>
      <c r="H523">
        <v>17</v>
      </c>
      <c r="I523">
        <v>17</v>
      </c>
      <c r="J523" t="s">
        <v>244</v>
      </c>
      <c r="K523" t="s">
        <v>248</v>
      </c>
      <c r="L523">
        <v>88</v>
      </c>
      <c r="N523" t="str">
        <f>VLOOKUP(Table1[[#This Row],[Genera species]], 'Check list'!A:E, 5, FALSE)</f>
        <v>Antidesma excavatum</v>
      </c>
    </row>
    <row r="524" spans="1:14">
      <c r="A524">
        <v>2</v>
      </c>
      <c r="B524">
        <v>4</v>
      </c>
      <c r="C524">
        <v>1</v>
      </c>
      <c r="D524" t="s">
        <v>82</v>
      </c>
      <c r="E524" t="s">
        <v>83</v>
      </c>
      <c r="F524">
        <v>2</v>
      </c>
      <c r="G524">
        <v>50</v>
      </c>
      <c r="H524">
        <v>31</v>
      </c>
      <c r="I524">
        <v>31</v>
      </c>
      <c r="J524" t="s">
        <v>244</v>
      </c>
      <c r="K524" t="s">
        <v>248</v>
      </c>
      <c r="L524">
        <v>88</v>
      </c>
      <c r="N524" t="str">
        <f>VLOOKUP(Table1[[#This Row],[Genera species]], 'Check list'!A:E, 5, FALSE)</f>
        <v>Solanum betaceum</v>
      </c>
    </row>
    <row r="525" spans="1:14">
      <c r="A525">
        <v>2</v>
      </c>
      <c r="B525">
        <v>4</v>
      </c>
      <c r="C525">
        <v>1</v>
      </c>
      <c r="D525" t="s">
        <v>33</v>
      </c>
      <c r="E525" t="s">
        <v>32</v>
      </c>
      <c r="F525">
        <v>4</v>
      </c>
      <c r="G525">
        <v>18</v>
      </c>
      <c r="H525">
        <v>13</v>
      </c>
      <c r="I525">
        <v>13</v>
      </c>
      <c r="J525" t="s">
        <v>244</v>
      </c>
      <c r="K525" t="s">
        <v>248</v>
      </c>
      <c r="L525">
        <v>88</v>
      </c>
      <c r="N525" t="str">
        <f>VLOOKUP(Table1[[#This Row],[Genera species]], 'Check list'!A:E, 5, FALSE)</f>
        <v>Pueraria montana</v>
      </c>
    </row>
    <row r="526" spans="1:14">
      <c r="A526">
        <v>2</v>
      </c>
      <c r="B526">
        <v>4</v>
      </c>
      <c r="C526">
        <v>1</v>
      </c>
      <c r="D526" t="s">
        <v>95</v>
      </c>
      <c r="E526" t="s">
        <v>96</v>
      </c>
      <c r="F526">
        <v>5</v>
      </c>
      <c r="G526">
        <v>60</v>
      </c>
      <c r="H526">
        <v>34</v>
      </c>
      <c r="I526">
        <v>34</v>
      </c>
      <c r="J526" t="s">
        <v>244</v>
      </c>
      <c r="K526" t="s">
        <v>248</v>
      </c>
      <c r="L526">
        <v>88</v>
      </c>
      <c r="N526" t="str">
        <f>VLOOKUP(Table1[[#This Row],[Genera species]], 'Check list'!A:E, 5, FALSE)</f>
        <v>Passiflora foetida</v>
      </c>
    </row>
    <row r="527" spans="1:14">
      <c r="A527">
        <v>2</v>
      </c>
      <c r="B527">
        <v>4</v>
      </c>
      <c r="C527">
        <v>2</v>
      </c>
      <c r="D527" t="s">
        <v>101</v>
      </c>
      <c r="E527" t="s">
        <v>241</v>
      </c>
      <c r="F527">
        <v>3</v>
      </c>
      <c r="G527">
        <v>164</v>
      </c>
      <c r="H527">
        <v>37</v>
      </c>
      <c r="I527">
        <v>37</v>
      </c>
      <c r="J527" t="s">
        <v>244</v>
      </c>
      <c r="K527" t="s">
        <v>248</v>
      </c>
      <c r="L527">
        <v>88</v>
      </c>
      <c r="N527" t="str">
        <f>VLOOKUP(Table1[[#This Row],[Genera species]], 'Check list'!A:E, 5, FALSE)</f>
        <v>Pteris papuana</v>
      </c>
    </row>
    <row r="528" spans="1:14">
      <c r="A528">
        <v>2</v>
      </c>
      <c r="B528">
        <v>4</v>
      </c>
      <c r="C528">
        <v>2</v>
      </c>
      <c r="D528" t="s">
        <v>9</v>
      </c>
      <c r="E528" t="s">
        <v>10</v>
      </c>
      <c r="F528">
        <v>3</v>
      </c>
      <c r="G528">
        <v>4</v>
      </c>
      <c r="H528">
        <v>4</v>
      </c>
      <c r="I528">
        <v>4</v>
      </c>
      <c r="J528" t="s">
        <v>244</v>
      </c>
      <c r="K528" t="s">
        <v>248</v>
      </c>
      <c r="L528">
        <v>88</v>
      </c>
      <c r="N528" t="str">
        <f>VLOOKUP(Table1[[#This Row],[Genera species]], 'Check list'!A:E, 5, FALSE)</f>
        <v>Parapolystichum novoguineens</v>
      </c>
    </row>
    <row r="529" spans="1:14">
      <c r="A529">
        <v>2</v>
      </c>
      <c r="B529">
        <v>4</v>
      </c>
      <c r="C529">
        <v>2</v>
      </c>
      <c r="D529" t="s">
        <v>73</v>
      </c>
      <c r="E529" t="s">
        <v>74</v>
      </c>
      <c r="F529">
        <v>6</v>
      </c>
      <c r="G529">
        <v>45</v>
      </c>
      <c r="H529">
        <v>28</v>
      </c>
      <c r="I529">
        <v>28</v>
      </c>
      <c r="J529" t="s">
        <v>244</v>
      </c>
      <c r="K529" t="s">
        <v>248</v>
      </c>
      <c r="L529">
        <v>88</v>
      </c>
      <c r="N529" t="str">
        <f>VLOOKUP(Table1[[#This Row],[Genera species]], 'Check list'!A:E, 5, FALSE)</f>
        <v>Adiantum aneitense</v>
      </c>
    </row>
    <row r="530" spans="1:14">
      <c r="A530">
        <v>2</v>
      </c>
      <c r="B530">
        <v>4</v>
      </c>
      <c r="C530">
        <v>2</v>
      </c>
      <c r="D530" t="s">
        <v>13</v>
      </c>
      <c r="E530" t="s">
        <v>14</v>
      </c>
      <c r="F530">
        <v>4</v>
      </c>
      <c r="G530">
        <v>6</v>
      </c>
      <c r="H530">
        <v>6</v>
      </c>
      <c r="I530">
        <v>6</v>
      </c>
      <c r="J530" t="s">
        <v>244</v>
      </c>
      <c r="K530" t="s">
        <v>248</v>
      </c>
      <c r="L530">
        <v>88</v>
      </c>
      <c r="N530" t="str">
        <f>VLOOKUP(Table1[[#This Row],[Genera species]], 'Check list'!A:E, 5, FALSE)</f>
        <v>Digitaria sanguinalis</v>
      </c>
    </row>
    <row r="531" spans="1:14">
      <c r="A531">
        <v>2</v>
      </c>
      <c r="B531">
        <v>4</v>
      </c>
      <c r="C531">
        <v>2</v>
      </c>
      <c r="D531" t="s">
        <v>155</v>
      </c>
      <c r="E531" t="s">
        <v>65</v>
      </c>
      <c r="F531">
        <v>4</v>
      </c>
      <c r="G531">
        <v>38</v>
      </c>
      <c r="H531">
        <v>14</v>
      </c>
      <c r="I531">
        <v>14</v>
      </c>
      <c r="J531" t="s">
        <v>244</v>
      </c>
      <c r="K531" t="s">
        <v>248</v>
      </c>
      <c r="L531">
        <v>88</v>
      </c>
      <c r="N531" t="str">
        <f>VLOOKUP(Table1[[#This Row],[Genera species]], 'Check list'!A:E, 5, FALSE)</f>
        <v>Riedelia sp</v>
      </c>
    </row>
    <row r="532" spans="1:14">
      <c r="A532">
        <v>2</v>
      </c>
      <c r="B532">
        <v>4</v>
      </c>
      <c r="C532">
        <v>2</v>
      </c>
      <c r="D532" t="s">
        <v>38</v>
      </c>
      <c r="E532" t="s">
        <v>39</v>
      </c>
      <c r="F532">
        <v>4</v>
      </c>
      <c r="G532">
        <v>22</v>
      </c>
      <c r="H532">
        <v>16</v>
      </c>
      <c r="I532">
        <v>16</v>
      </c>
      <c r="J532" t="s">
        <v>244</v>
      </c>
      <c r="K532" t="s">
        <v>248</v>
      </c>
      <c r="L532">
        <v>88</v>
      </c>
      <c r="N532" t="str">
        <f>VLOOKUP(Table1[[#This Row],[Genera species]], 'Check list'!A:E, 5, FALSE)</f>
        <v>Sida acuta</v>
      </c>
    </row>
    <row r="533" spans="1:14">
      <c r="A533">
        <v>2</v>
      </c>
      <c r="B533">
        <v>4</v>
      </c>
      <c r="C533">
        <v>2</v>
      </c>
      <c r="D533" t="s">
        <v>12</v>
      </c>
      <c r="E533" t="s">
        <v>11</v>
      </c>
      <c r="F533">
        <v>1</v>
      </c>
      <c r="G533">
        <v>5</v>
      </c>
      <c r="H533">
        <v>5</v>
      </c>
      <c r="I533">
        <v>5</v>
      </c>
      <c r="J533" t="s">
        <v>244</v>
      </c>
      <c r="K533" t="s">
        <v>248</v>
      </c>
      <c r="L533">
        <v>88</v>
      </c>
      <c r="N533" t="str">
        <f>VLOOKUP(Table1[[#This Row],[Genera species]], 'Check list'!A:E, 5, FALSE)</f>
        <v>Piper aduncum</v>
      </c>
    </row>
    <row r="534" spans="1:14">
      <c r="A534">
        <v>2</v>
      </c>
      <c r="B534">
        <v>4</v>
      </c>
      <c r="C534">
        <v>2</v>
      </c>
      <c r="D534" t="s">
        <v>44</v>
      </c>
      <c r="E534" t="s">
        <v>43</v>
      </c>
      <c r="F534">
        <v>1</v>
      </c>
      <c r="G534">
        <v>24</v>
      </c>
      <c r="H534">
        <v>17</v>
      </c>
      <c r="I534">
        <v>17</v>
      </c>
      <c r="J534" t="s">
        <v>244</v>
      </c>
      <c r="K534" t="s">
        <v>248</v>
      </c>
      <c r="L534">
        <v>88</v>
      </c>
      <c r="N534" t="str">
        <f>VLOOKUP(Table1[[#This Row],[Genera species]], 'Check list'!A:E, 5, FALSE)</f>
        <v>Glochidion disparipes</v>
      </c>
    </row>
    <row r="535" spans="1:14">
      <c r="A535">
        <v>2</v>
      </c>
      <c r="B535">
        <v>4</v>
      </c>
      <c r="C535">
        <v>2</v>
      </c>
      <c r="D535" t="s">
        <v>15</v>
      </c>
      <c r="E535" t="s">
        <v>134</v>
      </c>
      <c r="F535">
        <v>1</v>
      </c>
      <c r="G535">
        <v>11</v>
      </c>
      <c r="H535">
        <v>7</v>
      </c>
      <c r="I535">
        <v>7</v>
      </c>
      <c r="J535" t="s">
        <v>244</v>
      </c>
      <c r="K535" t="s">
        <v>248</v>
      </c>
      <c r="L535">
        <v>88</v>
      </c>
      <c r="N535" t="str">
        <f>VLOOKUP(Table1[[#This Row],[Genera species]], 'Check list'!A:E, 5, FALSE)</f>
        <v>Ficus wassa</v>
      </c>
    </row>
    <row r="536" spans="1:14">
      <c r="A536">
        <v>2</v>
      </c>
      <c r="B536">
        <v>4</v>
      </c>
      <c r="C536">
        <v>2</v>
      </c>
      <c r="D536" t="s">
        <v>33</v>
      </c>
      <c r="E536" t="s">
        <v>88</v>
      </c>
      <c r="F536">
        <v>1</v>
      </c>
      <c r="G536">
        <v>54</v>
      </c>
      <c r="H536">
        <v>13</v>
      </c>
      <c r="I536">
        <v>13</v>
      </c>
      <c r="J536" t="s">
        <v>244</v>
      </c>
      <c r="K536" t="s">
        <v>248</v>
      </c>
      <c r="L536">
        <v>88</v>
      </c>
      <c r="N536" t="str">
        <f>VLOOKUP(Table1[[#This Row],[Genera species]], 'Check list'!A:E, 5, FALSE)</f>
        <v>Leucaena leucocephala</v>
      </c>
    </row>
    <row r="537" spans="1:14">
      <c r="A537">
        <v>2</v>
      </c>
      <c r="B537">
        <v>4</v>
      </c>
      <c r="C537">
        <v>2</v>
      </c>
      <c r="D537" t="s">
        <v>13</v>
      </c>
      <c r="E537" t="s">
        <v>17</v>
      </c>
      <c r="F537">
        <v>4</v>
      </c>
      <c r="G537">
        <v>8</v>
      </c>
      <c r="H537">
        <v>6</v>
      </c>
      <c r="I537">
        <v>6</v>
      </c>
      <c r="J537" t="s">
        <v>244</v>
      </c>
      <c r="K537" t="s">
        <v>248</v>
      </c>
      <c r="L537">
        <v>88</v>
      </c>
      <c r="N537" t="str">
        <f>VLOOKUP(Table1[[#This Row],[Genera species]], 'Check list'!A:E, 5, FALSE)</f>
        <v>Microstegium vimineum</v>
      </c>
    </row>
    <row r="538" spans="1:14">
      <c r="A538">
        <v>2</v>
      </c>
      <c r="B538">
        <v>4</v>
      </c>
      <c r="C538">
        <v>2</v>
      </c>
      <c r="D538" t="s">
        <v>97</v>
      </c>
      <c r="E538" t="s">
        <v>98</v>
      </c>
      <c r="F538">
        <v>2</v>
      </c>
      <c r="G538">
        <v>61</v>
      </c>
      <c r="H538">
        <v>35</v>
      </c>
      <c r="I538">
        <v>35</v>
      </c>
      <c r="J538" t="s">
        <v>244</v>
      </c>
      <c r="K538" t="s">
        <v>248</v>
      </c>
      <c r="L538">
        <v>88</v>
      </c>
      <c r="N538" t="str">
        <f>VLOOKUP(Table1[[#This Row],[Genera species]], 'Check list'!A:E, 5, FALSE)</f>
        <v>Coffea arabica</v>
      </c>
    </row>
    <row r="539" spans="1:14">
      <c r="A539">
        <v>2</v>
      </c>
      <c r="B539">
        <v>4</v>
      </c>
      <c r="C539">
        <v>2</v>
      </c>
      <c r="D539" t="s">
        <v>15</v>
      </c>
      <c r="E539" t="s">
        <v>31</v>
      </c>
      <c r="F539">
        <v>1</v>
      </c>
      <c r="G539">
        <v>17</v>
      </c>
      <c r="H539">
        <v>7</v>
      </c>
      <c r="I539">
        <v>7</v>
      </c>
      <c r="J539" t="s">
        <v>244</v>
      </c>
      <c r="K539" t="s">
        <v>248</v>
      </c>
      <c r="L539">
        <v>88</v>
      </c>
      <c r="N539" t="str">
        <f>VLOOKUP(Table1[[#This Row],[Genera species]], 'Check list'!A:E, 5, FALSE)</f>
        <v>Ficus copiosa</v>
      </c>
    </row>
    <row r="540" spans="1:14">
      <c r="A540">
        <v>2</v>
      </c>
      <c r="B540">
        <v>4</v>
      </c>
      <c r="C540">
        <v>2</v>
      </c>
      <c r="D540" t="s">
        <v>28</v>
      </c>
      <c r="E540" t="s">
        <v>29</v>
      </c>
      <c r="F540">
        <v>4</v>
      </c>
      <c r="G540">
        <v>15</v>
      </c>
      <c r="H540">
        <v>12</v>
      </c>
      <c r="I540">
        <v>12</v>
      </c>
      <c r="J540" t="s">
        <v>244</v>
      </c>
      <c r="K540" t="s">
        <v>248</v>
      </c>
      <c r="L540">
        <v>88</v>
      </c>
      <c r="N540" t="str">
        <f>VLOOKUP(Table1[[#This Row],[Genera species]], 'Check list'!A:E, 5, FALSE)</f>
        <v>Ereclitites hieracifolia</v>
      </c>
    </row>
    <row r="541" spans="1:14">
      <c r="A541">
        <v>2</v>
      </c>
      <c r="B541">
        <v>4</v>
      </c>
      <c r="C541">
        <v>2</v>
      </c>
      <c r="D541" t="s">
        <v>58</v>
      </c>
      <c r="E541" t="s">
        <v>80</v>
      </c>
      <c r="F541">
        <v>1</v>
      </c>
      <c r="G541">
        <v>49</v>
      </c>
      <c r="H541">
        <v>23</v>
      </c>
      <c r="I541">
        <v>23</v>
      </c>
      <c r="J541" t="s">
        <v>244</v>
      </c>
      <c r="K541" t="s">
        <v>248</v>
      </c>
      <c r="L541">
        <v>88</v>
      </c>
      <c r="N541" t="str">
        <f>VLOOKUP(Table1[[#This Row],[Genera species]], 'Check list'!A:E, 5, FALSE)</f>
        <v>Cinnamomum sp</v>
      </c>
    </row>
    <row r="542" spans="1:14">
      <c r="A542">
        <v>2</v>
      </c>
      <c r="B542">
        <v>4</v>
      </c>
      <c r="C542">
        <v>2</v>
      </c>
      <c r="D542" t="s">
        <v>58</v>
      </c>
      <c r="E542" t="s">
        <v>57</v>
      </c>
      <c r="F542">
        <v>1</v>
      </c>
      <c r="G542">
        <v>32</v>
      </c>
      <c r="H542">
        <v>23</v>
      </c>
      <c r="I542">
        <v>23</v>
      </c>
      <c r="J542" t="s">
        <v>244</v>
      </c>
      <c r="K542" t="s">
        <v>248</v>
      </c>
      <c r="L542">
        <v>88</v>
      </c>
      <c r="N542" t="str">
        <f>VLOOKUP(Table1[[#This Row],[Genera species]], 'Check list'!A:E, 5, FALSE)</f>
        <v>Litsea guphii</v>
      </c>
    </row>
    <row r="543" spans="1:14">
      <c r="A543">
        <v>2</v>
      </c>
      <c r="B543">
        <v>4</v>
      </c>
      <c r="C543">
        <v>2</v>
      </c>
      <c r="D543" t="s">
        <v>15</v>
      </c>
      <c r="E543" t="s">
        <v>16</v>
      </c>
      <c r="F543">
        <v>1</v>
      </c>
      <c r="G543">
        <v>7</v>
      </c>
      <c r="H543">
        <v>7</v>
      </c>
      <c r="I543">
        <v>7</v>
      </c>
      <c r="J543" t="s">
        <v>244</v>
      </c>
      <c r="K543" t="s">
        <v>248</v>
      </c>
      <c r="L543">
        <v>88</v>
      </c>
      <c r="N543" t="str">
        <f>VLOOKUP(Table1[[#This Row],[Genera species]], 'Check list'!A:E, 5, FALSE)</f>
        <v>Ficus septica</v>
      </c>
    </row>
    <row r="544" spans="1:14">
      <c r="A544">
        <v>2</v>
      </c>
      <c r="B544">
        <v>4</v>
      </c>
      <c r="C544">
        <v>2</v>
      </c>
      <c r="D544" t="s">
        <v>81</v>
      </c>
      <c r="E544" t="s">
        <v>61</v>
      </c>
      <c r="F544">
        <v>1</v>
      </c>
      <c r="G544">
        <v>35</v>
      </c>
      <c r="H544">
        <v>24</v>
      </c>
      <c r="I544">
        <v>24</v>
      </c>
      <c r="J544" t="s">
        <v>244</v>
      </c>
      <c r="K544" t="s">
        <v>248</v>
      </c>
      <c r="L544">
        <v>88</v>
      </c>
      <c r="N544" t="str">
        <f>VLOOKUP(Table1[[#This Row],[Genera species]], 'Check list'!A:E, 5, FALSE)</f>
        <v>Pittosporum ferrugineum</v>
      </c>
    </row>
    <row r="545" spans="1:14">
      <c r="A545">
        <v>2</v>
      </c>
      <c r="B545">
        <v>4</v>
      </c>
      <c r="C545">
        <v>2</v>
      </c>
      <c r="D545" t="s">
        <v>18</v>
      </c>
      <c r="E545" t="s">
        <v>19</v>
      </c>
      <c r="F545">
        <v>6</v>
      </c>
      <c r="G545">
        <v>9</v>
      </c>
      <c r="H545">
        <v>8</v>
      </c>
      <c r="I545">
        <v>8</v>
      </c>
      <c r="J545" t="s">
        <v>244</v>
      </c>
      <c r="K545" t="s">
        <v>248</v>
      </c>
      <c r="L545">
        <v>88</v>
      </c>
      <c r="N545" t="str">
        <f>VLOOKUP(Table1[[#This Row],[Genera species]], 'Check list'!A:E, 5, FALSE)</f>
        <v>Goodyera procera</v>
      </c>
    </row>
    <row r="546" spans="1:14">
      <c r="A546">
        <v>2</v>
      </c>
      <c r="B546">
        <v>4</v>
      </c>
      <c r="C546">
        <v>2</v>
      </c>
      <c r="D546" t="s">
        <v>95</v>
      </c>
      <c r="E546" t="s">
        <v>96</v>
      </c>
      <c r="F546">
        <v>5</v>
      </c>
      <c r="G546">
        <v>60</v>
      </c>
      <c r="H546">
        <v>34</v>
      </c>
      <c r="I546">
        <v>34</v>
      </c>
      <c r="J546" t="s">
        <v>244</v>
      </c>
      <c r="K546" t="s">
        <v>248</v>
      </c>
      <c r="L546">
        <v>88</v>
      </c>
      <c r="N546" t="str">
        <f>VLOOKUP(Table1[[#This Row],[Genera species]], 'Check list'!A:E, 5, FALSE)</f>
        <v>Passiflora foetida</v>
      </c>
    </row>
    <row r="547" spans="1:14">
      <c r="A547">
        <v>2</v>
      </c>
      <c r="B547">
        <v>4</v>
      </c>
      <c r="C547">
        <v>2</v>
      </c>
      <c r="D547" t="s">
        <v>18</v>
      </c>
      <c r="E547" t="s">
        <v>25</v>
      </c>
      <c r="F547">
        <v>6</v>
      </c>
      <c r="G547">
        <v>13</v>
      </c>
      <c r="H547">
        <v>8</v>
      </c>
      <c r="I547">
        <v>8</v>
      </c>
      <c r="J547" t="s">
        <v>244</v>
      </c>
      <c r="K547" t="s">
        <v>248</v>
      </c>
      <c r="L547">
        <v>88</v>
      </c>
      <c r="N547" t="str">
        <f>VLOOKUP(Table1[[#This Row],[Genera species]], 'Check list'!A:E, 5, FALSE)</f>
        <v>Collabium carinatum</v>
      </c>
    </row>
    <row r="548" spans="1:14">
      <c r="A548">
        <v>2</v>
      </c>
      <c r="B548">
        <v>4</v>
      </c>
      <c r="C548">
        <v>2</v>
      </c>
      <c r="D548" t="s">
        <v>51</v>
      </c>
      <c r="E548" t="s">
        <v>52</v>
      </c>
      <c r="F548">
        <v>6</v>
      </c>
      <c r="G548">
        <v>29</v>
      </c>
      <c r="H548">
        <v>21</v>
      </c>
      <c r="I548">
        <v>21</v>
      </c>
      <c r="J548" t="s">
        <v>244</v>
      </c>
      <c r="K548" t="s">
        <v>248</v>
      </c>
      <c r="L548">
        <v>88</v>
      </c>
      <c r="N548" t="str">
        <f>VLOOKUP(Table1[[#This Row],[Genera species]], 'Check list'!A:E, 5, FALSE)</f>
        <v>Dicranum scoparium</v>
      </c>
    </row>
    <row r="549" spans="1:14">
      <c r="A549">
        <v>2</v>
      </c>
      <c r="B549">
        <v>4</v>
      </c>
      <c r="C549">
        <v>2</v>
      </c>
      <c r="D549" t="s">
        <v>8</v>
      </c>
      <c r="E549" t="s">
        <v>7</v>
      </c>
      <c r="F549">
        <v>3</v>
      </c>
      <c r="G549">
        <v>2</v>
      </c>
      <c r="H549">
        <v>2</v>
      </c>
      <c r="I549">
        <v>2</v>
      </c>
      <c r="J549" t="s">
        <v>244</v>
      </c>
      <c r="K549" t="s">
        <v>248</v>
      </c>
      <c r="L549">
        <v>88</v>
      </c>
      <c r="N549" t="str">
        <f>VLOOKUP(Table1[[#This Row],[Genera species]], 'Check list'!A:E, 5, FALSE)</f>
        <v>Aglaomorpha parkinsonii</v>
      </c>
    </row>
    <row r="550" spans="1:14">
      <c r="A550">
        <v>2</v>
      </c>
      <c r="B550">
        <v>4</v>
      </c>
      <c r="C550">
        <v>2</v>
      </c>
      <c r="D550" t="s">
        <v>6</v>
      </c>
      <c r="E550" t="s">
        <v>40</v>
      </c>
      <c r="F550">
        <v>3</v>
      </c>
      <c r="G550">
        <v>1</v>
      </c>
      <c r="H550">
        <v>1</v>
      </c>
      <c r="I550">
        <v>1</v>
      </c>
      <c r="J550" t="s">
        <v>244</v>
      </c>
      <c r="K550" t="s">
        <v>248</v>
      </c>
      <c r="L550">
        <v>88</v>
      </c>
      <c r="N550" t="str">
        <f>VLOOKUP(Table1[[#This Row],[Genera species]], 'Check list'!A:E, 5, FALSE)</f>
        <v>Asplenium musifolium</v>
      </c>
    </row>
    <row r="551" spans="1:14">
      <c r="A551">
        <v>2</v>
      </c>
      <c r="B551">
        <v>4</v>
      </c>
      <c r="C551">
        <v>3</v>
      </c>
      <c r="D551" t="s">
        <v>6</v>
      </c>
      <c r="E551" t="s">
        <v>40</v>
      </c>
      <c r="F551">
        <v>3</v>
      </c>
      <c r="G551">
        <v>1</v>
      </c>
      <c r="H551">
        <v>1</v>
      </c>
      <c r="I551">
        <v>1</v>
      </c>
      <c r="J551" t="s">
        <v>244</v>
      </c>
      <c r="K551" t="s">
        <v>248</v>
      </c>
      <c r="L551">
        <v>88</v>
      </c>
      <c r="N551" t="str">
        <f>VLOOKUP(Table1[[#This Row],[Genera species]], 'Check list'!A:E, 5, FALSE)</f>
        <v>Asplenium musifolium</v>
      </c>
    </row>
    <row r="552" spans="1:14">
      <c r="A552">
        <v>2</v>
      </c>
      <c r="B552">
        <v>4</v>
      </c>
      <c r="C552">
        <v>3</v>
      </c>
      <c r="D552" t="s">
        <v>33</v>
      </c>
      <c r="E552" t="s">
        <v>42</v>
      </c>
      <c r="F552">
        <v>1</v>
      </c>
      <c r="G552">
        <v>23</v>
      </c>
      <c r="H552">
        <v>13</v>
      </c>
      <c r="I552">
        <v>13</v>
      </c>
      <c r="J552" t="s">
        <v>244</v>
      </c>
      <c r="K552" t="s">
        <v>248</v>
      </c>
      <c r="L552">
        <v>88</v>
      </c>
      <c r="N552" t="str">
        <f>VLOOKUP(Table1[[#This Row],[Genera species]], 'Check list'!A:E, 5, FALSE)</f>
        <v>Albizia chinensis</v>
      </c>
    </row>
    <row r="553" spans="1:14">
      <c r="A553">
        <v>2</v>
      </c>
      <c r="B553">
        <v>4</v>
      </c>
      <c r="C553">
        <v>3</v>
      </c>
      <c r="D553" t="s">
        <v>58</v>
      </c>
      <c r="E553" t="s">
        <v>57</v>
      </c>
      <c r="F553">
        <v>1</v>
      </c>
      <c r="G553">
        <v>32</v>
      </c>
      <c r="H553">
        <v>23</v>
      </c>
      <c r="I553">
        <v>23</v>
      </c>
      <c r="J553" t="s">
        <v>244</v>
      </c>
      <c r="K553" t="s">
        <v>248</v>
      </c>
      <c r="L553">
        <v>88</v>
      </c>
      <c r="N553" t="str">
        <f>VLOOKUP(Table1[[#This Row],[Genera species]], 'Check list'!A:E, 5, FALSE)</f>
        <v>Litsea guphii</v>
      </c>
    </row>
    <row r="554" spans="1:14">
      <c r="A554">
        <v>2</v>
      </c>
      <c r="B554">
        <v>4</v>
      </c>
      <c r="C554">
        <v>3</v>
      </c>
      <c r="D554" t="s">
        <v>97</v>
      </c>
      <c r="E554" t="s">
        <v>98</v>
      </c>
      <c r="F554">
        <v>2</v>
      </c>
      <c r="G554">
        <v>61</v>
      </c>
      <c r="H554">
        <v>35</v>
      </c>
      <c r="I554">
        <v>35</v>
      </c>
      <c r="J554" t="s">
        <v>244</v>
      </c>
      <c r="K554" t="s">
        <v>248</v>
      </c>
      <c r="L554">
        <v>88</v>
      </c>
      <c r="N554" t="str">
        <f>VLOOKUP(Table1[[#This Row],[Genera species]], 'Check list'!A:E, 5, FALSE)</f>
        <v>Coffea arabica</v>
      </c>
    </row>
    <row r="555" spans="1:14">
      <c r="A555">
        <v>2</v>
      </c>
      <c r="B555">
        <v>4</v>
      </c>
      <c r="C555">
        <v>3</v>
      </c>
      <c r="D555" t="s">
        <v>81</v>
      </c>
      <c r="E555" t="s">
        <v>61</v>
      </c>
      <c r="F555">
        <v>1</v>
      </c>
      <c r="G555">
        <v>35</v>
      </c>
      <c r="H555">
        <v>24</v>
      </c>
      <c r="I555">
        <v>24</v>
      </c>
      <c r="J555" t="s">
        <v>244</v>
      </c>
      <c r="K555" t="s">
        <v>248</v>
      </c>
      <c r="L555">
        <v>88</v>
      </c>
      <c r="N555" t="str">
        <f>VLOOKUP(Table1[[#This Row],[Genera species]], 'Check list'!A:E, 5, FALSE)</f>
        <v>Pittosporum ferrugineum</v>
      </c>
    </row>
    <row r="556" spans="1:14">
      <c r="A556">
        <v>2</v>
      </c>
      <c r="B556">
        <v>4</v>
      </c>
      <c r="C556">
        <v>3</v>
      </c>
      <c r="D556" t="s">
        <v>15</v>
      </c>
      <c r="E556" t="s">
        <v>30</v>
      </c>
      <c r="F556">
        <v>1</v>
      </c>
      <c r="G556">
        <v>16</v>
      </c>
      <c r="H556">
        <v>7</v>
      </c>
      <c r="I556">
        <v>7</v>
      </c>
      <c r="J556" t="s">
        <v>244</v>
      </c>
      <c r="K556" t="s">
        <v>248</v>
      </c>
      <c r="L556">
        <v>88</v>
      </c>
      <c r="N556" t="str">
        <f>VLOOKUP(Table1[[#This Row],[Genera species]], 'Check list'!A:E, 5, FALSE)</f>
        <v>Ficus hispida</v>
      </c>
    </row>
    <row r="557" spans="1:14">
      <c r="A557">
        <v>2</v>
      </c>
      <c r="B557">
        <v>4</v>
      </c>
      <c r="C557">
        <v>3</v>
      </c>
      <c r="D557" t="s">
        <v>13</v>
      </c>
      <c r="E557" t="s">
        <v>14</v>
      </c>
      <c r="F557">
        <v>4</v>
      </c>
      <c r="G557">
        <v>6</v>
      </c>
      <c r="H557">
        <v>6</v>
      </c>
      <c r="I557">
        <v>6</v>
      </c>
      <c r="J557" t="s">
        <v>244</v>
      </c>
      <c r="K557" t="s">
        <v>248</v>
      </c>
      <c r="L557">
        <v>88</v>
      </c>
      <c r="N557" t="str">
        <f>VLOOKUP(Table1[[#This Row],[Genera species]], 'Check list'!A:E, 5, FALSE)</f>
        <v>Digitaria sanguinalis</v>
      </c>
    </row>
    <row r="558" spans="1:14">
      <c r="A558">
        <v>2</v>
      </c>
      <c r="B558">
        <v>4</v>
      </c>
      <c r="C558">
        <v>3</v>
      </c>
      <c r="D558" t="s">
        <v>13</v>
      </c>
      <c r="E558" t="s">
        <v>17</v>
      </c>
      <c r="F558">
        <v>4</v>
      </c>
      <c r="G558">
        <v>8</v>
      </c>
      <c r="H558">
        <v>6</v>
      </c>
      <c r="I558">
        <v>6</v>
      </c>
      <c r="J558" t="s">
        <v>244</v>
      </c>
      <c r="K558" t="s">
        <v>248</v>
      </c>
      <c r="L558">
        <v>88</v>
      </c>
      <c r="N558" t="str">
        <f>VLOOKUP(Table1[[#This Row],[Genera species]], 'Check list'!A:E, 5, FALSE)</f>
        <v>Microstegium vimineum</v>
      </c>
    </row>
    <row r="559" spans="1:14">
      <c r="A559">
        <v>2</v>
      </c>
      <c r="B559">
        <v>4</v>
      </c>
      <c r="C559">
        <v>3</v>
      </c>
      <c r="D559" t="s">
        <v>132</v>
      </c>
      <c r="E559" t="s">
        <v>133</v>
      </c>
      <c r="F559">
        <v>4</v>
      </c>
      <c r="G559">
        <v>88</v>
      </c>
      <c r="H559">
        <v>45</v>
      </c>
      <c r="I559">
        <v>45</v>
      </c>
      <c r="J559" t="s">
        <v>244</v>
      </c>
      <c r="K559" t="s">
        <v>248</v>
      </c>
      <c r="L559">
        <v>88</v>
      </c>
      <c r="N559" t="str">
        <f>VLOOKUP(Table1[[#This Row],[Genera species]], 'Check list'!A:E, 5, FALSE)</f>
        <v>Tradescantia fluminensis</v>
      </c>
    </row>
    <row r="560" spans="1:14">
      <c r="A560">
        <v>2</v>
      </c>
      <c r="B560">
        <v>4</v>
      </c>
      <c r="C560">
        <v>3</v>
      </c>
      <c r="D560" t="s">
        <v>82</v>
      </c>
      <c r="E560" t="s">
        <v>83</v>
      </c>
      <c r="F560">
        <v>2</v>
      </c>
      <c r="G560">
        <v>50</v>
      </c>
      <c r="H560">
        <v>31</v>
      </c>
      <c r="I560">
        <v>31</v>
      </c>
      <c r="J560" t="s">
        <v>244</v>
      </c>
      <c r="K560" t="s">
        <v>248</v>
      </c>
      <c r="L560">
        <v>88</v>
      </c>
      <c r="N560" t="str">
        <f>VLOOKUP(Table1[[#This Row],[Genera species]], 'Check list'!A:E, 5, FALSE)</f>
        <v>Solanum betaceum</v>
      </c>
    </row>
    <row r="561" spans="1:14">
      <c r="A561">
        <v>2</v>
      </c>
      <c r="B561">
        <v>4</v>
      </c>
      <c r="C561">
        <v>3</v>
      </c>
      <c r="D561" t="s">
        <v>155</v>
      </c>
      <c r="E561" t="s">
        <v>65</v>
      </c>
      <c r="F561">
        <v>4</v>
      </c>
      <c r="G561">
        <v>38</v>
      </c>
      <c r="H561">
        <v>14</v>
      </c>
      <c r="I561">
        <v>14</v>
      </c>
      <c r="J561" t="s">
        <v>244</v>
      </c>
      <c r="K561" t="s">
        <v>248</v>
      </c>
      <c r="L561">
        <v>88</v>
      </c>
      <c r="N561" t="str">
        <f>VLOOKUP(Table1[[#This Row],[Genera species]], 'Check list'!A:E, 5, FALSE)</f>
        <v>Riedelia sp</v>
      </c>
    </row>
    <row r="562" spans="1:14">
      <c r="A562">
        <v>2</v>
      </c>
      <c r="B562">
        <v>4</v>
      </c>
      <c r="C562">
        <v>3</v>
      </c>
      <c r="D562" t="s">
        <v>9</v>
      </c>
      <c r="E562" t="s">
        <v>10</v>
      </c>
      <c r="F562">
        <v>3</v>
      </c>
      <c r="G562">
        <v>4</v>
      </c>
      <c r="H562">
        <v>4</v>
      </c>
      <c r="I562">
        <v>4</v>
      </c>
      <c r="J562" t="s">
        <v>244</v>
      </c>
      <c r="K562" t="s">
        <v>248</v>
      </c>
      <c r="L562">
        <v>88</v>
      </c>
      <c r="N562" t="str">
        <f>VLOOKUP(Table1[[#This Row],[Genera species]], 'Check list'!A:E, 5, FALSE)</f>
        <v>Parapolystichum novoguineens</v>
      </c>
    </row>
    <row r="563" spans="1:14">
      <c r="A563">
        <v>2</v>
      </c>
      <c r="B563">
        <v>4</v>
      </c>
      <c r="C563">
        <v>3</v>
      </c>
      <c r="D563" t="s">
        <v>101</v>
      </c>
      <c r="E563" t="s">
        <v>241</v>
      </c>
      <c r="F563">
        <v>3</v>
      </c>
      <c r="G563">
        <v>164</v>
      </c>
      <c r="H563">
        <v>37</v>
      </c>
      <c r="I563">
        <v>37</v>
      </c>
      <c r="J563" t="s">
        <v>244</v>
      </c>
      <c r="K563" t="s">
        <v>248</v>
      </c>
      <c r="L563">
        <v>88</v>
      </c>
      <c r="N563" t="str">
        <f>VLOOKUP(Table1[[#This Row],[Genera species]], 'Check list'!A:E, 5, FALSE)</f>
        <v>Pteris papuana</v>
      </c>
    </row>
    <row r="564" spans="1:14">
      <c r="A564">
        <v>2</v>
      </c>
      <c r="B564">
        <v>4</v>
      </c>
      <c r="C564">
        <v>3</v>
      </c>
      <c r="D564" t="s">
        <v>38</v>
      </c>
      <c r="E564" t="s">
        <v>39</v>
      </c>
      <c r="F564">
        <v>4</v>
      </c>
      <c r="G564">
        <v>22</v>
      </c>
      <c r="H564">
        <v>16</v>
      </c>
      <c r="I564">
        <v>16</v>
      </c>
      <c r="J564" t="s">
        <v>244</v>
      </c>
      <c r="K564" t="s">
        <v>248</v>
      </c>
      <c r="L564">
        <v>88</v>
      </c>
      <c r="N564" t="str">
        <f>VLOOKUP(Table1[[#This Row],[Genera species]], 'Check list'!A:E, 5, FALSE)</f>
        <v>Sida acuta</v>
      </c>
    </row>
    <row r="565" spans="1:14">
      <c r="A565">
        <v>2</v>
      </c>
      <c r="B565">
        <v>4</v>
      </c>
      <c r="C565">
        <v>3</v>
      </c>
      <c r="D565" t="s">
        <v>12</v>
      </c>
      <c r="E565" t="s">
        <v>11</v>
      </c>
      <c r="F565">
        <v>1</v>
      </c>
      <c r="G565">
        <v>5</v>
      </c>
      <c r="H565">
        <v>5</v>
      </c>
      <c r="I565">
        <v>5</v>
      </c>
      <c r="J565" t="s">
        <v>244</v>
      </c>
      <c r="K565" t="s">
        <v>248</v>
      </c>
      <c r="L565">
        <v>88</v>
      </c>
      <c r="N565" t="str">
        <f>VLOOKUP(Table1[[#This Row],[Genera species]], 'Check list'!A:E, 5, FALSE)</f>
        <v>Piper aduncum</v>
      </c>
    </row>
    <row r="566" spans="1:14">
      <c r="A566">
        <v>2</v>
      </c>
      <c r="B566">
        <v>4</v>
      </c>
      <c r="C566">
        <v>3</v>
      </c>
      <c r="D566" t="s">
        <v>44</v>
      </c>
      <c r="E566" t="s">
        <v>43</v>
      </c>
      <c r="F566">
        <v>1</v>
      </c>
      <c r="G566">
        <v>24</v>
      </c>
      <c r="H566">
        <v>17</v>
      </c>
      <c r="I566">
        <v>17</v>
      </c>
      <c r="J566" t="s">
        <v>244</v>
      </c>
      <c r="K566" t="s">
        <v>248</v>
      </c>
      <c r="L566">
        <v>88</v>
      </c>
      <c r="N566" t="str">
        <f>VLOOKUP(Table1[[#This Row],[Genera species]], 'Check list'!A:E, 5, FALSE)</f>
        <v>Glochidion disparipes</v>
      </c>
    </row>
    <row r="567" spans="1:14">
      <c r="A567">
        <v>2</v>
      </c>
      <c r="B567">
        <v>4</v>
      </c>
      <c r="C567">
        <v>3</v>
      </c>
      <c r="D567" t="s">
        <v>27</v>
      </c>
      <c r="E567" t="s">
        <v>26</v>
      </c>
      <c r="F567">
        <v>1</v>
      </c>
      <c r="G567">
        <v>14</v>
      </c>
      <c r="H567">
        <v>11</v>
      </c>
      <c r="I567">
        <v>11</v>
      </c>
      <c r="J567" t="s">
        <v>244</v>
      </c>
      <c r="K567" t="s">
        <v>248</v>
      </c>
      <c r="L567">
        <v>88</v>
      </c>
      <c r="N567" t="str">
        <f>VLOOKUP(Table1[[#This Row],[Genera species]], 'Check list'!A:E, 5, FALSE)</f>
        <v>Mallotus discolor</v>
      </c>
    </row>
    <row r="568" spans="1:14">
      <c r="A568">
        <v>2</v>
      </c>
      <c r="B568">
        <v>4</v>
      </c>
      <c r="C568">
        <v>3</v>
      </c>
      <c r="D568" t="s">
        <v>95</v>
      </c>
      <c r="E568" t="s">
        <v>163</v>
      </c>
      <c r="F568">
        <v>5</v>
      </c>
      <c r="G568">
        <v>67</v>
      </c>
      <c r="H568">
        <v>34</v>
      </c>
      <c r="I568">
        <v>34</v>
      </c>
      <c r="J568" t="s">
        <v>244</v>
      </c>
      <c r="K568" t="s">
        <v>248</v>
      </c>
      <c r="L568">
        <v>88</v>
      </c>
      <c r="N568" t="str">
        <f>VLOOKUP(Table1[[#This Row],[Genera species]], 'Check list'!A:E, 5, FALSE)</f>
        <v>Passiflora edulis</v>
      </c>
    </row>
    <row r="569" spans="1:14">
      <c r="A569">
        <v>2</v>
      </c>
      <c r="B569">
        <v>4</v>
      </c>
      <c r="C569">
        <v>3</v>
      </c>
      <c r="D569" t="s">
        <v>18</v>
      </c>
      <c r="E569" t="s">
        <v>25</v>
      </c>
      <c r="F569">
        <v>6</v>
      </c>
      <c r="G569">
        <v>13</v>
      </c>
      <c r="H569">
        <v>8</v>
      </c>
      <c r="I569">
        <v>8</v>
      </c>
      <c r="J569" t="s">
        <v>244</v>
      </c>
      <c r="K569" t="s">
        <v>248</v>
      </c>
      <c r="L569">
        <v>88</v>
      </c>
      <c r="N569" t="str">
        <f>VLOOKUP(Table1[[#This Row],[Genera species]], 'Check list'!A:E, 5, FALSE)</f>
        <v>Collabium carinatum</v>
      </c>
    </row>
    <row r="570" spans="1:14">
      <c r="A570">
        <v>2</v>
      </c>
      <c r="B570">
        <v>4</v>
      </c>
      <c r="C570">
        <v>4</v>
      </c>
      <c r="D570" t="s">
        <v>155</v>
      </c>
      <c r="E570" t="s">
        <v>65</v>
      </c>
      <c r="F570">
        <v>4</v>
      </c>
      <c r="G570">
        <v>38</v>
      </c>
      <c r="H570">
        <v>14</v>
      </c>
      <c r="I570">
        <v>14</v>
      </c>
      <c r="J570" t="s">
        <v>244</v>
      </c>
      <c r="K570" t="s">
        <v>248</v>
      </c>
      <c r="L570">
        <v>88</v>
      </c>
      <c r="N570" t="str">
        <f>VLOOKUP(Table1[[#This Row],[Genera species]], 'Check list'!A:E, 5, FALSE)</f>
        <v>Riedelia sp</v>
      </c>
    </row>
    <row r="571" spans="1:14">
      <c r="A571">
        <v>2</v>
      </c>
      <c r="B571">
        <v>4</v>
      </c>
      <c r="C571">
        <v>4</v>
      </c>
      <c r="D571" t="s">
        <v>101</v>
      </c>
      <c r="E571" t="s">
        <v>241</v>
      </c>
      <c r="F571">
        <v>3</v>
      </c>
      <c r="G571">
        <v>165</v>
      </c>
      <c r="H571">
        <v>75</v>
      </c>
      <c r="I571">
        <v>75</v>
      </c>
      <c r="J571" t="s">
        <v>244</v>
      </c>
      <c r="K571" t="s">
        <v>248</v>
      </c>
      <c r="L571">
        <v>88</v>
      </c>
      <c r="N571" t="str">
        <f>VLOOKUP(Table1[[#This Row],[Genera species]], 'Check list'!A:E, 5, FALSE)</f>
        <v>Pteris papuana</v>
      </c>
    </row>
    <row r="572" spans="1:14">
      <c r="A572">
        <v>2</v>
      </c>
      <c r="B572">
        <v>4</v>
      </c>
      <c r="C572">
        <v>4</v>
      </c>
      <c r="D572" t="s">
        <v>9</v>
      </c>
      <c r="E572" t="s">
        <v>10</v>
      </c>
      <c r="F572">
        <v>3</v>
      </c>
      <c r="G572">
        <v>4</v>
      </c>
      <c r="H572">
        <v>4</v>
      </c>
      <c r="I572">
        <v>4</v>
      </c>
      <c r="J572" t="s">
        <v>244</v>
      </c>
      <c r="K572" t="s">
        <v>248</v>
      </c>
      <c r="L572">
        <v>88</v>
      </c>
      <c r="N572" t="str">
        <f>VLOOKUP(Table1[[#This Row],[Genera species]], 'Check list'!A:E, 5, FALSE)</f>
        <v>Parapolystichum novoguineens</v>
      </c>
    </row>
    <row r="573" spans="1:14">
      <c r="A573">
        <v>2</v>
      </c>
      <c r="B573">
        <v>4</v>
      </c>
      <c r="C573">
        <v>4</v>
      </c>
      <c r="D573" t="s">
        <v>27</v>
      </c>
      <c r="E573" t="s">
        <v>26</v>
      </c>
      <c r="F573">
        <v>1</v>
      </c>
      <c r="G573">
        <v>14</v>
      </c>
      <c r="H573">
        <v>11</v>
      </c>
      <c r="I573">
        <v>11</v>
      </c>
      <c r="J573" t="s">
        <v>244</v>
      </c>
      <c r="K573" t="s">
        <v>248</v>
      </c>
      <c r="L573">
        <v>88</v>
      </c>
      <c r="N573" t="str">
        <f>VLOOKUP(Table1[[#This Row],[Genera species]], 'Check list'!A:E, 5, FALSE)</f>
        <v>Mallotus discolor</v>
      </c>
    </row>
    <row r="574" spans="1:14">
      <c r="A574">
        <v>2</v>
      </c>
      <c r="B574">
        <v>4</v>
      </c>
      <c r="C574">
        <v>4</v>
      </c>
      <c r="D574" t="s">
        <v>38</v>
      </c>
      <c r="E574" t="s">
        <v>39</v>
      </c>
      <c r="F574">
        <v>4</v>
      </c>
      <c r="G574">
        <v>22</v>
      </c>
      <c r="H574">
        <v>16</v>
      </c>
      <c r="I574">
        <v>16</v>
      </c>
      <c r="J574" t="s">
        <v>244</v>
      </c>
      <c r="K574" t="s">
        <v>248</v>
      </c>
      <c r="L574">
        <v>88</v>
      </c>
      <c r="N574" t="str">
        <f>VLOOKUP(Table1[[#This Row],[Genera species]], 'Check list'!A:E, 5, FALSE)</f>
        <v>Sida acuta</v>
      </c>
    </row>
    <row r="575" spans="1:14">
      <c r="A575">
        <v>2</v>
      </c>
      <c r="B575">
        <v>4</v>
      </c>
      <c r="C575">
        <v>4</v>
      </c>
      <c r="D575" t="s">
        <v>15</v>
      </c>
      <c r="E575" t="s">
        <v>30</v>
      </c>
      <c r="F575">
        <v>1</v>
      </c>
      <c r="G575">
        <v>16</v>
      </c>
      <c r="H575">
        <v>7</v>
      </c>
      <c r="I575">
        <v>7</v>
      </c>
      <c r="J575" t="s">
        <v>244</v>
      </c>
      <c r="K575" t="s">
        <v>248</v>
      </c>
      <c r="L575">
        <v>88</v>
      </c>
      <c r="N575" t="str">
        <f>VLOOKUP(Table1[[#This Row],[Genera species]], 'Check list'!A:E, 5, FALSE)</f>
        <v>Ficus hispida</v>
      </c>
    </row>
    <row r="576" spans="1:14">
      <c r="A576">
        <v>2</v>
      </c>
      <c r="B576">
        <v>4</v>
      </c>
      <c r="C576">
        <v>4</v>
      </c>
      <c r="D576" t="s">
        <v>27</v>
      </c>
      <c r="E576" t="s">
        <v>136</v>
      </c>
      <c r="F576">
        <v>1</v>
      </c>
      <c r="G576">
        <v>89</v>
      </c>
      <c r="H576">
        <v>11</v>
      </c>
      <c r="I576">
        <v>11</v>
      </c>
      <c r="J576" t="s">
        <v>244</v>
      </c>
      <c r="K576" t="s">
        <v>248</v>
      </c>
      <c r="L576">
        <v>88</v>
      </c>
      <c r="N576" t="str">
        <f>VLOOKUP(Table1[[#This Row],[Genera species]], 'Check list'!A:E, 5, FALSE)</f>
        <v>Macaranga novoguineensis</v>
      </c>
    </row>
    <row r="577" spans="1:14">
      <c r="A577">
        <v>2</v>
      </c>
      <c r="B577">
        <v>4</v>
      </c>
      <c r="C577">
        <v>4</v>
      </c>
      <c r="D577" t="s">
        <v>97</v>
      </c>
      <c r="E577" t="s">
        <v>98</v>
      </c>
      <c r="F577">
        <v>2</v>
      </c>
      <c r="G577">
        <v>61</v>
      </c>
      <c r="H577">
        <v>35</v>
      </c>
      <c r="I577">
        <v>35</v>
      </c>
      <c r="J577" t="s">
        <v>244</v>
      </c>
      <c r="K577" t="s">
        <v>248</v>
      </c>
      <c r="L577">
        <v>88</v>
      </c>
      <c r="N577" t="str">
        <f>VLOOKUP(Table1[[#This Row],[Genera species]], 'Check list'!A:E, 5, FALSE)</f>
        <v>Coffea arabica</v>
      </c>
    </row>
    <row r="578" spans="1:14">
      <c r="A578">
        <v>2</v>
      </c>
      <c r="B578">
        <v>4</v>
      </c>
      <c r="C578">
        <v>4</v>
      </c>
      <c r="D578" t="s">
        <v>95</v>
      </c>
      <c r="E578" t="s">
        <v>96</v>
      </c>
      <c r="F578">
        <v>5</v>
      </c>
      <c r="G578">
        <v>60</v>
      </c>
      <c r="H578">
        <v>34</v>
      </c>
      <c r="I578">
        <v>34</v>
      </c>
      <c r="J578" t="s">
        <v>244</v>
      </c>
      <c r="K578" t="s">
        <v>248</v>
      </c>
      <c r="L578">
        <v>88</v>
      </c>
      <c r="N578" t="str">
        <f>VLOOKUP(Table1[[#This Row],[Genera species]], 'Check list'!A:E, 5, FALSE)</f>
        <v>Passiflora foetida</v>
      </c>
    </row>
    <row r="579" spans="1:14">
      <c r="A579">
        <v>2</v>
      </c>
      <c r="B579">
        <v>4</v>
      </c>
      <c r="C579">
        <v>4</v>
      </c>
      <c r="D579" t="s">
        <v>12</v>
      </c>
      <c r="E579" t="s">
        <v>11</v>
      </c>
      <c r="F579">
        <v>1</v>
      </c>
      <c r="G579">
        <v>5</v>
      </c>
      <c r="H579">
        <v>5</v>
      </c>
      <c r="I579">
        <v>5</v>
      </c>
      <c r="J579" t="s">
        <v>244</v>
      </c>
      <c r="K579" t="s">
        <v>248</v>
      </c>
      <c r="L579">
        <v>88</v>
      </c>
      <c r="N579" t="str">
        <f>VLOOKUP(Table1[[#This Row],[Genera species]], 'Check list'!A:E, 5, FALSE)</f>
        <v>Piper aduncum</v>
      </c>
    </row>
    <row r="580" spans="1:14">
      <c r="A580">
        <v>2</v>
      </c>
      <c r="B580">
        <v>4</v>
      </c>
      <c r="C580">
        <v>4</v>
      </c>
      <c r="D580" t="s">
        <v>44</v>
      </c>
      <c r="E580" t="s">
        <v>130</v>
      </c>
      <c r="F580">
        <v>1</v>
      </c>
      <c r="G580">
        <v>24</v>
      </c>
      <c r="H580">
        <v>17</v>
      </c>
      <c r="I580">
        <v>17</v>
      </c>
      <c r="J580" t="s">
        <v>244</v>
      </c>
      <c r="K580" t="s">
        <v>248</v>
      </c>
      <c r="L580">
        <v>88</v>
      </c>
      <c r="N580" t="str">
        <f>VLOOKUP(Table1[[#This Row],[Genera species]], 'Check list'!A:E, 5, FALSE)</f>
        <v>Glochidion eriocarpum</v>
      </c>
    </row>
    <row r="581" spans="1:14">
      <c r="A581">
        <v>2</v>
      </c>
      <c r="B581">
        <v>4</v>
      </c>
      <c r="C581">
        <v>4</v>
      </c>
      <c r="D581" t="s">
        <v>73</v>
      </c>
      <c r="E581" t="s">
        <v>74</v>
      </c>
      <c r="F581">
        <v>6</v>
      </c>
      <c r="G581">
        <v>45</v>
      </c>
      <c r="H581">
        <v>28</v>
      </c>
      <c r="I581">
        <v>28</v>
      </c>
      <c r="J581" t="s">
        <v>244</v>
      </c>
      <c r="K581" t="s">
        <v>248</v>
      </c>
      <c r="L581">
        <v>88</v>
      </c>
      <c r="N581" t="str">
        <f>VLOOKUP(Table1[[#This Row],[Genera species]], 'Check list'!A:E, 5, FALSE)</f>
        <v>Adiantum aneitense</v>
      </c>
    </row>
    <row r="582" spans="1:14">
      <c r="A582">
        <v>2</v>
      </c>
      <c r="B582">
        <v>4</v>
      </c>
      <c r="C582">
        <v>4</v>
      </c>
      <c r="D582" t="s">
        <v>33</v>
      </c>
      <c r="E582" t="s">
        <v>191</v>
      </c>
      <c r="F582">
        <v>5</v>
      </c>
      <c r="G582">
        <v>128</v>
      </c>
      <c r="H582">
        <v>13</v>
      </c>
      <c r="I582">
        <v>13</v>
      </c>
      <c r="J582" t="s">
        <v>244</v>
      </c>
      <c r="K582" t="s">
        <v>248</v>
      </c>
      <c r="L582">
        <v>88</v>
      </c>
      <c r="N582" t="str">
        <f>VLOOKUP(Table1[[#This Row],[Genera species]], 'Check list'!A:E, 5, FALSE)</f>
        <v>Rhynchosia sublobata</v>
      </c>
    </row>
    <row r="583" spans="1:14">
      <c r="A583">
        <v>2</v>
      </c>
      <c r="B583">
        <v>4</v>
      </c>
      <c r="C583">
        <v>4</v>
      </c>
      <c r="D583" t="s">
        <v>33</v>
      </c>
      <c r="E583" t="s">
        <v>35</v>
      </c>
      <c r="F583">
        <v>4</v>
      </c>
      <c r="G583">
        <v>20</v>
      </c>
      <c r="H583">
        <v>13</v>
      </c>
      <c r="I583">
        <v>13</v>
      </c>
      <c r="J583" t="s">
        <v>244</v>
      </c>
      <c r="K583" t="s">
        <v>248</v>
      </c>
      <c r="L583">
        <v>88</v>
      </c>
      <c r="N583" t="str">
        <f>VLOOKUP(Table1[[#This Row],[Genera species]], 'Check list'!A:E, 5, FALSE)</f>
        <v>Desmodium intortum</v>
      </c>
    </row>
    <row r="584" spans="1:14">
      <c r="A584">
        <v>2</v>
      </c>
      <c r="B584">
        <v>4</v>
      </c>
      <c r="C584">
        <v>4</v>
      </c>
      <c r="D584" t="s">
        <v>132</v>
      </c>
      <c r="E584" t="s">
        <v>133</v>
      </c>
      <c r="F584">
        <v>4</v>
      </c>
      <c r="G584">
        <v>88</v>
      </c>
      <c r="H584">
        <v>45</v>
      </c>
      <c r="I584">
        <v>45</v>
      </c>
      <c r="J584" t="s">
        <v>244</v>
      </c>
      <c r="K584" t="s">
        <v>248</v>
      </c>
      <c r="L584">
        <v>88</v>
      </c>
      <c r="N584" t="str">
        <f>VLOOKUP(Table1[[#This Row],[Genera species]], 'Check list'!A:E, 5, FALSE)</f>
        <v>Tradescantia fluminensis</v>
      </c>
    </row>
    <row r="585" spans="1:14">
      <c r="A585">
        <v>2</v>
      </c>
      <c r="B585">
        <v>4</v>
      </c>
      <c r="C585">
        <v>4</v>
      </c>
      <c r="D585" t="s">
        <v>44</v>
      </c>
      <c r="E585" t="s">
        <v>59</v>
      </c>
      <c r="F585">
        <v>2</v>
      </c>
      <c r="G585">
        <v>33</v>
      </c>
      <c r="H585">
        <v>17</v>
      </c>
      <c r="I585">
        <v>17</v>
      </c>
      <c r="J585" t="s">
        <v>244</v>
      </c>
      <c r="K585" t="s">
        <v>248</v>
      </c>
      <c r="L585">
        <v>88</v>
      </c>
      <c r="N585" t="str">
        <f>VLOOKUP(Table1[[#This Row],[Genera species]], 'Check list'!A:E, 5, FALSE)</f>
        <v>Breynia crenua</v>
      </c>
    </row>
    <row r="586" spans="1:14">
      <c r="A586">
        <v>2</v>
      </c>
      <c r="B586">
        <v>4</v>
      </c>
      <c r="C586">
        <v>4</v>
      </c>
      <c r="D586" t="s">
        <v>137</v>
      </c>
      <c r="E586" t="s">
        <v>138</v>
      </c>
      <c r="F586">
        <v>5</v>
      </c>
      <c r="G586">
        <v>90</v>
      </c>
      <c r="H586">
        <v>46</v>
      </c>
      <c r="I586">
        <v>46</v>
      </c>
      <c r="J586" t="s">
        <v>244</v>
      </c>
      <c r="K586" t="s">
        <v>248</v>
      </c>
      <c r="L586">
        <v>88</v>
      </c>
      <c r="N586" t="str">
        <f>VLOOKUP(Table1[[#This Row],[Genera species]], 'Check list'!A:E, 5, FALSE)</f>
        <v>Echinocystis lobata</v>
      </c>
    </row>
    <row r="587" spans="1:14">
      <c r="A587">
        <v>2</v>
      </c>
      <c r="B587">
        <v>4</v>
      </c>
      <c r="C587">
        <v>4</v>
      </c>
      <c r="D587" t="s">
        <v>18</v>
      </c>
      <c r="E587" t="s">
        <v>25</v>
      </c>
      <c r="F587">
        <v>6</v>
      </c>
      <c r="G587">
        <v>13</v>
      </c>
      <c r="H587">
        <v>8</v>
      </c>
      <c r="I587">
        <v>8</v>
      </c>
      <c r="J587" t="s">
        <v>244</v>
      </c>
      <c r="K587" t="s">
        <v>248</v>
      </c>
      <c r="L587">
        <v>88</v>
      </c>
      <c r="N587" t="str">
        <f>VLOOKUP(Table1[[#This Row],[Genera species]], 'Check list'!A:E, 5, FALSE)</f>
        <v>Collabium carinatum</v>
      </c>
    </row>
    <row r="588" spans="1:14">
      <c r="A588">
        <v>2</v>
      </c>
      <c r="B588">
        <v>4</v>
      </c>
      <c r="C588">
        <v>4</v>
      </c>
      <c r="D588" t="s">
        <v>12</v>
      </c>
      <c r="E588" t="s">
        <v>198</v>
      </c>
      <c r="F588">
        <v>1</v>
      </c>
      <c r="G588">
        <v>42</v>
      </c>
      <c r="H588">
        <v>5</v>
      </c>
      <c r="I588">
        <v>5</v>
      </c>
      <c r="J588" t="s">
        <v>244</v>
      </c>
      <c r="K588" t="s">
        <v>248</v>
      </c>
      <c r="L588">
        <v>88</v>
      </c>
      <c r="N588" t="str">
        <f>VLOOKUP(Table1[[#This Row],[Genera species]], 'Check list'!A:E, 5, FALSE)</f>
        <v>Piper macropiper</v>
      </c>
    </row>
    <row r="589" spans="1:14">
      <c r="A589">
        <v>2</v>
      </c>
      <c r="B589">
        <v>4</v>
      </c>
      <c r="C589">
        <v>5</v>
      </c>
      <c r="D589" t="s">
        <v>18</v>
      </c>
      <c r="E589" t="s">
        <v>19</v>
      </c>
      <c r="F589">
        <v>6</v>
      </c>
      <c r="G589">
        <v>9</v>
      </c>
      <c r="H589">
        <v>8</v>
      </c>
      <c r="I589">
        <v>8</v>
      </c>
      <c r="J589" t="s">
        <v>244</v>
      </c>
      <c r="K589" t="s">
        <v>248</v>
      </c>
      <c r="L589">
        <v>88</v>
      </c>
      <c r="N589" t="str">
        <f>VLOOKUP(Table1[[#This Row],[Genera species]], 'Check list'!A:E, 5, FALSE)</f>
        <v>Goodyera procera</v>
      </c>
    </row>
    <row r="590" spans="1:14">
      <c r="A590">
        <v>2</v>
      </c>
      <c r="B590">
        <v>4</v>
      </c>
      <c r="C590">
        <v>5</v>
      </c>
      <c r="D590" t="s">
        <v>12</v>
      </c>
      <c r="E590" t="s">
        <v>11</v>
      </c>
      <c r="F590">
        <v>1</v>
      </c>
      <c r="G590">
        <v>5</v>
      </c>
      <c r="H590">
        <v>5</v>
      </c>
      <c r="I590">
        <v>5</v>
      </c>
      <c r="J590" t="s">
        <v>244</v>
      </c>
      <c r="K590" t="s">
        <v>248</v>
      </c>
      <c r="L590">
        <v>88</v>
      </c>
      <c r="N590" t="str">
        <f>VLOOKUP(Table1[[#This Row],[Genera species]], 'Check list'!A:E, 5, FALSE)</f>
        <v>Piper aduncum</v>
      </c>
    </row>
    <row r="591" spans="1:14">
      <c r="A591">
        <v>2</v>
      </c>
      <c r="B591">
        <v>4</v>
      </c>
      <c r="C591">
        <v>5</v>
      </c>
      <c r="D591" t="s">
        <v>27</v>
      </c>
      <c r="E591" t="s">
        <v>26</v>
      </c>
      <c r="F591">
        <v>1</v>
      </c>
      <c r="G591">
        <v>14</v>
      </c>
      <c r="H591">
        <v>11</v>
      </c>
      <c r="I591">
        <v>11</v>
      </c>
      <c r="J591" t="s">
        <v>244</v>
      </c>
      <c r="K591" t="s">
        <v>248</v>
      </c>
      <c r="L591">
        <v>88</v>
      </c>
      <c r="N591" t="str">
        <f>VLOOKUP(Table1[[#This Row],[Genera species]], 'Check list'!A:E, 5, FALSE)</f>
        <v>Mallotus discolor</v>
      </c>
    </row>
    <row r="592" spans="1:14">
      <c r="A592">
        <v>2</v>
      </c>
      <c r="B592">
        <v>4</v>
      </c>
      <c r="C592">
        <v>5</v>
      </c>
      <c r="D592" t="s">
        <v>58</v>
      </c>
      <c r="E592" t="s">
        <v>57</v>
      </c>
      <c r="F592">
        <v>1</v>
      </c>
      <c r="G592">
        <v>32</v>
      </c>
      <c r="H592">
        <v>23</v>
      </c>
      <c r="I592">
        <v>23</v>
      </c>
      <c r="J592" t="s">
        <v>244</v>
      </c>
      <c r="K592" t="s">
        <v>248</v>
      </c>
      <c r="L592">
        <v>88</v>
      </c>
      <c r="N592" t="str">
        <f>VLOOKUP(Table1[[#This Row],[Genera species]], 'Check list'!A:E, 5, FALSE)</f>
        <v>Litsea guphii</v>
      </c>
    </row>
    <row r="593" spans="1:14">
      <c r="A593">
        <v>2</v>
      </c>
      <c r="B593">
        <v>4</v>
      </c>
      <c r="C593">
        <v>5</v>
      </c>
      <c r="D593" t="s">
        <v>9</v>
      </c>
      <c r="E593" t="s">
        <v>10</v>
      </c>
      <c r="F593">
        <v>3</v>
      </c>
      <c r="G593">
        <v>4</v>
      </c>
      <c r="H593">
        <v>4</v>
      </c>
      <c r="I593">
        <v>4</v>
      </c>
      <c r="J593" t="s">
        <v>244</v>
      </c>
      <c r="K593" t="s">
        <v>248</v>
      </c>
      <c r="L593">
        <v>88</v>
      </c>
      <c r="N593" t="str">
        <f>VLOOKUP(Table1[[#This Row],[Genera species]], 'Check list'!A:E, 5, FALSE)</f>
        <v>Parapolystichum novoguineens</v>
      </c>
    </row>
    <row r="594" spans="1:14">
      <c r="A594">
        <v>2</v>
      </c>
      <c r="B594">
        <v>4</v>
      </c>
      <c r="C594">
        <v>5</v>
      </c>
      <c r="D594" t="s">
        <v>86</v>
      </c>
      <c r="E594" t="s">
        <v>109</v>
      </c>
      <c r="F594">
        <v>3</v>
      </c>
      <c r="G594">
        <v>69</v>
      </c>
      <c r="H594">
        <v>32</v>
      </c>
      <c r="I594">
        <v>32</v>
      </c>
      <c r="J594" t="s">
        <v>244</v>
      </c>
      <c r="K594" t="s">
        <v>248</v>
      </c>
      <c r="L594">
        <v>88</v>
      </c>
      <c r="N594" t="str">
        <f>VLOOKUP(Table1[[#This Row],[Genera species]], 'Check list'!A:E, 5, FALSE)</f>
        <v>Nephrolepis lauterbachii</v>
      </c>
    </row>
    <row r="595" spans="1:14">
      <c r="A595">
        <v>2</v>
      </c>
      <c r="B595">
        <v>4</v>
      </c>
      <c r="C595">
        <v>5</v>
      </c>
      <c r="D595" t="s">
        <v>47</v>
      </c>
      <c r="E595" t="s">
        <v>48</v>
      </c>
      <c r="F595">
        <v>3</v>
      </c>
      <c r="G595">
        <v>27</v>
      </c>
      <c r="H595">
        <v>19</v>
      </c>
      <c r="I595">
        <v>19</v>
      </c>
      <c r="J595" t="s">
        <v>244</v>
      </c>
      <c r="K595" t="s">
        <v>248</v>
      </c>
      <c r="L595">
        <v>88</v>
      </c>
      <c r="N595" t="str">
        <f>VLOOKUP(Table1[[#This Row],[Genera species]], 'Check list'!A:E, 5, FALSE)</f>
        <v>Sphaerostephanos veitchii</v>
      </c>
    </row>
    <row r="596" spans="1:14">
      <c r="A596">
        <v>2</v>
      </c>
      <c r="B596">
        <v>4</v>
      </c>
      <c r="C596">
        <v>5</v>
      </c>
      <c r="D596" t="s">
        <v>12</v>
      </c>
      <c r="E596" t="s">
        <v>69</v>
      </c>
      <c r="F596">
        <v>1</v>
      </c>
      <c r="G596">
        <v>41</v>
      </c>
      <c r="H596">
        <v>5</v>
      </c>
      <c r="I596">
        <v>5</v>
      </c>
      <c r="J596" t="s">
        <v>244</v>
      </c>
      <c r="K596" t="s">
        <v>248</v>
      </c>
      <c r="L596">
        <v>88</v>
      </c>
      <c r="N596" t="str">
        <f>VLOOKUP(Table1[[#This Row],[Genera species]], 'Check list'!A:E, 5, FALSE)</f>
        <v>Piper sp</v>
      </c>
    </row>
    <row r="597" spans="1:14">
      <c r="A597">
        <v>2</v>
      </c>
      <c r="B597">
        <v>4</v>
      </c>
      <c r="C597">
        <v>5</v>
      </c>
      <c r="D597" t="s">
        <v>81</v>
      </c>
      <c r="E597" t="s">
        <v>61</v>
      </c>
      <c r="F597">
        <v>1</v>
      </c>
      <c r="G597">
        <v>35</v>
      </c>
      <c r="H597">
        <v>24</v>
      </c>
      <c r="I597">
        <v>24</v>
      </c>
      <c r="J597" t="s">
        <v>244</v>
      </c>
      <c r="K597" t="s">
        <v>248</v>
      </c>
      <c r="L597">
        <v>88</v>
      </c>
      <c r="N597" t="str">
        <f>VLOOKUP(Table1[[#This Row],[Genera species]], 'Check list'!A:E, 5, FALSE)</f>
        <v>Pittosporum ferrugineum</v>
      </c>
    </row>
    <row r="598" spans="1:14">
      <c r="A598">
        <v>2</v>
      </c>
      <c r="B598">
        <v>4</v>
      </c>
      <c r="C598">
        <v>5</v>
      </c>
      <c r="D598" t="s">
        <v>78</v>
      </c>
      <c r="E598" t="s">
        <v>139</v>
      </c>
      <c r="F598">
        <v>2</v>
      </c>
      <c r="G598">
        <v>91</v>
      </c>
      <c r="H598">
        <v>30</v>
      </c>
      <c r="I598">
        <v>30</v>
      </c>
      <c r="J598" t="s">
        <v>244</v>
      </c>
      <c r="K598" t="s">
        <v>248</v>
      </c>
      <c r="L598">
        <v>88</v>
      </c>
      <c r="N598" t="str">
        <f>VLOOKUP(Table1[[#This Row],[Genera species]], 'Check list'!A:E, 5, FALSE)</f>
        <v>Melicope vitiflora</v>
      </c>
    </row>
    <row r="599" spans="1:14">
      <c r="A599">
        <v>2</v>
      </c>
      <c r="B599">
        <v>4</v>
      </c>
      <c r="C599">
        <v>5</v>
      </c>
      <c r="D599" t="s">
        <v>15</v>
      </c>
      <c r="E599" t="s">
        <v>30</v>
      </c>
      <c r="F599">
        <v>1</v>
      </c>
      <c r="G599">
        <v>16</v>
      </c>
      <c r="H599">
        <v>7</v>
      </c>
      <c r="I599">
        <v>7</v>
      </c>
      <c r="J599" t="s">
        <v>244</v>
      </c>
      <c r="K599" t="s">
        <v>248</v>
      </c>
      <c r="L599">
        <v>88</v>
      </c>
      <c r="N599" t="str">
        <f>VLOOKUP(Table1[[#This Row],[Genera species]], 'Check list'!A:E, 5, FALSE)</f>
        <v>Ficus hispida</v>
      </c>
    </row>
    <row r="600" spans="1:14">
      <c r="A600">
        <v>2</v>
      </c>
      <c r="B600">
        <v>4</v>
      </c>
      <c r="C600">
        <v>5</v>
      </c>
      <c r="D600" t="s">
        <v>140</v>
      </c>
      <c r="E600" t="s">
        <v>141</v>
      </c>
      <c r="F600">
        <v>2</v>
      </c>
      <c r="G600">
        <v>92</v>
      </c>
      <c r="H600">
        <v>47</v>
      </c>
      <c r="I600">
        <v>47</v>
      </c>
      <c r="J600" t="s">
        <v>244</v>
      </c>
      <c r="K600" t="s">
        <v>248</v>
      </c>
      <c r="L600">
        <v>88</v>
      </c>
      <c r="N600" t="str">
        <f>VLOOKUP(Table1[[#This Row],[Genera species]], 'Check list'!A:E, 5, FALSE)</f>
        <v>Muellerina celastroides</v>
      </c>
    </row>
    <row r="601" spans="1:14">
      <c r="A601">
        <v>2</v>
      </c>
      <c r="B601">
        <v>4</v>
      </c>
      <c r="C601">
        <v>5</v>
      </c>
      <c r="D601" t="s">
        <v>33</v>
      </c>
      <c r="E601" t="s">
        <v>88</v>
      </c>
      <c r="F601">
        <v>1</v>
      </c>
      <c r="G601">
        <v>54</v>
      </c>
      <c r="H601">
        <v>13</v>
      </c>
      <c r="I601">
        <v>13</v>
      </c>
      <c r="J601" t="s">
        <v>244</v>
      </c>
      <c r="K601" t="s">
        <v>248</v>
      </c>
      <c r="L601">
        <v>88</v>
      </c>
      <c r="N601" t="str">
        <f>VLOOKUP(Table1[[#This Row],[Genera species]], 'Check list'!A:E, 5, FALSE)</f>
        <v>Leucaena leucocephala</v>
      </c>
    </row>
    <row r="602" spans="1:14">
      <c r="A602">
        <v>2</v>
      </c>
      <c r="B602">
        <v>4</v>
      </c>
      <c r="C602">
        <v>5</v>
      </c>
      <c r="D602" t="s">
        <v>38</v>
      </c>
      <c r="E602" t="s">
        <v>39</v>
      </c>
      <c r="F602">
        <v>4</v>
      </c>
      <c r="G602">
        <v>22</v>
      </c>
      <c r="H602">
        <v>16</v>
      </c>
      <c r="I602">
        <v>16</v>
      </c>
      <c r="J602" t="s">
        <v>244</v>
      </c>
      <c r="K602" t="s">
        <v>248</v>
      </c>
      <c r="L602">
        <v>88</v>
      </c>
      <c r="N602" t="str">
        <f>VLOOKUP(Table1[[#This Row],[Genera species]], 'Check list'!A:E, 5, FALSE)</f>
        <v>Sida acuta</v>
      </c>
    </row>
    <row r="603" spans="1:14">
      <c r="A603">
        <v>2</v>
      </c>
      <c r="B603">
        <v>4</v>
      </c>
      <c r="C603">
        <v>5</v>
      </c>
      <c r="D603" t="s">
        <v>44</v>
      </c>
      <c r="E603" t="s">
        <v>142</v>
      </c>
      <c r="F603">
        <v>1</v>
      </c>
      <c r="G603">
        <v>93</v>
      </c>
      <c r="H603">
        <v>17</v>
      </c>
      <c r="I603">
        <v>17</v>
      </c>
      <c r="J603" t="s">
        <v>244</v>
      </c>
      <c r="K603" t="s">
        <v>248</v>
      </c>
      <c r="L603">
        <v>88</v>
      </c>
      <c r="N603" t="str">
        <f>VLOOKUP(Table1[[#This Row],[Genera species]], 'Check list'!A:E, 5, FALSE)</f>
        <v>Bischofia javanica</v>
      </c>
    </row>
    <row r="604" spans="1:14">
      <c r="A604">
        <v>2</v>
      </c>
      <c r="B604">
        <v>4</v>
      </c>
      <c r="C604">
        <v>5</v>
      </c>
      <c r="D604" t="s">
        <v>13</v>
      </c>
      <c r="E604" t="s">
        <v>17</v>
      </c>
      <c r="F604">
        <v>4</v>
      </c>
      <c r="G604">
        <v>8</v>
      </c>
      <c r="H604">
        <v>6</v>
      </c>
      <c r="I604">
        <v>6</v>
      </c>
      <c r="J604" t="s">
        <v>244</v>
      </c>
      <c r="K604" t="s">
        <v>248</v>
      </c>
      <c r="L604">
        <v>88</v>
      </c>
      <c r="N604" t="str">
        <f>VLOOKUP(Table1[[#This Row],[Genera species]], 'Check list'!A:E, 5, FALSE)</f>
        <v>Microstegium vimineum</v>
      </c>
    </row>
    <row r="605" spans="1:14">
      <c r="A605">
        <v>2</v>
      </c>
      <c r="B605">
        <v>4</v>
      </c>
      <c r="C605">
        <v>5</v>
      </c>
      <c r="D605" t="s">
        <v>13</v>
      </c>
      <c r="E605" t="s">
        <v>14</v>
      </c>
      <c r="F605">
        <v>4</v>
      </c>
      <c r="G605">
        <v>6</v>
      </c>
      <c r="H605">
        <v>6</v>
      </c>
      <c r="I605">
        <v>6</v>
      </c>
      <c r="J605" t="s">
        <v>244</v>
      </c>
      <c r="K605" t="s">
        <v>248</v>
      </c>
      <c r="L605">
        <v>88</v>
      </c>
      <c r="N605" t="str">
        <f>VLOOKUP(Table1[[#This Row],[Genera species]], 'Check list'!A:E, 5, FALSE)</f>
        <v>Digitaria sanguinalis</v>
      </c>
    </row>
    <row r="606" spans="1:14">
      <c r="A606">
        <v>2</v>
      </c>
      <c r="B606">
        <v>4</v>
      </c>
      <c r="C606">
        <v>5</v>
      </c>
      <c r="D606" t="s">
        <v>8</v>
      </c>
      <c r="E606" t="s">
        <v>7</v>
      </c>
      <c r="F606">
        <v>3</v>
      </c>
      <c r="G606">
        <v>2</v>
      </c>
      <c r="H606">
        <v>2</v>
      </c>
      <c r="I606">
        <v>2</v>
      </c>
      <c r="J606" t="s">
        <v>244</v>
      </c>
      <c r="K606" t="s">
        <v>248</v>
      </c>
      <c r="L606">
        <v>88</v>
      </c>
      <c r="N606" t="str">
        <f>VLOOKUP(Table1[[#This Row],[Genera species]], 'Check list'!A:E, 5, FALSE)</f>
        <v>Aglaomorpha parkinsonii</v>
      </c>
    </row>
    <row r="607" spans="1:14">
      <c r="A607">
        <v>2</v>
      </c>
      <c r="B607">
        <v>4</v>
      </c>
      <c r="C607">
        <v>5</v>
      </c>
      <c r="D607" t="s">
        <v>33</v>
      </c>
      <c r="E607" t="s">
        <v>42</v>
      </c>
      <c r="F607">
        <v>1</v>
      </c>
      <c r="G607">
        <v>23</v>
      </c>
      <c r="H607">
        <v>13</v>
      </c>
      <c r="I607">
        <v>13</v>
      </c>
      <c r="J607" t="s">
        <v>244</v>
      </c>
      <c r="K607" t="s">
        <v>248</v>
      </c>
      <c r="L607">
        <v>88</v>
      </c>
      <c r="N607" t="str">
        <f>VLOOKUP(Table1[[#This Row],[Genera species]], 'Check list'!A:E, 5, FALSE)</f>
        <v>Albizia chinensis</v>
      </c>
    </row>
    <row r="608" spans="1:14">
      <c r="A608">
        <v>2</v>
      </c>
      <c r="B608">
        <v>4</v>
      </c>
      <c r="C608">
        <v>5</v>
      </c>
      <c r="D608" t="s">
        <v>155</v>
      </c>
      <c r="E608" t="s">
        <v>65</v>
      </c>
      <c r="F608">
        <v>4</v>
      </c>
      <c r="G608">
        <v>38</v>
      </c>
      <c r="H608">
        <v>14</v>
      </c>
      <c r="I608">
        <v>14</v>
      </c>
      <c r="J608" t="s">
        <v>244</v>
      </c>
      <c r="K608" t="s">
        <v>248</v>
      </c>
      <c r="L608">
        <v>88</v>
      </c>
      <c r="N608" t="str">
        <f>VLOOKUP(Table1[[#This Row],[Genera species]], 'Check list'!A:E, 5, FALSE)</f>
        <v>Riedelia sp</v>
      </c>
    </row>
    <row r="609" spans="1:14">
      <c r="A609">
        <v>2</v>
      </c>
      <c r="B609">
        <v>4</v>
      </c>
      <c r="C609">
        <v>6</v>
      </c>
      <c r="D609" t="s">
        <v>97</v>
      </c>
      <c r="E609" t="s">
        <v>189</v>
      </c>
      <c r="F609">
        <v>2</v>
      </c>
      <c r="G609">
        <v>86</v>
      </c>
      <c r="H609">
        <v>35</v>
      </c>
      <c r="I609">
        <v>35</v>
      </c>
      <c r="J609" t="s">
        <v>244</v>
      </c>
      <c r="K609" t="s">
        <v>248</v>
      </c>
      <c r="L609">
        <v>88</v>
      </c>
      <c r="N609" t="str">
        <f>VLOOKUP(Table1[[#This Row],[Genera species]], 'Check list'!A:E, 5, FALSE)</f>
        <v>Psychotria insularum</v>
      </c>
    </row>
    <row r="610" spans="1:14">
      <c r="A610">
        <v>2</v>
      </c>
      <c r="B610">
        <v>4</v>
      </c>
      <c r="C610">
        <v>6</v>
      </c>
      <c r="D610" t="s">
        <v>44</v>
      </c>
      <c r="E610" t="s">
        <v>43</v>
      </c>
      <c r="F610">
        <v>1</v>
      </c>
      <c r="G610">
        <v>24</v>
      </c>
      <c r="H610">
        <v>17</v>
      </c>
      <c r="I610">
        <v>17</v>
      </c>
      <c r="J610" t="s">
        <v>244</v>
      </c>
      <c r="K610" t="s">
        <v>248</v>
      </c>
      <c r="L610">
        <v>88</v>
      </c>
      <c r="N610" t="str">
        <f>VLOOKUP(Table1[[#This Row],[Genera species]], 'Check list'!A:E, 5, FALSE)</f>
        <v>Glochidion disparipes</v>
      </c>
    </row>
    <row r="611" spans="1:14">
      <c r="A611">
        <v>2</v>
      </c>
      <c r="B611">
        <v>4</v>
      </c>
      <c r="C611">
        <v>6</v>
      </c>
      <c r="D611" t="s">
        <v>58</v>
      </c>
      <c r="E611" t="s">
        <v>57</v>
      </c>
      <c r="F611">
        <v>1</v>
      </c>
      <c r="G611">
        <v>32</v>
      </c>
      <c r="H611">
        <v>23</v>
      </c>
      <c r="I611">
        <v>23</v>
      </c>
      <c r="J611" t="s">
        <v>244</v>
      </c>
      <c r="K611" t="s">
        <v>248</v>
      </c>
      <c r="L611">
        <v>88</v>
      </c>
      <c r="N611" t="str">
        <f>VLOOKUP(Table1[[#This Row],[Genera species]], 'Check list'!A:E, 5, FALSE)</f>
        <v>Litsea guphii</v>
      </c>
    </row>
    <row r="612" spans="1:14">
      <c r="A612">
        <v>2</v>
      </c>
      <c r="B612">
        <v>4</v>
      </c>
      <c r="C612">
        <v>6</v>
      </c>
      <c r="D612" t="s">
        <v>12</v>
      </c>
      <c r="E612" t="s">
        <v>69</v>
      </c>
      <c r="F612">
        <v>1</v>
      </c>
      <c r="G612">
        <v>41</v>
      </c>
      <c r="H612">
        <v>5</v>
      </c>
      <c r="I612">
        <v>5</v>
      </c>
      <c r="J612" t="s">
        <v>244</v>
      </c>
      <c r="K612" t="s">
        <v>248</v>
      </c>
      <c r="L612">
        <v>88</v>
      </c>
      <c r="N612" t="str">
        <f>VLOOKUP(Table1[[#This Row],[Genera species]], 'Check list'!A:E, 5, FALSE)</f>
        <v>Piper sp</v>
      </c>
    </row>
    <row r="613" spans="1:14">
      <c r="A613">
        <v>2</v>
      </c>
      <c r="B613">
        <v>4</v>
      </c>
      <c r="C613">
        <v>6</v>
      </c>
      <c r="D613" t="s">
        <v>12</v>
      </c>
      <c r="E613" t="s">
        <v>198</v>
      </c>
      <c r="F613">
        <v>1</v>
      </c>
      <c r="G613">
        <v>42</v>
      </c>
      <c r="H613">
        <v>5</v>
      </c>
      <c r="I613">
        <v>5</v>
      </c>
      <c r="J613" t="s">
        <v>244</v>
      </c>
      <c r="K613" t="s">
        <v>248</v>
      </c>
      <c r="L613">
        <v>88</v>
      </c>
      <c r="N613" t="str">
        <f>VLOOKUP(Table1[[#This Row],[Genera species]], 'Check list'!A:E, 5, FALSE)</f>
        <v>Piper macropiper</v>
      </c>
    </row>
    <row r="614" spans="1:14">
      <c r="A614">
        <v>2</v>
      </c>
      <c r="B614">
        <v>4</v>
      </c>
      <c r="C614">
        <v>6</v>
      </c>
      <c r="D614" t="s">
        <v>81</v>
      </c>
      <c r="E614" t="s">
        <v>61</v>
      </c>
      <c r="F614">
        <v>1</v>
      </c>
      <c r="G614">
        <v>35</v>
      </c>
      <c r="H614">
        <v>24</v>
      </c>
      <c r="I614">
        <v>24</v>
      </c>
      <c r="J614" t="s">
        <v>244</v>
      </c>
      <c r="K614" t="s">
        <v>248</v>
      </c>
      <c r="L614">
        <v>88</v>
      </c>
      <c r="N614" t="str">
        <f>VLOOKUP(Table1[[#This Row],[Genera species]], 'Check list'!A:E, 5, FALSE)</f>
        <v>Pittosporum ferrugineum</v>
      </c>
    </row>
    <row r="615" spans="1:14">
      <c r="A615">
        <v>2</v>
      </c>
      <c r="B615">
        <v>4</v>
      </c>
      <c r="C615">
        <v>6</v>
      </c>
      <c r="D615" t="s">
        <v>15</v>
      </c>
      <c r="E615" t="s">
        <v>134</v>
      </c>
      <c r="F615">
        <v>1</v>
      </c>
      <c r="G615">
        <v>11</v>
      </c>
      <c r="H615">
        <v>7</v>
      </c>
      <c r="I615">
        <v>7</v>
      </c>
      <c r="J615" t="s">
        <v>244</v>
      </c>
      <c r="K615" t="s">
        <v>248</v>
      </c>
      <c r="L615">
        <v>88</v>
      </c>
      <c r="N615" t="str">
        <f>VLOOKUP(Table1[[#This Row],[Genera species]], 'Check list'!A:E, 5, FALSE)</f>
        <v>Ficus wassa</v>
      </c>
    </row>
    <row r="616" spans="1:14">
      <c r="A616">
        <v>2</v>
      </c>
      <c r="B616">
        <v>4</v>
      </c>
      <c r="C616">
        <v>6</v>
      </c>
      <c r="D616" t="s">
        <v>13</v>
      </c>
      <c r="E616" t="s">
        <v>14</v>
      </c>
      <c r="F616">
        <v>4</v>
      </c>
      <c r="G616">
        <v>6</v>
      </c>
      <c r="H616">
        <v>6</v>
      </c>
      <c r="I616">
        <v>6</v>
      </c>
      <c r="J616" t="s">
        <v>244</v>
      </c>
      <c r="K616" t="s">
        <v>248</v>
      </c>
      <c r="L616">
        <v>88</v>
      </c>
      <c r="N616" t="str">
        <f>VLOOKUP(Table1[[#This Row],[Genera species]], 'Check list'!A:E, 5, FALSE)</f>
        <v>Digitaria sanguinalis</v>
      </c>
    </row>
    <row r="617" spans="1:14">
      <c r="A617">
        <v>2</v>
      </c>
      <c r="B617">
        <v>4</v>
      </c>
      <c r="C617">
        <v>6</v>
      </c>
      <c r="D617" t="s">
        <v>12</v>
      </c>
      <c r="E617" t="s">
        <v>11</v>
      </c>
      <c r="F617">
        <v>1</v>
      </c>
      <c r="G617">
        <v>5</v>
      </c>
      <c r="H617">
        <v>5</v>
      </c>
      <c r="I617">
        <v>5</v>
      </c>
      <c r="J617" t="s">
        <v>244</v>
      </c>
      <c r="K617" t="s">
        <v>248</v>
      </c>
      <c r="L617">
        <v>88</v>
      </c>
      <c r="N617" t="str">
        <f>VLOOKUP(Table1[[#This Row],[Genera species]], 'Check list'!A:E, 5, FALSE)</f>
        <v>Piper aduncum</v>
      </c>
    </row>
    <row r="618" spans="1:14">
      <c r="A618">
        <v>2</v>
      </c>
      <c r="B618">
        <v>4</v>
      </c>
      <c r="C618">
        <v>6</v>
      </c>
      <c r="D618" t="s">
        <v>13</v>
      </c>
      <c r="E618" t="s">
        <v>17</v>
      </c>
      <c r="F618">
        <v>4</v>
      </c>
      <c r="G618">
        <v>8</v>
      </c>
      <c r="H618">
        <v>6</v>
      </c>
      <c r="I618">
        <v>6</v>
      </c>
      <c r="J618" t="s">
        <v>244</v>
      </c>
      <c r="K618" t="s">
        <v>248</v>
      </c>
      <c r="L618">
        <v>88</v>
      </c>
      <c r="N618" t="str">
        <f>VLOOKUP(Table1[[#This Row],[Genera species]], 'Check list'!A:E, 5, FALSE)</f>
        <v>Microstegium vimineum</v>
      </c>
    </row>
    <row r="619" spans="1:14">
      <c r="A619">
        <v>2</v>
      </c>
      <c r="B619">
        <v>4</v>
      </c>
      <c r="C619">
        <v>6</v>
      </c>
      <c r="D619" t="s">
        <v>97</v>
      </c>
      <c r="E619" t="s">
        <v>98</v>
      </c>
      <c r="F619">
        <v>2</v>
      </c>
      <c r="G619">
        <v>61</v>
      </c>
      <c r="H619">
        <v>35</v>
      </c>
      <c r="I619">
        <v>35</v>
      </c>
      <c r="J619" t="s">
        <v>244</v>
      </c>
      <c r="K619" t="s">
        <v>248</v>
      </c>
      <c r="L619">
        <v>88</v>
      </c>
      <c r="N619" t="str">
        <f>VLOOKUP(Table1[[#This Row],[Genera species]], 'Check list'!A:E, 5, FALSE)</f>
        <v>Coffea arabica</v>
      </c>
    </row>
    <row r="620" spans="1:14">
      <c r="A620">
        <v>2</v>
      </c>
      <c r="B620">
        <v>4</v>
      </c>
      <c r="C620">
        <v>6</v>
      </c>
      <c r="D620" t="s">
        <v>18</v>
      </c>
      <c r="E620" t="s">
        <v>19</v>
      </c>
      <c r="F620">
        <v>6</v>
      </c>
      <c r="G620">
        <v>9</v>
      </c>
      <c r="H620">
        <v>8</v>
      </c>
      <c r="I620">
        <v>8</v>
      </c>
      <c r="J620" t="s">
        <v>244</v>
      </c>
      <c r="K620" t="s">
        <v>248</v>
      </c>
      <c r="L620">
        <v>88</v>
      </c>
      <c r="N620" t="str">
        <f>VLOOKUP(Table1[[#This Row],[Genera species]], 'Check list'!A:E, 5, FALSE)</f>
        <v>Goodyera procera</v>
      </c>
    </row>
    <row r="621" spans="1:14">
      <c r="A621">
        <v>2</v>
      </c>
      <c r="B621">
        <v>4</v>
      </c>
      <c r="C621">
        <v>6</v>
      </c>
      <c r="D621" t="s">
        <v>101</v>
      </c>
      <c r="E621" t="s">
        <v>241</v>
      </c>
      <c r="F621">
        <v>3</v>
      </c>
      <c r="G621">
        <v>164</v>
      </c>
      <c r="H621">
        <v>37</v>
      </c>
      <c r="I621">
        <v>37</v>
      </c>
      <c r="J621" t="s">
        <v>244</v>
      </c>
      <c r="K621" t="s">
        <v>248</v>
      </c>
      <c r="L621">
        <v>88</v>
      </c>
      <c r="N621" t="str">
        <f>VLOOKUP(Table1[[#This Row],[Genera species]], 'Check list'!A:E, 5, FALSE)</f>
        <v>Pteris papuana</v>
      </c>
    </row>
    <row r="622" spans="1:14">
      <c r="A622">
        <v>2</v>
      </c>
      <c r="B622">
        <v>4</v>
      </c>
      <c r="C622">
        <v>6</v>
      </c>
      <c r="D622" t="s">
        <v>9</v>
      </c>
      <c r="E622" t="s">
        <v>10</v>
      </c>
      <c r="F622">
        <v>3</v>
      </c>
      <c r="G622">
        <v>4</v>
      </c>
      <c r="H622">
        <v>4</v>
      </c>
      <c r="I622">
        <v>4</v>
      </c>
      <c r="J622" t="s">
        <v>244</v>
      </c>
      <c r="K622" t="s">
        <v>248</v>
      </c>
      <c r="L622">
        <v>88</v>
      </c>
      <c r="N622" t="str">
        <f>VLOOKUP(Table1[[#This Row],[Genera species]], 'Check list'!A:E, 5, FALSE)</f>
        <v>Parapolystichum novoguineens</v>
      </c>
    </row>
    <row r="623" spans="1:14">
      <c r="A623">
        <v>2</v>
      </c>
      <c r="B623">
        <v>4</v>
      </c>
      <c r="C623">
        <v>6</v>
      </c>
      <c r="D623" t="s">
        <v>47</v>
      </c>
      <c r="E623" t="s">
        <v>48</v>
      </c>
      <c r="F623">
        <v>3</v>
      </c>
      <c r="G623">
        <v>27</v>
      </c>
      <c r="H623">
        <v>19</v>
      </c>
      <c r="I623">
        <v>19</v>
      </c>
      <c r="J623" t="s">
        <v>244</v>
      </c>
      <c r="K623" t="s">
        <v>248</v>
      </c>
      <c r="L623">
        <v>88</v>
      </c>
      <c r="N623" t="str">
        <f>VLOOKUP(Table1[[#This Row],[Genera species]], 'Check list'!A:E, 5, FALSE)</f>
        <v>Sphaerostephanos veitchii</v>
      </c>
    </row>
    <row r="624" spans="1:14">
      <c r="A624">
        <v>2</v>
      </c>
      <c r="B624">
        <v>4</v>
      </c>
      <c r="C624">
        <v>6</v>
      </c>
      <c r="D624" t="s">
        <v>20</v>
      </c>
      <c r="E624" t="s">
        <v>21</v>
      </c>
      <c r="F624">
        <v>2</v>
      </c>
      <c r="G624">
        <v>10</v>
      </c>
      <c r="H624">
        <v>9</v>
      </c>
      <c r="I624">
        <v>9</v>
      </c>
      <c r="J624" t="s">
        <v>244</v>
      </c>
      <c r="K624" t="s">
        <v>248</v>
      </c>
      <c r="L624">
        <v>88</v>
      </c>
      <c r="N624" t="str">
        <f>VLOOKUP(Table1[[#This Row],[Genera species]], 'Check list'!A:E, 5, FALSE)</f>
        <v>Boehmeria nivea</v>
      </c>
    </row>
    <row r="625" spans="1:14">
      <c r="A625">
        <v>2</v>
      </c>
      <c r="B625">
        <v>4</v>
      </c>
      <c r="C625">
        <v>6</v>
      </c>
      <c r="D625" t="s">
        <v>38</v>
      </c>
      <c r="E625" t="s">
        <v>39</v>
      </c>
      <c r="F625">
        <v>4</v>
      </c>
      <c r="G625">
        <v>22</v>
      </c>
      <c r="H625">
        <v>16</v>
      </c>
      <c r="I625">
        <v>16</v>
      </c>
      <c r="J625" t="s">
        <v>244</v>
      </c>
      <c r="K625" t="s">
        <v>248</v>
      </c>
      <c r="L625">
        <v>88</v>
      </c>
      <c r="N625" t="str">
        <f>VLOOKUP(Table1[[#This Row],[Genera species]], 'Check list'!A:E, 5, FALSE)</f>
        <v>Sida acuta</v>
      </c>
    </row>
    <row r="626" spans="1:14">
      <c r="A626">
        <v>2</v>
      </c>
      <c r="B626">
        <v>4</v>
      </c>
      <c r="C626">
        <v>6</v>
      </c>
      <c r="D626" t="s">
        <v>155</v>
      </c>
      <c r="E626" t="s">
        <v>65</v>
      </c>
      <c r="F626">
        <v>4</v>
      </c>
      <c r="G626">
        <v>38</v>
      </c>
      <c r="H626">
        <v>14</v>
      </c>
      <c r="I626">
        <v>14</v>
      </c>
      <c r="J626" t="s">
        <v>244</v>
      </c>
      <c r="K626" t="s">
        <v>248</v>
      </c>
      <c r="L626">
        <v>88</v>
      </c>
      <c r="N626" t="str">
        <f>VLOOKUP(Table1[[#This Row],[Genera species]], 'Check list'!A:E, 5, FALSE)</f>
        <v>Riedelia sp</v>
      </c>
    </row>
    <row r="627" spans="1:14">
      <c r="A627">
        <v>2</v>
      </c>
      <c r="B627">
        <v>4</v>
      </c>
      <c r="C627">
        <v>6</v>
      </c>
      <c r="D627" t="s">
        <v>27</v>
      </c>
      <c r="E627" t="s">
        <v>26</v>
      </c>
      <c r="F627">
        <v>1</v>
      </c>
      <c r="G627">
        <v>14</v>
      </c>
      <c r="H627">
        <v>11</v>
      </c>
      <c r="I627">
        <v>11</v>
      </c>
      <c r="J627" t="s">
        <v>244</v>
      </c>
      <c r="K627" t="s">
        <v>248</v>
      </c>
      <c r="L627">
        <v>88</v>
      </c>
      <c r="N627" t="str">
        <f>VLOOKUP(Table1[[#This Row],[Genera species]], 'Check list'!A:E, 5, FALSE)</f>
        <v>Mallotus discolor</v>
      </c>
    </row>
    <row r="628" spans="1:14">
      <c r="A628">
        <v>2</v>
      </c>
      <c r="B628">
        <v>4</v>
      </c>
      <c r="C628">
        <v>6</v>
      </c>
      <c r="D628" t="s">
        <v>15</v>
      </c>
      <c r="E628" t="s">
        <v>30</v>
      </c>
      <c r="F628">
        <v>1</v>
      </c>
      <c r="G628">
        <v>16</v>
      </c>
      <c r="H628">
        <v>7</v>
      </c>
      <c r="I628">
        <v>7</v>
      </c>
      <c r="J628" t="s">
        <v>244</v>
      </c>
      <c r="K628" t="s">
        <v>248</v>
      </c>
      <c r="L628">
        <v>88</v>
      </c>
      <c r="N628" t="str">
        <f>VLOOKUP(Table1[[#This Row],[Genera species]], 'Check list'!A:E, 5, FALSE)</f>
        <v>Ficus hispida</v>
      </c>
    </row>
    <row r="629" spans="1:14">
      <c r="A629">
        <v>2</v>
      </c>
      <c r="B629">
        <v>4</v>
      </c>
      <c r="C629">
        <v>6</v>
      </c>
      <c r="D629" t="s">
        <v>33</v>
      </c>
      <c r="E629" t="s">
        <v>42</v>
      </c>
      <c r="F629">
        <v>1</v>
      </c>
      <c r="G629">
        <v>23</v>
      </c>
      <c r="H629">
        <v>13</v>
      </c>
      <c r="I629">
        <v>13</v>
      </c>
      <c r="J629" t="s">
        <v>244</v>
      </c>
      <c r="K629" t="s">
        <v>248</v>
      </c>
      <c r="L629">
        <v>88</v>
      </c>
      <c r="N629" t="str">
        <f>VLOOKUP(Table1[[#This Row],[Genera species]], 'Check list'!A:E, 5, FALSE)</f>
        <v>Albizia chinensis</v>
      </c>
    </row>
    <row r="630" spans="1:14">
      <c r="A630">
        <v>2</v>
      </c>
      <c r="B630">
        <v>4</v>
      </c>
      <c r="C630">
        <v>6</v>
      </c>
      <c r="D630" t="s">
        <v>51</v>
      </c>
      <c r="E630" t="s">
        <v>52</v>
      </c>
      <c r="F630">
        <v>6</v>
      </c>
      <c r="G630">
        <v>29</v>
      </c>
      <c r="H630">
        <v>21</v>
      </c>
      <c r="I630">
        <v>21</v>
      </c>
      <c r="J630" t="s">
        <v>244</v>
      </c>
      <c r="K630" t="s">
        <v>248</v>
      </c>
      <c r="L630">
        <v>88</v>
      </c>
      <c r="N630" t="str">
        <f>VLOOKUP(Table1[[#This Row],[Genera species]], 'Check list'!A:E, 5, FALSE)</f>
        <v>Dicranum scoparium</v>
      </c>
    </row>
    <row r="631" spans="1:14">
      <c r="A631">
        <v>2</v>
      </c>
      <c r="B631">
        <v>4</v>
      </c>
      <c r="C631">
        <v>7</v>
      </c>
      <c r="D631" t="s">
        <v>63</v>
      </c>
      <c r="E631" t="s">
        <v>255</v>
      </c>
      <c r="F631">
        <v>1</v>
      </c>
      <c r="G631">
        <v>66</v>
      </c>
      <c r="H631">
        <v>25</v>
      </c>
      <c r="I631">
        <v>25</v>
      </c>
      <c r="J631" t="s">
        <v>244</v>
      </c>
      <c r="K631" t="s">
        <v>248</v>
      </c>
      <c r="L631">
        <v>88</v>
      </c>
      <c r="N631" t="str">
        <f>VLOOKUP(Table1[[#This Row],[Genera species]], 'Check list'!A:E, 5, FALSE)</f>
        <v>Pinus merkusii</v>
      </c>
    </row>
    <row r="632" spans="1:14">
      <c r="A632">
        <v>2</v>
      </c>
      <c r="B632">
        <v>4</v>
      </c>
      <c r="C632">
        <v>7</v>
      </c>
      <c r="D632" t="s">
        <v>51</v>
      </c>
      <c r="E632" t="s">
        <v>52</v>
      </c>
      <c r="F632">
        <v>6</v>
      </c>
      <c r="G632">
        <v>29</v>
      </c>
      <c r="H632">
        <v>21</v>
      </c>
      <c r="I632">
        <v>21</v>
      </c>
      <c r="J632" t="s">
        <v>244</v>
      </c>
      <c r="K632" t="s">
        <v>248</v>
      </c>
      <c r="L632">
        <v>88</v>
      </c>
      <c r="N632" t="str">
        <f>VLOOKUP(Table1[[#This Row],[Genera species]], 'Check list'!A:E, 5, FALSE)</f>
        <v>Dicranum scoparium</v>
      </c>
    </row>
    <row r="633" spans="1:14">
      <c r="A633">
        <v>2</v>
      </c>
      <c r="B633">
        <v>4</v>
      </c>
      <c r="C633">
        <v>7</v>
      </c>
      <c r="D633" t="s">
        <v>18</v>
      </c>
      <c r="E633" t="s">
        <v>25</v>
      </c>
      <c r="F633">
        <v>6</v>
      </c>
      <c r="G633">
        <v>13</v>
      </c>
      <c r="H633">
        <v>8</v>
      </c>
      <c r="I633">
        <v>8</v>
      </c>
      <c r="J633" t="s">
        <v>244</v>
      </c>
      <c r="K633" t="s">
        <v>248</v>
      </c>
      <c r="L633">
        <v>88</v>
      </c>
      <c r="N633" t="str">
        <f>VLOOKUP(Table1[[#This Row],[Genera species]], 'Check list'!A:E, 5, FALSE)</f>
        <v>Collabium carinatum</v>
      </c>
    </row>
    <row r="634" spans="1:14">
      <c r="A634">
        <v>2</v>
      </c>
      <c r="B634">
        <v>4</v>
      </c>
      <c r="C634">
        <v>7</v>
      </c>
      <c r="D634" t="s">
        <v>78</v>
      </c>
      <c r="E634" t="s">
        <v>139</v>
      </c>
      <c r="F634">
        <v>2</v>
      </c>
      <c r="G634">
        <v>91</v>
      </c>
      <c r="H634">
        <v>30</v>
      </c>
      <c r="I634">
        <v>30</v>
      </c>
      <c r="J634" t="s">
        <v>244</v>
      </c>
      <c r="K634" t="s">
        <v>248</v>
      </c>
      <c r="L634">
        <v>88</v>
      </c>
      <c r="N634" t="str">
        <f>VLOOKUP(Table1[[#This Row],[Genera species]], 'Check list'!A:E, 5, FALSE)</f>
        <v>Melicope vitiflora</v>
      </c>
    </row>
    <row r="635" spans="1:14">
      <c r="A635">
        <v>2</v>
      </c>
      <c r="B635">
        <v>4</v>
      </c>
      <c r="C635">
        <v>7</v>
      </c>
      <c r="D635" t="s">
        <v>27</v>
      </c>
      <c r="E635" t="s">
        <v>26</v>
      </c>
      <c r="F635">
        <v>1</v>
      </c>
      <c r="G635">
        <v>14</v>
      </c>
      <c r="H635">
        <v>11</v>
      </c>
      <c r="I635">
        <v>11</v>
      </c>
      <c r="J635" t="s">
        <v>244</v>
      </c>
      <c r="K635" t="s">
        <v>248</v>
      </c>
      <c r="L635">
        <v>88</v>
      </c>
      <c r="N635" t="str">
        <f>VLOOKUP(Table1[[#This Row],[Genera species]], 'Check list'!A:E, 5, FALSE)</f>
        <v>Mallotus discolor</v>
      </c>
    </row>
    <row r="636" spans="1:14">
      <c r="A636">
        <v>2</v>
      </c>
      <c r="B636">
        <v>4</v>
      </c>
      <c r="C636">
        <v>7</v>
      </c>
      <c r="D636" t="s">
        <v>15</v>
      </c>
      <c r="E636" t="s">
        <v>134</v>
      </c>
      <c r="F636">
        <v>1</v>
      </c>
      <c r="G636">
        <v>11</v>
      </c>
      <c r="H636">
        <v>7</v>
      </c>
      <c r="I636">
        <v>7</v>
      </c>
      <c r="J636" t="s">
        <v>244</v>
      </c>
      <c r="K636" t="s">
        <v>248</v>
      </c>
      <c r="L636">
        <v>88</v>
      </c>
      <c r="N636" t="str">
        <f>VLOOKUP(Table1[[#This Row],[Genera species]], 'Check list'!A:E, 5, FALSE)</f>
        <v>Ficus wassa</v>
      </c>
    </row>
    <row r="637" spans="1:14">
      <c r="A637">
        <v>2</v>
      </c>
      <c r="B637">
        <v>4</v>
      </c>
      <c r="C637">
        <v>7</v>
      </c>
      <c r="D637" t="s">
        <v>12</v>
      </c>
      <c r="E637" t="s">
        <v>198</v>
      </c>
      <c r="F637">
        <v>1</v>
      </c>
      <c r="G637">
        <v>42</v>
      </c>
      <c r="H637">
        <v>5</v>
      </c>
      <c r="I637">
        <v>5</v>
      </c>
      <c r="J637" t="s">
        <v>244</v>
      </c>
      <c r="K637" t="s">
        <v>248</v>
      </c>
      <c r="L637">
        <v>88</v>
      </c>
      <c r="N637" t="str">
        <f>VLOOKUP(Table1[[#This Row],[Genera species]], 'Check list'!A:E, 5, FALSE)</f>
        <v>Piper macropiper</v>
      </c>
    </row>
    <row r="638" spans="1:14">
      <c r="A638">
        <v>2</v>
      </c>
      <c r="B638">
        <v>4</v>
      </c>
      <c r="C638">
        <v>7</v>
      </c>
      <c r="D638" t="s">
        <v>253</v>
      </c>
      <c r="E638" t="s">
        <v>252</v>
      </c>
      <c r="F638">
        <v>4</v>
      </c>
      <c r="G638">
        <v>71</v>
      </c>
      <c r="H638">
        <v>42</v>
      </c>
      <c r="I638">
        <v>42</v>
      </c>
      <c r="J638" t="s">
        <v>244</v>
      </c>
      <c r="K638" t="s">
        <v>248</v>
      </c>
      <c r="L638">
        <v>88</v>
      </c>
      <c r="N638" t="str">
        <f>VLOOKUP(Table1[[#This Row],[Genera species]], 'Check list'!A:E, 5, FALSE)</f>
        <v>Rungia klossii</v>
      </c>
    </row>
    <row r="639" spans="1:14">
      <c r="A639">
        <v>2</v>
      </c>
      <c r="B639">
        <v>4</v>
      </c>
      <c r="C639">
        <v>7</v>
      </c>
      <c r="D639" t="s">
        <v>155</v>
      </c>
      <c r="E639" t="s">
        <v>65</v>
      </c>
      <c r="F639">
        <v>4</v>
      </c>
      <c r="G639">
        <v>38</v>
      </c>
      <c r="H639">
        <v>14</v>
      </c>
      <c r="I639">
        <v>14</v>
      </c>
      <c r="J639" t="s">
        <v>244</v>
      </c>
      <c r="K639" t="s">
        <v>248</v>
      </c>
      <c r="L639">
        <v>88</v>
      </c>
      <c r="N639" t="str">
        <f>VLOOKUP(Table1[[#This Row],[Genera species]], 'Check list'!A:E, 5, FALSE)</f>
        <v>Riedelia sp</v>
      </c>
    </row>
    <row r="640" spans="1:14">
      <c r="A640">
        <v>2</v>
      </c>
      <c r="B640">
        <v>4</v>
      </c>
      <c r="C640">
        <v>7</v>
      </c>
      <c r="D640" t="s">
        <v>44</v>
      </c>
      <c r="E640" t="s">
        <v>130</v>
      </c>
      <c r="F640">
        <v>1</v>
      </c>
      <c r="G640">
        <v>85</v>
      </c>
      <c r="H640">
        <v>17</v>
      </c>
      <c r="I640">
        <v>17</v>
      </c>
      <c r="J640" t="s">
        <v>244</v>
      </c>
      <c r="K640" t="s">
        <v>248</v>
      </c>
      <c r="L640">
        <v>88</v>
      </c>
      <c r="N640" t="str">
        <f>VLOOKUP(Table1[[#This Row],[Genera species]], 'Check list'!A:E, 5, FALSE)</f>
        <v>Glochidion eriocarpum</v>
      </c>
    </row>
    <row r="641" spans="1:14">
      <c r="A641">
        <v>2</v>
      </c>
      <c r="B641">
        <v>4</v>
      </c>
      <c r="C641">
        <v>7</v>
      </c>
      <c r="D641" t="s">
        <v>44</v>
      </c>
      <c r="E641" t="s">
        <v>59</v>
      </c>
      <c r="F641">
        <v>2</v>
      </c>
      <c r="G641">
        <v>33</v>
      </c>
      <c r="H641">
        <v>17</v>
      </c>
      <c r="I641">
        <v>17</v>
      </c>
      <c r="J641" t="s">
        <v>244</v>
      </c>
      <c r="K641" t="s">
        <v>248</v>
      </c>
      <c r="L641">
        <v>88</v>
      </c>
      <c r="N641" t="str">
        <f>VLOOKUP(Table1[[#This Row],[Genera species]], 'Check list'!A:E, 5, FALSE)</f>
        <v>Breynia crenua</v>
      </c>
    </row>
    <row r="642" spans="1:14">
      <c r="A642">
        <v>2</v>
      </c>
      <c r="B642">
        <v>4</v>
      </c>
      <c r="C642">
        <v>7</v>
      </c>
      <c r="D642" t="s">
        <v>97</v>
      </c>
      <c r="E642" t="s">
        <v>98</v>
      </c>
      <c r="F642">
        <v>2</v>
      </c>
      <c r="G642">
        <v>61</v>
      </c>
      <c r="H642">
        <v>35</v>
      </c>
      <c r="I642">
        <v>35</v>
      </c>
      <c r="J642" t="s">
        <v>244</v>
      </c>
      <c r="K642" t="s">
        <v>248</v>
      </c>
      <c r="L642">
        <v>88</v>
      </c>
      <c r="N642" t="str">
        <f>VLOOKUP(Table1[[#This Row],[Genera species]], 'Check list'!A:E, 5, FALSE)</f>
        <v>Coffea arabica</v>
      </c>
    </row>
    <row r="643" spans="1:14">
      <c r="A643">
        <v>2</v>
      </c>
      <c r="B643">
        <v>4</v>
      </c>
      <c r="C643">
        <v>7</v>
      </c>
      <c r="D643" t="s">
        <v>12</v>
      </c>
      <c r="E643" t="s">
        <v>11</v>
      </c>
      <c r="F643">
        <v>1</v>
      </c>
      <c r="G643">
        <v>5</v>
      </c>
      <c r="H643">
        <v>5</v>
      </c>
      <c r="I643">
        <v>5</v>
      </c>
      <c r="J643" t="s">
        <v>244</v>
      </c>
      <c r="K643" t="s">
        <v>248</v>
      </c>
      <c r="L643">
        <v>88</v>
      </c>
      <c r="N643" t="str">
        <f>VLOOKUP(Table1[[#This Row],[Genera species]], 'Check list'!A:E, 5, FALSE)</f>
        <v>Piper aduncum</v>
      </c>
    </row>
    <row r="644" spans="1:14">
      <c r="A644">
        <v>2</v>
      </c>
      <c r="B644">
        <v>4</v>
      </c>
      <c r="C644">
        <v>7</v>
      </c>
      <c r="D644" t="s">
        <v>18</v>
      </c>
      <c r="E644" t="s">
        <v>19</v>
      </c>
      <c r="F644">
        <v>6</v>
      </c>
      <c r="G644">
        <v>9</v>
      </c>
      <c r="H644">
        <v>8</v>
      </c>
      <c r="I644">
        <v>8</v>
      </c>
      <c r="J644" t="s">
        <v>244</v>
      </c>
      <c r="K644" t="s">
        <v>248</v>
      </c>
      <c r="L644">
        <v>88</v>
      </c>
      <c r="N644" t="str">
        <f>VLOOKUP(Table1[[#This Row],[Genera species]], 'Check list'!A:E, 5, FALSE)</f>
        <v>Goodyera procera</v>
      </c>
    </row>
    <row r="645" spans="1:14">
      <c r="A645">
        <v>2</v>
      </c>
      <c r="B645">
        <v>4</v>
      </c>
      <c r="C645">
        <v>7</v>
      </c>
      <c r="D645" t="s">
        <v>15</v>
      </c>
      <c r="E645" t="s">
        <v>30</v>
      </c>
      <c r="F645">
        <v>1</v>
      </c>
      <c r="G645">
        <v>16</v>
      </c>
      <c r="H645">
        <v>7</v>
      </c>
      <c r="I645">
        <v>7</v>
      </c>
      <c r="J645" t="s">
        <v>244</v>
      </c>
      <c r="K645" t="s">
        <v>248</v>
      </c>
      <c r="L645">
        <v>88</v>
      </c>
      <c r="N645" t="str">
        <f>VLOOKUP(Table1[[#This Row],[Genera species]], 'Check list'!A:E, 5, FALSE)</f>
        <v>Ficus hispida</v>
      </c>
    </row>
    <row r="646" spans="1:14">
      <c r="A646">
        <v>2</v>
      </c>
      <c r="B646">
        <v>4</v>
      </c>
      <c r="C646">
        <v>7</v>
      </c>
      <c r="D646" t="s">
        <v>86</v>
      </c>
      <c r="E646" t="s">
        <v>109</v>
      </c>
      <c r="F646">
        <v>3</v>
      </c>
      <c r="G646">
        <v>69</v>
      </c>
      <c r="H646">
        <v>32</v>
      </c>
      <c r="I646">
        <v>32</v>
      </c>
      <c r="J646" t="s">
        <v>244</v>
      </c>
      <c r="K646" t="s">
        <v>248</v>
      </c>
      <c r="L646">
        <v>88</v>
      </c>
      <c r="N646" t="str">
        <f>VLOOKUP(Table1[[#This Row],[Genera species]], 'Check list'!A:E, 5, FALSE)</f>
        <v>Nephrolepis lauterbachii</v>
      </c>
    </row>
    <row r="647" spans="1:14">
      <c r="A647">
        <v>2</v>
      </c>
      <c r="B647">
        <v>4</v>
      </c>
      <c r="C647">
        <v>7</v>
      </c>
      <c r="D647" t="s">
        <v>70</v>
      </c>
      <c r="E647" t="s">
        <v>71</v>
      </c>
      <c r="F647">
        <v>3</v>
      </c>
      <c r="G647">
        <v>43</v>
      </c>
      <c r="H647">
        <v>27</v>
      </c>
      <c r="I647">
        <v>27</v>
      </c>
      <c r="J647" t="s">
        <v>244</v>
      </c>
      <c r="K647" t="s">
        <v>248</v>
      </c>
      <c r="L647">
        <v>88</v>
      </c>
      <c r="N647" t="str">
        <f>VLOOKUP(Table1[[#This Row],[Genera species]], 'Check list'!A:E, 5, FALSE)</f>
        <v>Diplazium dilatatum</v>
      </c>
    </row>
    <row r="648" spans="1:14">
      <c r="A648">
        <v>2</v>
      </c>
      <c r="B648">
        <v>4</v>
      </c>
      <c r="C648">
        <v>7</v>
      </c>
      <c r="D648" t="s">
        <v>9</v>
      </c>
      <c r="E648" t="s">
        <v>10</v>
      </c>
      <c r="F648">
        <v>3</v>
      </c>
      <c r="G648">
        <v>4</v>
      </c>
      <c r="H648">
        <v>4</v>
      </c>
      <c r="I648">
        <v>4</v>
      </c>
      <c r="J648" t="s">
        <v>244</v>
      </c>
      <c r="K648" t="s">
        <v>248</v>
      </c>
      <c r="L648">
        <v>88</v>
      </c>
      <c r="N648" t="str">
        <f>VLOOKUP(Table1[[#This Row],[Genera species]], 'Check list'!A:E, 5, FALSE)</f>
        <v>Parapolystichum novoguineens</v>
      </c>
    </row>
    <row r="649" spans="1:14">
      <c r="A649">
        <v>2</v>
      </c>
      <c r="B649">
        <v>4</v>
      </c>
      <c r="C649">
        <v>7</v>
      </c>
      <c r="D649" t="s">
        <v>28</v>
      </c>
      <c r="E649" t="s">
        <v>29</v>
      </c>
      <c r="F649">
        <v>4</v>
      </c>
      <c r="G649">
        <v>15</v>
      </c>
      <c r="H649">
        <v>12</v>
      </c>
      <c r="I649">
        <v>12</v>
      </c>
      <c r="J649" t="s">
        <v>244</v>
      </c>
      <c r="K649" t="s">
        <v>248</v>
      </c>
      <c r="L649">
        <v>88</v>
      </c>
      <c r="N649" t="str">
        <f>VLOOKUP(Table1[[#This Row],[Genera species]], 'Check list'!A:E, 5, FALSE)</f>
        <v>Ereclitites hieracifolia</v>
      </c>
    </row>
    <row r="650" spans="1:14">
      <c r="A650">
        <v>2</v>
      </c>
      <c r="B650">
        <v>4</v>
      </c>
      <c r="C650">
        <v>7</v>
      </c>
      <c r="D650" t="s">
        <v>58</v>
      </c>
      <c r="E650" t="s">
        <v>57</v>
      </c>
      <c r="F650">
        <v>1</v>
      </c>
      <c r="G650">
        <v>32</v>
      </c>
      <c r="H650">
        <v>23</v>
      </c>
      <c r="I650">
        <v>23</v>
      </c>
      <c r="J650" t="s">
        <v>244</v>
      </c>
      <c r="K650" t="s">
        <v>248</v>
      </c>
      <c r="L650">
        <v>88</v>
      </c>
      <c r="N650" t="str">
        <f>VLOOKUP(Table1[[#This Row],[Genera species]], 'Check list'!A:E, 5, FALSE)</f>
        <v>Litsea guphii</v>
      </c>
    </row>
    <row r="651" spans="1:14">
      <c r="A651">
        <v>2</v>
      </c>
      <c r="B651">
        <v>4</v>
      </c>
      <c r="C651">
        <v>7</v>
      </c>
      <c r="D651" t="s">
        <v>20</v>
      </c>
      <c r="E651" t="s">
        <v>21</v>
      </c>
      <c r="F651">
        <v>2</v>
      </c>
      <c r="G651">
        <v>10</v>
      </c>
      <c r="H651">
        <v>9</v>
      </c>
      <c r="I651">
        <v>9</v>
      </c>
      <c r="J651" t="s">
        <v>244</v>
      </c>
      <c r="K651" t="s">
        <v>248</v>
      </c>
      <c r="L651">
        <v>88</v>
      </c>
      <c r="N651" t="str">
        <f>VLOOKUP(Table1[[#This Row],[Genera species]], 'Check list'!A:E, 5, FALSE)</f>
        <v>Boehmeria nivea</v>
      </c>
    </row>
    <row r="652" spans="1:14">
      <c r="A652">
        <v>2</v>
      </c>
      <c r="B652">
        <v>4</v>
      </c>
      <c r="C652">
        <v>7</v>
      </c>
      <c r="D652" t="s">
        <v>38</v>
      </c>
      <c r="E652" t="s">
        <v>39</v>
      </c>
      <c r="F652">
        <v>4</v>
      </c>
      <c r="G652">
        <v>22</v>
      </c>
      <c r="H652">
        <v>16</v>
      </c>
      <c r="I652">
        <v>16</v>
      </c>
      <c r="J652" t="s">
        <v>244</v>
      </c>
      <c r="K652" t="s">
        <v>248</v>
      </c>
      <c r="L652">
        <v>88</v>
      </c>
      <c r="N652" t="str">
        <f>VLOOKUP(Table1[[#This Row],[Genera species]], 'Check list'!A:E, 5, FALSE)</f>
        <v>Sida acuta</v>
      </c>
    </row>
    <row r="653" spans="1:14">
      <c r="A653">
        <v>2</v>
      </c>
      <c r="B653">
        <v>4</v>
      </c>
      <c r="C653">
        <v>7</v>
      </c>
      <c r="D653" t="s">
        <v>101</v>
      </c>
      <c r="E653" t="s">
        <v>241</v>
      </c>
      <c r="F653">
        <v>3</v>
      </c>
      <c r="G653">
        <v>164</v>
      </c>
      <c r="H653">
        <v>37</v>
      </c>
      <c r="I653">
        <v>37</v>
      </c>
      <c r="J653" t="s">
        <v>244</v>
      </c>
      <c r="K653" t="s">
        <v>248</v>
      </c>
      <c r="L653">
        <v>88</v>
      </c>
      <c r="N653" t="str">
        <f>VLOOKUP(Table1[[#This Row],[Genera species]], 'Check list'!A:E, 5, FALSE)</f>
        <v>Pteris papuana</v>
      </c>
    </row>
    <row r="654" spans="1:14">
      <c r="A654">
        <v>2</v>
      </c>
      <c r="B654">
        <v>4</v>
      </c>
      <c r="C654">
        <v>7</v>
      </c>
      <c r="D654" t="s">
        <v>54</v>
      </c>
      <c r="E654" t="s">
        <v>55</v>
      </c>
      <c r="F654">
        <v>6</v>
      </c>
      <c r="G654">
        <v>32</v>
      </c>
      <c r="H654">
        <v>22</v>
      </c>
      <c r="I654">
        <v>22</v>
      </c>
      <c r="J654" t="s">
        <v>244</v>
      </c>
      <c r="K654" t="s">
        <v>248</v>
      </c>
      <c r="L654">
        <v>88</v>
      </c>
      <c r="N654" t="str">
        <f>VLOOKUP(Table1[[#This Row],[Genera species]], 'Check list'!A:E, 5, FALSE)</f>
        <v>Schizaea dichotoma</v>
      </c>
    </row>
    <row r="655" spans="1:14">
      <c r="A655">
        <v>2</v>
      </c>
      <c r="B655">
        <v>4</v>
      </c>
      <c r="C655">
        <v>7</v>
      </c>
      <c r="D655" t="s">
        <v>132</v>
      </c>
      <c r="E655" t="s">
        <v>133</v>
      </c>
      <c r="F655">
        <v>4</v>
      </c>
      <c r="G655">
        <v>88</v>
      </c>
      <c r="H655">
        <v>45</v>
      </c>
      <c r="I655">
        <v>45</v>
      </c>
      <c r="J655" t="s">
        <v>244</v>
      </c>
      <c r="K655" t="s">
        <v>248</v>
      </c>
      <c r="L655">
        <v>88</v>
      </c>
      <c r="N655" t="str">
        <f>VLOOKUP(Table1[[#This Row],[Genera species]], 'Check list'!A:E, 5, FALSE)</f>
        <v>Tradescantia fluminensis</v>
      </c>
    </row>
    <row r="656" spans="1:14">
      <c r="A656">
        <v>2</v>
      </c>
      <c r="B656">
        <v>4</v>
      </c>
      <c r="C656">
        <v>7</v>
      </c>
      <c r="D656" t="s">
        <v>33</v>
      </c>
      <c r="E656" t="s">
        <v>191</v>
      </c>
      <c r="F656">
        <v>5</v>
      </c>
      <c r="G656">
        <v>128</v>
      </c>
      <c r="H656">
        <v>13</v>
      </c>
      <c r="I656">
        <v>13</v>
      </c>
      <c r="J656" t="s">
        <v>244</v>
      </c>
      <c r="K656" t="s">
        <v>248</v>
      </c>
      <c r="L656">
        <v>88</v>
      </c>
      <c r="N656" t="str">
        <f>VLOOKUP(Table1[[#This Row],[Genera species]], 'Check list'!A:E, 5, FALSE)</f>
        <v>Rhynchosia sublobata</v>
      </c>
    </row>
    <row r="657" spans="1:14">
      <c r="A657">
        <v>2</v>
      </c>
      <c r="B657">
        <v>4</v>
      </c>
      <c r="C657">
        <v>7</v>
      </c>
      <c r="D657" t="s">
        <v>82</v>
      </c>
      <c r="E657" t="s">
        <v>83</v>
      </c>
      <c r="F657">
        <v>2</v>
      </c>
      <c r="G657">
        <v>50</v>
      </c>
      <c r="H657">
        <v>31</v>
      </c>
      <c r="I657">
        <v>31</v>
      </c>
      <c r="J657" t="s">
        <v>244</v>
      </c>
      <c r="K657" t="s">
        <v>248</v>
      </c>
      <c r="L657">
        <v>88</v>
      </c>
      <c r="N657" t="str">
        <f>VLOOKUP(Table1[[#This Row],[Genera species]], 'Check list'!A:E, 5, FALSE)</f>
        <v>Solanum betaceum</v>
      </c>
    </row>
    <row r="658" spans="1:14">
      <c r="A658">
        <v>2</v>
      </c>
      <c r="B658">
        <v>4</v>
      </c>
      <c r="C658">
        <v>7</v>
      </c>
      <c r="D658" t="s">
        <v>95</v>
      </c>
      <c r="E658" t="s">
        <v>163</v>
      </c>
      <c r="F658">
        <v>5</v>
      </c>
      <c r="G658">
        <v>67</v>
      </c>
      <c r="H658">
        <v>34</v>
      </c>
      <c r="I658">
        <v>34</v>
      </c>
      <c r="J658" t="s">
        <v>244</v>
      </c>
      <c r="K658" t="s">
        <v>248</v>
      </c>
      <c r="L658">
        <v>88</v>
      </c>
      <c r="N658" t="str">
        <f>VLOOKUP(Table1[[#This Row],[Genera species]], 'Check list'!A:E, 5, FALSE)</f>
        <v>Passiflora edulis</v>
      </c>
    </row>
    <row r="659" spans="1:14">
      <c r="A659">
        <v>2</v>
      </c>
      <c r="B659">
        <v>4</v>
      </c>
      <c r="C659">
        <v>7</v>
      </c>
      <c r="D659" t="s">
        <v>13</v>
      </c>
      <c r="E659" t="s">
        <v>17</v>
      </c>
      <c r="F659">
        <v>4</v>
      </c>
      <c r="G659">
        <v>8</v>
      </c>
      <c r="H659">
        <v>6</v>
      </c>
      <c r="I659">
        <v>6</v>
      </c>
      <c r="J659" t="s">
        <v>244</v>
      </c>
      <c r="K659" t="s">
        <v>248</v>
      </c>
      <c r="L659">
        <v>88</v>
      </c>
      <c r="N659" t="str">
        <f>VLOOKUP(Table1[[#This Row],[Genera species]], 'Check list'!A:E, 5, FALSE)</f>
        <v>Microstegium vimineum</v>
      </c>
    </row>
    <row r="660" spans="1:14">
      <c r="A660">
        <v>2</v>
      </c>
      <c r="B660">
        <v>4</v>
      </c>
      <c r="C660">
        <v>8</v>
      </c>
      <c r="D660" t="s">
        <v>54</v>
      </c>
      <c r="E660" t="s">
        <v>55</v>
      </c>
      <c r="F660">
        <v>6</v>
      </c>
      <c r="G660">
        <v>32</v>
      </c>
      <c r="H660">
        <v>22</v>
      </c>
      <c r="I660">
        <v>22</v>
      </c>
      <c r="J660" t="s">
        <v>244</v>
      </c>
      <c r="K660" t="s">
        <v>248</v>
      </c>
      <c r="L660">
        <v>88</v>
      </c>
      <c r="N660" t="str">
        <f>VLOOKUP(Table1[[#This Row],[Genera species]], 'Check list'!A:E, 5, FALSE)</f>
        <v>Schizaea dichotoma</v>
      </c>
    </row>
    <row r="661" spans="1:14">
      <c r="A661">
        <v>2</v>
      </c>
      <c r="B661">
        <v>4</v>
      </c>
      <c r="C661">
        <v>8</v>
      </c>
      <c r="D661" t="s">
        <v>51</v>
      </c>
      <c r="E661" t="s">
        <v>52</v>
      </c>
      <c r="F661">
        <v>6</v>
      </c>
      <c r="G661">
        <v>29</v>
      </c>
      <c r="H661">
        <v>21</v>
      </c>
      <c r="I661">
        <v>21</v>
      </c>
      <c r="J661" t="s">
        <v>244</v>
      </c>
      <c r="K661" t="s">
        <v>248</v>
      </c>
      <c r="L661">
        <v>88</v>
      </c>
      <c r="N661" t="str">
        <f>VLOOKUP(Table1[[#This Row],[Genera species]], 'Check list'!A:E, 5, FALSE)</f>
        <v>Dicranum scoparium</v>
      </c>
    </row>
    <row r="662" spans="1:14">
      <c r="A662">
        <v>2</v>
      </c>
      <c r="B662">
        <v>4</v>
      </c>
      <c r="C662">
        <v>8</v>
      </c>
      <c r="D662" t="s">
        <v>15</v>
      </c>
      <c r="E662" t="s">
        <v>134</v>
      </c>
      <c r="F662">
        <v>1</v>
      </c>
      <c r="G662">
        <v>11</v>
      </c>
      <c r="H662">
        <v>7</v>
      </c>
      <c r="I662">
        <v>7</v>
      </c>
      <c r="J662" t="s">
        <v>244</v>
      </c>
      <c r="K662" t="s">
        <v>248</v>
      </c>
      <c r="L662">
        <v>88</v>
      </c>
      <c r="N662" t="str">
        <f>VLOOKUP(Table1[[#This Row],[Genera species]], 'Check list'!A:E, 5, FALSE)</f>
        <v>Ficus wassa</v>
      </c>
    </row>
    <row r="663" spans="1:14">
      <c r="A663">
        <v>2</v>
      </c>
      <c r="B663">
        <v>4</v>
      </c>
      <c r="C663">
        <v>8</v>
      </c>
      <c r="D663" t="s">
        <v>132</v>
      </c>
      <c r="E663" t="s">
        <v>133</v>
      </c>
      <c r="F663">
        <v>4</v>
      </c>
      <c r="G663">
        <v>88</v>
      </c>
      <c r="H663">
        <v>45</v>
      </c>
      <c r="I663">
        <v>45</v>
      </c>
      <c r="J663" t="s">
        <v>244</v>
      </c>
      <c r="K663" t="s">
        <v>248</v>
      </c>
      <c r="L663">
        <v>88</v>
      </c>
      <c r="N663" t="str">
        <f>VLOOKUP(Table1[[#This Row],[Genera species]], 'Check list'!A:E, 5, FALSE)</f>
        <v>Tradescantia fluminensis</v>
      </c>
    </row>
    <row r="664" spans="1:14">
      <c r="A664">
        <v>2</v>
      </c>
      <c r="B664">
        <v>4</v>
      </c>
      <c r="C664">
        <v>8</v>
      </c>
      <c r="D664" t="s">
        <v>44</v>
      </c>
      <c r="E664" t="s">
        <v>43</v>
      </c>
      <c r="F664">
        <v>1</v>
      </c>
      <c r="G664">
        <v>24</v>
      </c>
      <c r="H664">
        <v>7</v>
      </c>
      <c r="I664">
        <v>7</v>
      </c>
      <c r="J664" t="s">
        <v>244</v>
      </c>
      <c r="K664" t="s">
        <v>248</v>
      </c>
      <c r="L664">
        <v>88</v>
      </c>
      <c r="N664" t="str">
        <f>VLOOKUP(Table1[[#This Row],[Genera species]], 'Check list'!A:E, 5, FALSE)</f>
        <v>Glochidion disparipes</v>
      </c>
    </row>
    <row r="665" spans="1:14">
      <c r="A665">
        <v>2</v>
      </c>
      <c r="B665">
        <v>4</v>
      </c>
      <c r="C665">
        <v>8</v>
      </c>
      <c r="D665" t="s">
        <v>9</v>
      </c>
      <c r="E665" t="s">
        <v>10</v>
      </c>
      <c r="F665">
        <v>3</v>
      </c>
      <c r="G665">
        <v>4</v>
      </c>
      <c r="H665">
        <v>4</v>
      </c>
      <c r="I665">
        <v>4</v>
      </c>
      <c r="J665" t="s">
        <v>244</v>
      </c>
      <c r="K665" t="s">
        <v>248</v>
      </c>
      <c r="L665">
        <v>88</v>
      </c>
      <c r="N665" t="str">
        <f>VLOOKUP(Table1[[#This Row],[Genera species]], 'Check list'!A:E, 5, FALSE)</f>
        <v>Parapolystichum novoguineens</v>
      </c>
    </row>
    <row r="666" spans="1:14">
      <c r="A666">
        <v>2</v>
      </c>
      <c r="B666">
        <v>4</v>
      </c>
      <c r="C666">
        <v>8</v>
      </c>
      <c r="D666" t="s">
        <v>253</v>
      </c>
      <c r="E666" t="s">
        <v>252</v>
      </c>
      <c r="F666">
        <v>4</v>
      </c>
      <c r="G666">
        <v>71</v>
      </c>
      <c r="H666">
        <v>42</v>
      </c>
      <c r="I666">
        <v>42</v>
      </c>
      <c r="J666" t="s">
        <v>244</v>
      </c>
      <c r="K666" t="s">
        <v>248</v>
      </c>
      <c r="L666">
        <v>88</v>
      </c>
      <c r="N666" t="str">
        <f>VLOOKUP(Table1[[#This Row],[Genera species]], 'Check list'!A:E, 5, FALSE)</f>
        <v>Rungia klossii</v>
      </c>
    </row>
    <row r="667" spans="1:14">
      <c r="A667">
        <v>2</v>
      </c>
      <c r="B667">
        <v>4</v>
      </c>
      <c r="C667">
        <v>8</v>
      </c>
      <c r="D667" t="s">
        <v>13</v>
      </c>
      <c r="E667" t="s">
        <v>17</v>
      </c>
      <c r="F667">
        <v>4</v>
      </c>
      <c r="G667">
        <v>8</v>
      </c>
      <c r="H667">
        <v>6</v>
      </c>
      <c r="I667">
        <v>6</v>
      </c>
      <c r="J667" t="s">
        <v>244</v>
      </c>
      <c r="K667" t="s">
        <v>248</v>
      </c>
      <c r="L667">
        <v>88</v>
      </c>
      <c r="N667" t="str">
        <f>VLOOKUP(Table1[[#This Row],[Genera species]], 'Check list'!A:E, 5, FALSE)</f>
        <v>Microstegium vimineum</v>
      </c>
    </row>
    <row r="668" spans="1:14">
      <c r="A668">
        <v>2</v>
      </c>
      <c r="B668">
        <v>4</v>
      </c>
      <c r="C668">
        <v>8</v>
      </c>
      <c r="D668" t="s">
        <v>73</v>
      </c>
      <c r="E668" t="s">
        <v>74</v>
      </c>
      <c r="F668">
        <v>6</v>
      </c>
      <c r="G668">
        <v>45</v>
      </c>
      <c r="H668">
        <v>28</v>
      </c>
      <c r="I668">
        <v>28</v>
      </c>
      <c r="J668" t="s">
        <v>244</v>
      </c>
      <c r="K668" t="s">
        <v>248</v>
      </c>
      <c r="L668">
        <v>88</v>
      </c>
      <c r="N668" t="str">
        <f>VLOOKUP(Table1[[#This Row],[Genera species]], 'Check list'!A:E, 5, FALSE)</f>
        <v>Adiantum aneitense</v>
      </c>
    </row>
    <row r="669" spans="1:14">
      <c r="A669">
        <v>2</v>
      </c>
      <c r="B669">
        <v>4</v>
      </c>
      <c r="C669">
        <v>8</v>
      </c>
      <c r="D669" t="s">
        <v>15</v>
      </c>
      <c r="E669" t="s">
        <v>31</v>
      </c>
      <c r="F669">
        <v>1</v>
      </c>
      <c r="G669">
        <v>17</v>
      </c>
      <c r="H669">
        <v>7</v>
      </c>
      <c r="I669">
        <v>7</v>
      </c>
      <c r="J669" t="s">
        <v>244</v>
      </c>
      <c r="K669" t="s">
        <v>248</v>
      </c>
      <c r="L669">
        <v>88</v>
      </c>
      <c r="N669" t="str">
        <f>VLOOKUP(Table1[[#This Row],[Genera species]], 'Check list'!A:E, 5, FALSE)</f>
        <v>Ficus copiosa</v>
      </c>
    </row>
    <row r="670" spans="1:14">
      <c r="A670">
        <v>2</v>
      </c>
      <c r="B670">
        <v>4</v>
      </c>
      <c r="C670">
        <v>8</v>
      </c>
      <c r="D670" t="s">
        <v>70</v>
      </c>
      <c r="E670" t="s">
        <v>71</v>
      </c>
      <c r="F670">
        <v>3</v>
      </c>
      <c r="G670">
        <v>43</v>
      </c>
      <c r="H670">
        <v>27</v>
      </c>
      <c r="I670">
        <v>27</v>
      </c>
      <c r="J670" t="s">
        <v>244</v>
      </c>
      <c r="K670" t="s">
        <v>248</v>
      </c>
      <c r="L670">
        <v>88</v>
      </c>
      <c r="N670" t="str">
        <f>VLOOKUP(Table1[[#This Row],[Genera species]], 'Check list'!A:E, 5, FALSE)</f>
        <v>Diplazium dilatatum</v>
      </c>
    </row>
    <row r="671" spans="1:14">
      <c r="A671">
        <v>2</v>
      </c>
      <c r="B671">
        <v>4</v>
      </c>
      <c r="C671">
        <v>8</v>
      </c>
      <c r="D671" t="s">
        <v>95</v>
      </c>
      <c r="E671" t="s">
        <v>96</v>
      </c>
      <c r="F671">
        <v>5</v>
      </c>
      <c r="G671">
        <v>60</v>
      </c>
      <c r="H671">
        <v>34</v>
      </c>
      <c r="I671">
        <v>34</v>
      </c>
      <c r="J671" t="s">
        <v>244</v>
      </c>
      <c r="K671" t="s">
        <v>248</v>
      </c>
      <c r="L671">
        <v>88</v>
      </c>
      <c r="N671" t="str">
        <f>VLOOKUP(Table1[[#This Row],[Genera species]], 'Check list'!A:E, 5, FALSE)</f>
        <v>Passiflora foetida</v>
      </c>
    </row>
    <row r="672" spans="1:14">
      <c r="A672">
        <v>2</v>
      </c>
      <c r="B672">
        <v>4</v>
      </c>
      <c r="C672">
        <v>8</v>
      </c>
      <c r="D672" t="s">
        <v>18</v>
      </c>
      <c r="E672" t="s">
        <v>25</v>
      </c>
      <c r="F672">
        <v>6</v>
      </c>
      <c r="G672">
        <v>13</v>
      </c>
      <c r="H672">
        <v>8</v>
      </c>
      <c r="I672">
        <v>8</v>
      </c>
      <c r="J672" t="s">
        <v>244</v>
      </c>
      <c r="K672" t="s">
        <v>248</v>
      </c>
      <c r="L672">
        <v>88</v>
      </c>
      <c r="N672" t="str">
        <f>VLOOKUP(Table1[[#This Row],[Genera species]], 'Check list'!A:E, 5, FALSE)</f>
        <v>Collabium carinatum</v>
      </c>
    </row>
    <row r="673" spans="1:14">
      <c r="A673">
        <v>2</v>
      </c>
      <c r="B673">
        <v>4</v>
      </c>
      <c r="C673">
        <v>8</v>
      </c>
      <c r="D673" t="s">
        <v>18</v>
      </c>
      <c r="E673" t="s">
        <v>19</v>
      </c>
      <c r="F673">
        <v>6</v>
      </c>
      <c r="G673">
        <v>9</v>
      </c>
      <c r="H673">
        <v>8</v>
      </c>
      <c r="I673">
        <v>8</v>
      </c>
      <c r="J673" t="s">
        <v>244</v>
      </c>
      <c r="K673" t="s">
        <v>248</v>
      </c>
      <c r="L673">
        <v>88</v>
      </c>
      <c r="N673" t="str">
        <f>VLOOKUP(Table1[[#This Row],[Genera species]], 'Check list'!A:E, 5, FALSE)</f>
        <v>Goodyera procera</v>
      </c>
    </row>
    <row r="674" spans="1:14">
      <c r="A674">
        <v>2</v>
      </c>
      <c r="B674">
        <v>4</v>
      </c>
      <c r="C674">
        <v>8</v>
      </c>
      <c r="D674" t="s">
        <v>15</v>
      </c>
      <c r="E674" t="s">
        <v>134</v>
      </c>
      <c r="F674">
        <v>1</v>
      </c>
      <c r="G674">
        <v>11</v>
      </c>
      <c r="H674">
        <v>7</v>
      </c>
      <c r="I674">
        <v>7</v>
      </c>
      <c r="J674" t="s">
        <v>244</v>
      </c>
      <c r="K674" t="s">
        <v>248</v>
      </c>
      <c r="L674">
        <v>88</v>
      </c>
      <c r="N674" t="str">
        <f>VLOOKUP(Table1[[#This Row],[Genera species]], 'Check list'!A:E, 5, FALSE)</f>
        <v>Ficus wassa</v>
      </c>
    </row>
    <row r="675" spans="1:14">
      <c r="A675">
        <v>2</v>
      </c>
      <c r="B675">
        <v>4</v>
      </c>
      <c r="C675">
        <v>8</v>
      </c>
      <c r="D675" t="s">
        <v>58</v>
      </c>
      <c r="E675" t="s">
        <v>57</v>
      </c>
      <c r="F675">
        <v>1</v>
      </c>
      <c r="G675">
        <v>32</v>
      </c>
      <c r="H675">
        <v>23</v>
      </c>
      <c r="I675">
        <v>23</v>
      </c>
      <c r="J675" t="s">
        <v>244</v>
      </c>
      <c r="K675" t="s">
        <v>248</v>
      </c>
      <c r="L675">
        <v>88</v>
      </c>
      <c r="N675" t="str">
        <f>VLOOKUP(Table1[[#This Row],[Genera species]], 'Check list'!A:E, 5, FALSE)</f>
        <v>Litsea guphii</v>
      </c>
    </row>
    <row r="676" spans="1:14">
      <c r="A676">
        <v>2</v>
      </c>
      <c r="B676">
        <v>4</v>
      </c>
      <c r="C676">
        <v>8</v>
      </c>
      <c r="D676" t="s">
        <v>155</v>
      </c>
      <c r="E676" t="s">
        <v>65</v>
      </c>
      <c r="F676">
        <v>4</v>
      </c>
      <c r="G676">
        <v>38</v>
      </c>
      <c r="H676">
        <v>14</v>
      </c>
      <c r="I676">
        <v>14</v>
      </c>
      <c r="J676" t="s">
        <v>244</v>
      </c>
      <c r="K676" t="s">
        <v>248</v>
      </c>
      <c r="L676">
        <v>88</v>
      </c>
      <c r="N676" t="str">
        <f>VLOOKUP(Table1[[#This Row],[Genera species]], 'Check list'!A:E, 5, FALSE)</f>
        <v>Riedelia sp</v>
      </c>
    </row>
    <row r="677" spans="1:14">
      <c r="A677">
        <v>2</v>
      </c>
      <c r="B677">
        <v>4</v>
      </c>
      <c r="C677">
        <v>8</v>
      </c>
      <c r="D677" t="s">
        <v>8</v>
      </c>
      <c r="E677" t="s">
        <v>7</v>
      </c>
      <c r="F677">
        <v>3</v>
      </c>
      <c r="G677">
        <v>2</v>
      </c>
      <c r="H677">
        <v>2</v>
      </c>
      <c r="I677">
        <v>2</v>
      </c>
      <c r="J677" t="s">
        <v>244</v>
      </c>
      <c r="K677" t="s">
        <v>248</v>
      </c>
      <c r="L677">
        <v>88</v>
      </c>
      <c r="N677" t="str">
        <f>VLOOKUP(Table1[[#This Row],[Genera species]], 'Check list'!A:E, 5, FALSE)</f>
        <v>Aglaomorpha parkinsonii</v>
      </c>
    </row>
    <row r="678" spans="1:14">
      <c r="A678">
        <v>2</v>
      </c>
      <c r="B678">
        <v>4</v>
      </c>
      <c r="C678">
        <v>8</v>
      </c>
      <c r="D678" t="s">
        <v>101</v>
      </c>
      <c r="E678" t="s">
        <v>241</v>
      </c>
      <c r="F678">
        <v>3</v>
      </c>
      <c r="G678">
        <v>164</v>
      </c>
      <c r="H678">
        <v>37</v>
      </c>
      <c r="I678">
        <v>37</v>
      </c>
      <c r="J678" t="s">
        <v>244</v>
      </c>
      <c r="K678" t="s">
        <v>248</v>
      </c>
      <c r="L678">
        <v>88</v>
      </c>
      <c r="N678" t="str">
        <f>VLOOKUP(Table1[[#This Row],[Genera species]], 'Check list'!A:E, 5, FALSE)</f>
        <v>Pteris papuana</v>
      </c>
    </row>
    <row r="679" spans="1:14">
      <c r="A679">
        <v>2</v>
      </c>
      <c r="B679">
        <v>4</v>
      </c>
      <c r="C679">
        <v>8</v>
      </c>
      <c r="D679" t="s">
        <v>97</v>
      </c>
      <c r="E679" t="s">
        <v>98</v>
      </c>
      <c r="F679">
        <v>2</v>
      </c>
      <c r="G679">
        <v>61</v>
      </c>
      <c r="H679">
        <v>35</v>
      </c>
      <c r="I679">
        <v>35</v>
      </c>
      <c r="J679" t="s">
        <v>244</v>
      </c>
      <c r="K679" t="s">
        <v>248</v>
      </c>
      <c r="L679">
        <v>88</v>
      </c>
      <c r="N679" t="str">
        <f>VLOOKUP(Table1[[#This Row],[Genera species]], 'Check list'!A:E, 5, FALSE)</f>
        <v>Coffea arabica</v>
      </c>
    </row>
    <row r="680" spans="1:14">
      <c r="A680">
        <v>2</v>
      </c>
      <c r="B680">
        <v>4</v>
      </c>
      <c r="C680">
        <v>8</v>
      </c>
      <c r="D680" t="s">
        <v>27</v>
      </c>
      <c r="E680" t="s">
        <v>26</v>
      </c>
      <c r="F680">
        <v>1</v>
      </c>
      <c r="G680">
        <v>14</v>
      </c>
      <c r="H680">
        <v>11</v>
      </c>
      <c r="I680">
        <v>11</v>
      </c>
      <c r="J680" t="s">
        <v>244</v>
      </c>
      <c r="K680" t="s">
        <v>248</v>
      </c>
      <c r="L680">
        <v>88</v>
      </c>
      <c r="N680" t="str">
        <f>VLOOKUP(Table1[[#This Row],[Genera species]], 'Check list'!A:E, 5, FALSE)</f>
        <v>Mallotus discolor</v>
      </c>
    </row>
    <row r="681" spans="1:14">
      <c r="A681">
        <v>2</v>
      </c>
      <c r="B681">
        <v>4</v>
      </c>
      <c r="C681">
        <v>8</v>
      </c>
      <c r="D681" t="s">
        <v>12</v>
      </c>
      <c r="E681" t="s">
        <v>11</v>
      </c>
      <c r="F681">
        <v>1</v>
      </c>
      <c r="G681">
        <v>5</v>
      </c>
      <c r="H681">
        <v>5</v>
      </c>
      <c r="I681">
        <v>5</v>
      </c>
      <c r="J681" t="s">
        <v>244</v>
      </c>
      <c r="K681" t="s">
        <v>248</v>
      </c>
      <c r="L681">
        <v>88</v>
      </c>
      <c r="N681" t="str">
        <f>VLOOKUP(Table1[[#This Row],[Genera species]], 'Check list'!A:E, 5, FALSE)</f>
        <v>Piper aduncum</v>
      </c>
    </row>
    <row r="682" spans="1:14">
      <c r="A682">
        <v>2</v>
      </c>
      <c r="B682">
        <v>4</v>
      </c>
      <c r="C682">
        <v>8</v>
      </c>
      <c r="D682" t="s">
        <v>38</v>
      </c>
      <c r="E682" t="s">
        <v>39</v>
      </c>
      <c r="F682">
        <v>4</v>
      </c>
      <c r="G682">
        <v>22</v>
      </c>
      <c r="H682">
        <v>16</v>
      </c>
      <c r="I682">
        <v>16</v>
      </c>
      <c r="J682" t="s">
        <v>244</v>
      </c>
      <c r="K682" t="s">
        <v>248</v>
      </c>
      <c r="L682">
        <v>88</v>
      </c>
      <c r="N682" t="str">
        <f>VLOOKUP(Table1[[#This Row],[Genera species]], 'Check list'!A:E, 5, FALSE)</f>
        <v>Sida acuta</v>
      </c>
    </row>
    <row r="683" spans="1:14">
      <c r="A683">
        <v>8</v>
      </c>
      <c r="B683">
        <v>1</v>
      </c>
      <c r="C683">
        <v>1</v>
      </c>
      <c r="D683" t="s">
        <v>97</v>
      </c>
      <c r="E683" t="s">
        <v>143</v>
      </c>
      <c r="F683">
        <v>6</v>
      </c>
      <c r="G683">
        <v>95</v>
      </c>
      <c r="H683">
        <v>35</v>
      </c>
      <c r="I683">
        <v>35</v>
      </c>
      <c r="J683" t="s">
        <v>245</v>
      </c>
      <c r="K683">
        <v>54</v>
      </c>
      <c r="L683">
        <v>224</v>
      </c>
      <c r="N683" t="str">
        <f>VLOOKUP(Table1[[#This Row],[Genera species]], 'Check list'!A:E, 5, FALSE)</f>
        <v>Hydnophytum microphyllum</v>
      </c>
    </row>
    <row r="684" spans="1:14">
      <c r="A684">
        <v>8</v>
      </c>
      <c r="B684">
        <v>1</v>
      </c>
      <c r="C684">
        <v>1</v>
      </c>
      <c r="D684" t="s">
        <v>253</v>
      </c>
      <c r="E684" t="s">
        <v>117</v>
      </c>
      <c r="F684">
        <v>4</v>
      </c>
      <c r="G684">
        <v>76</v>
      </c>
      <c r="H684">
        <v>42</v>
      </c>
      <c r="I684">
        <v>42</v>
      </c>
      <c r="J684" t="s">
        <v>245</v>
      </c>
      <c r="K684">
        <v>54</v>
      </c>
      <c r="L684">
        <v>224</v>
      </c>
      <c r="N684" t="str">
        <f>VLOOKUP(Table1[[#This Row],[Genera species]], 'Check list'!A:E, 5, FALSE)</f>
        <v>Rungia chinensis</v>
      </c>
    </row>
    <row r="685" spans="1:14">
      <c r="A685">
        <v>8</v>
      </c>
      <c r="B685">
        <v>1</v>
      </c>
      <c r="C685">
        <v>1</v>
      </c>
      <c r="D685" t="s">
        <v>13</v>
      </c>
      <c r="E685" t="s">
        <v>144</v>
      </c>
      <c r="F685">
        <v>4</v>
      </c>
      <c r="G685">
        <v>96</v>
      </c>
      <c r="H685">
        <v>6</v>
      </c>
      <c r="I685">
        <v>6</v>
      </c>
      <c r="J685" t="s">
        <v>245</v>
      </c>
      <c r="K685">
        <v>54</v>
      </c>
      <c r="L685">
        <v>224</v>
      </c>
      <c r="N685" t="str">
        <f>VLOOKUP(Table1[[#This Row],[Genera species]], 'Check list'!A:E, 5, FALSE)</f>
        <v>Paspalum dilatatum</v>
      </c>
    </row>
    <row r="686" spans="1:14">
      <c r="A686">
        <v>8</v>
      </c>
      <c r="B686">
        <v>1</v>
      </c>
      <c r="C686">
        <v>1</v>
      </c>
      <c r="D686" t="s">
        <v>13</v>
      </c>
      <c r="E686" t="s">
        <v>14</v>
      </c>
      <c r="F686">
        <v>4</v>
      </c>
      <c r="G686">
        <v>6</v>
      </c>
      <c r="H686">
        <v>6</v>
      </c>
      <c r="I686">
        <v>6</v>
      </c>
      <c r="J686" t="s">
        <v>245</v>
      </c>
      <c r="K686">
        <v>54</v>
      </c>
      <c r="L686">
        <v>224</v>
      </c>
      <c r="N686" t="str">
        <f>VLOOKUP(Table1[[#This Row],[Genera species]], 'Check list'!A:E, 5, FALSE)</f>
        <v>Digitaria sanguinalis</v>
      </c>
    </row>
    <row r="687" spans="1:14">
      <c r="A687">
        <v>8</v>
      </c>
      <c r="B687">
        <v>1</v>
      </c>
      <c r="C687">
        <v>1</v>
      </c>
      <c r="D687" t="s">
        <v>28</v>
      </c>
      <c r="E687" t="s">
        <v>29</v>
      </c>
      <c r="F687">
        <v>4</v>
      </c>
      <c r="G687">
        <v>15</v>
      </c>
      <c r="H687">
        <v>12</v>
      </c>
      <c r="I687">
        <v>12</v>
      </c>
      <c r="J687" t="s">
        <v>245</v>
      </c>
      <c r="K687">
        <v>54</v>
      </c>
      <c r="L687">
        <v>224</v>
      </c>
      <c r="N687" t="str">
        <f>VLOOKUP(Table1[[#This Row],[Genera species]], 'Check list'!A:E, 5, FALSE)</f>
        <v>Ereclitites hieracifolia</v>
      </c>
    </row>
    <row r="688" spans="1:14">
      <c r="A688">
        <v>8</v>
      </c>
      <c r="B688">
        <v>1</v>
      </c>
      <c r="C688">
        <v>1</v>
      </c>
      <c r="D688" t="s">
        <v>15</v>
      </c>
      <c r="E688" t="s">
        <v>30</v>
      </c>
      <c r="F688">
        <v>1</v>
      </c>
      <c r="G688">
        <v>16</v>
      </c>
      <c r="H688">
        <v>7</v>
      </c>
      <c r="I688">
        <v>7</v>
      </c>
      <c r="J688" t="s">
        <v>245</v>
      </c>
      <c r="K688">
        <v>54</v>
      </c>
      <c r="L688">
        <v>224</v>
      </c>
      <c r="N688" t="str">
        <f>VLOOKUP(Table1[[#This Row],[Genera species]], 'Check list'!A:E, 5, FALSE)</f>
        <v>Ficus hispida</v>
      </c>
    </row>
    <row r="689" spans="1:14">
      <c r="A689">
        <v>8</v>
      </c>
      <c r="B689">
        <v>1</v>
      </c>
      <c r="C689">
        <v>1</v>
      </c>
      <c r="D689" t="s">
        <v>33</v>
      </c>
      <c r="E689" t="s">
        <v>35</v>
      </c>
      <c r="F689">
        <v>4</v>
      </c>
      <c r="G689">
        <v>20</v>
      </c>
      <c r="H689">
        <v>13</v>
      </c>
      <c r="I689">
        <v>13</v>
      </c>
      <c r="J689" t="s">
        <v>245</v>
      </c>
      <c r="K689">
        <v>54</v>
      </c>
      <c r="L689">
        <v>224</v>
      </c>
      <c r="N689" t="str">
        <f>VLOOKUP(Table1[[#This Row],[Genera species]], 'Check list'!A:E, 5, FALSE)</f>
        <v>Desmodium intortum</v>
      </c>
    </row>
    <row r="690" spans="1:14">
      <c r="A690">
        <v>8</v>
      </c>
      <c r="B690">
        <v>1</v>
      </c>
      <c r="C690">
        <v>1</v>
      </c>
      <c r="D690" t="s">
        <v>47</v>
      </c>
      <c r="E690" t="s">
        <v>48</v>
      </c>
      <c r="F690">
        <v>3</v>
      </c>
      <c r="G690">
        <v>27</v>
      </c>
      <c r="H690">
        <v>19</v>
      </c>
      <c r="I690">
        <v>19</v>
      </c>
      <c r="J690" t="s">
        <v>245</v>
      </c>
      <c r="K690">
        <v>54</v>
      </c>
      <c r="L690">
        <v>224</v>
      </c>
      <c r="N690" t="str">
        <f>VLOOKUP(Table1[[#This Row],[Genera species]], 'Check list'!A:E, 5, FALSE)</f>
        <v>Sphaerostephanos veitchii</v>
      </c>
    </row>
    <row r="691" spans="1:14">
      <c r="A691">
        <v>8</v>
      </c>
      <c r="B691">
        <v>1</v>
      </c>
      <c r="C691">
        <v>1</v>
      </c>
      <c r="D691" t="s">
        <v>13</v>
      </c>
      <c r="E691" t="s">
        <v>93</v>
      </c>
      <c r="F691">
        <v>4</v>
      </c>
      <c r="G691">
        <v>58</v>
      </c>
      <c r="H691">
        <v>6</v>
      </c>
      <c r="I691">
        <v>6</v>
      </c>
      <c r="J691" t="s">
        <v>245</v>
      </c>
      <c r="K691">
        <v>54</v>
      </c>
      <c r="L691">
        <v>224</v>
      </c>
      <c r="N691" t="str">
        <f>VLOOKUP(Table1[[#This Row],[Genera species]], 'Check list'!A:E, 5, FALSE)</f>
        <v>Melinis minutiflora</v>
      </c>
    </row>
    <row r="692" spans="1:14">
      <c r="A692">
        <v>8</v>
      </c>
      <c r="B692">
        <v>1</v>
      </c>
      <c r="C692">
        <v>1</v>
      </c>
      <c r="D692" t="s">
        <v>13</v>
      </c>
      <c r="E692" t="s">
        <v>72</v>
      </c>
      <c r="F692">
        <v>4</v>
      </c>
      <c r="G692">
        <v>44</v>
      </c>
      <c r="H692">
        <v>6</v>
      </c>
      <c r="I692">
        <v>6</v>
      </c>
      <c r="J692" t="s">
        <v>245</v>
      </c>
      <c r="K692">
        <v>54</v>
      </c>
      <c r="L692">
        <v>224</v>
      </c>
      <c r="N692" t="str">
        <f>VLOOKUP(Table1[[#This Row],[Genera species]], 'Check list'!A:E, 5, FALSE)</f>
        <v>Cortaderia selloana</v>
      </c>
    </row>
    <row r="693" spans="1:14">
      <c r="A693">
        <v>8</v>
      </c>
      <c r="B693">
        <v>1</v>
      </c>
      <c r="C693">
        <v>1</v>
      </c>
      <c r="D693" t="s">
        <v>51</v>
      </c>
      <c r="E693" t="s">
        <v>52</v>
      </c>
      <c r="F693">
        <v>6</v>
      </c>
      <c r="G693">
        <v>29</v>
      </c>
      <c r="H693">
        <v>21</v>
      </c>
      <c r="I693">
        <v>21</v>
      </c>
      <c r="J693" t="s">
        <v>245</v>
      </c>
      <c r="K693">
        <v>54</v>
      </c>
      <c r="L693">
        <v>224</v>
      </c>
      <c r="N693" t="str">
        <f>VLOOKUP(Table1[[#This Row],[Genera species]], 'Check list'!A:E, 5, FALSE)</f>
        <v>Dicranum scoparium</v>
      </c>
    </row>
    <row r="694" spans="1:14">
      <c r="A694">
        <v>8</v>
      </c>
      <c r="B694">
        <v>1</v>
      </c>
      <c r="C694">
        <v>1</v>
      </c>
      <c r="D694" t="s">
        <v>38</v>
      </c>
      <c r="E694" t="s">
        <v>39</v>
      </c>
      <c r="F694">
        <v>4</v>
      </c>
      <c r="G694">
        <v>22</v>
      </c>
      <c r="H694">
        <v>16</v>
      </c>
      <c r="I694">
        <v>16</v>
      </c>
      <c r="J694" t="s">
        <v>245</v>
      </c>
      <c r="K694">
        <v>54</v>
      </c>
      <c r="L694">
        <v>224</v>
      </c>
      <c r="N694" t="str">
        <f>VLOOKUP(Table1[[#This Row],[Genera species]], 'Check list'!A:E, 5, FALSE)</f>
        <v>Sida acuta</v>
      </c>
    </row>
    <row r="695" spans="1:14">
      <c r="A695">
        <v>8</v>
      </c>
      <c r="B695">
        <v>1</v>
      </c>
      <c r="C695">
        <v>1</v>
      </c>
      <c r="D695" t="s">
        <v>145</v>
      </c>
      <c r="E695" t="s">
        <v>146</v>
      </c>
      <c r="F695">
        <v>2</v>
      </c>
      <c r="G695">
        <v>97</v>
      </c>
      <c r="H695">
        <v>49</v>
      </c>
      <c r="I695">
        <v>49</v>
      </c>
      <c r="J695" t="s">
        <v>245</v>
      </c>
      <c r="K695">
        <v>54</v>
      </c>
      <c r="L695">
        <v>224</v>
      </c>
      <c r="N695" t="str">
        <f>VLOOKUP(Table1[[#This Row],[Genera species]], 'Check list'!A:E, 5, FALSE)</f>
        <v>Pandanus sp</v>
      </c>
    </row>
    <row r="696" spans="1:14">
      <c r="A696">
        <v>8</v>
      </c>
      <c r="B696">
        <v>1</v>
      </c>
      <c r="C696">
        <v>1</v>
      </c>
      <c r="D696" t="s">
        <v>49</v>
      </c>
      <c r="E696" t="s">
        <v>50</v>
      </c>
      <c r="F696">
        <v>5</v>
      </c>
      <c r="G696">
        <v>28</v>
      </c>
      <c r="H696">
        <v>20</v>
      </c>
      <c r="I696">
        <v>20</v>
      </c>
      <c r="J696" t="s">
        <v>245</v>
      </c>
      <c r="K696">
        <v>54</v>
      </c>
      <c r="L696">
        <v>224</v>
      </c>
      <c r="N696" t="str">
        <f>VLOOKUP(Table1[[#This Row],[Genera species]], 'Check list'!A:E, 5, FALSE)</f>
        <v>Parsonsia straminea</v>
      </c>
    </row>
    <row r="697" spans="1:14">
      <c r="A697">
        <v>8</v>
      </c>
      <c r="B697">
        <v>1</v>
      </c>
      <c r="C697">
        <v>1</v>
      </c>
      <c r="D697" t="s">
        <v>12</v>
      </c>
      <c r="E697" t="s">
        <v>11</v>
      </c>
      <c r="F697">
        <v>1</v>
      </c>
      <c r="G697">
        <v>5</v>
      </c>
      <c r="H697">
        <v>5</v>
      </c>
      <c r="I697">
        <v>5</v>
      </c>
      <c r="J697" t="s">
        <v>245</v>
      </c>
      <c r="K697">
        <v>54</v>
      </c>
      <c r="L697">
        <v>224</v>
      </c>
      <c r="N697" t="str">
        <f>VLOOKUP(Table1[[#This Row],[Genera species]], 'Check list'!A:E, 5, FALSE)</f>
        <v>Piper aduncum</v>
      </c>
    </row>
    <row r="698" spans="1:14">
      <c r="A698">
        <v>8</v>
      </c>
      <c r="B698">
        <v>1</v>
      </c>
      <c r="C698">
        <v>1</v>
      </c>
      <c r="D698" t="s">
        <v>63</v>
      </c>
      <c r="E698" t="s">
        <v>255</v>
      </c>
      <c r="F698">
        <v>1</v>
      </c>
      <c r="G698">
        <v>66</v>
      </c>
      <c r="H698">
        <v>25</v>
      </c>
      <c r="I698">
        <v>25</v>
      </c>
      <c r="J698" t="s">
        <v>245</v>
      </c>
      <c r="K698">
        <v>54</v>
      </c>
      <c r="L698">
        <v>224</v>
      </c>
      <c r="N698" t="str">
        <f>VLOOKUP(Table1[[#This Row],[Genera species]], 'Check list'!A:E, 5, FALSE)</f>
        <v>Pinus merkusii</v>
      </c>
    </row>
    <row r="699" spans="1:14">
      <c r="A699">
        <v>8</v>
      </c>
      <c r="B699">
        <v>1</v>
      </c>
      <c r="C699">
        <v>1</v>
      </c>
      <c r="D699" t="s">
        <v>118</v>
      </c>
      <c r="E699" t="s">
        <v>119</v>
      </c>
      <c r="F699">
        <v>4</v>
      </c>
      <c r="G699">
        <v>77</v>
      </c>
      <c r="H699">
        <v>43</v>
      </c>
      <c r="I699">
        <v>43</v>
      </c>
      <c r="J699" t="s">
        <v>245</v>
      </c>
      <c r="K699">
        <v>54</v>
      </c>
      <c r="L699">
        <v>224</v>
      </c>
      <c r="N699" t="str">
        <f>VLOOKUP(Table1[[#This Row],[Genera species]], 'Check list'!A:E, 5, FALSE)</f>
        <v>Impatiens hawkeri</v>
      </c>
    </row>
    <row r="700" spans="1:14">
      <c r="A700">
        <v>8</v>
      </c>
      <c r="B700">
        <v>1</v>
      </c>
      <c r="C700">
        <v>2</v>
      </c>
      <c r="D700" t="s">
        <v>38</v>
      </c>
      <c r="E700" t="s">
        <v>39</v>
      </c>
      <c r="F700">
        <v>4</v>
      </c>
      <c r="G700">
        <v>22</v>
      </c>
      <c r="H700">
        <v>16</v>
      </c>
      <c r="I700">
        <v>16</v>
      </c>
      <c r="J700" t="s">
        <v>245</v>
      </c>
      <c r="K700">
        <v>54</v>
      </c>
      <c r="L700">
        <v>224</v>
      </c>
      <c r="N700" t="str">
        <f>VLOOKUP(Table1[[#This Row],[Genera species]], 'Check list'!A:E, 5, FALSE)</f>
        <v>Sida acuta</v>
      </c>
    </row>
    <row r="701" spans="1:14">
      <c r="A701">
        <v>8</v>
      </c>
      <c r="B701">
        <v>1</v>
      </c>
      <c r="C701">
        <v>2</v>
      </c>
      <c r="D701" t="s">
        <v>47</v>
      </c>
      <c r="E701" t="s">
        <v>48</v>
      </c>
      <c r="F701">
        <v>3</v>
      </c>
      <c r="G701">
        <v>27</v>
      </c>
      <c r="H701">
        <v>19</v>
      </c>
      <c r="I701">
        <v>19</v>
      </c>
      <c r="J701" t="s">
        <v>245</v>
      </c>
      <c r="K701">
        <v>54</v>
      </c>
      <c r="L701">
        <v>224</v>
      </c>
      <c r="N701" t="str">
        <f>VLOOKUP(Table1[[#This Row],[Genera species]], 'Check list'!A:E, 5, FALSE)</f>
        <v>Sphaerostephanos veitchii</v>
      </c>
    </row>
    <row r="702" spans="1:14">
      <c r="A702">
        <v>8</v>
      </c>
      <c r="B702">
        <v>1</v>
      </c>
      <c r="C702">
        <v>2</v>
      </c>
      <c r="D702" t="s">
        <v>13</v>
      </c>
      <c r="E702" t="s">
        <v>72</v>
      </c>
      <c r="F702">
        <v>4</v>
      </c>
      <c r="G702">
        <v>44</v>
      </c>
      <c r="H702">
        <v>6</v>
      </c>
      <c r="I702">
        <v>6</v>
      </c>
      <c r="J702" t="s">
        <v>245</v>
      </c>
      <c r="K702">
        <v>54</v>
      </c>
      <c r="L702">
        <v>224</v>
      </c>
      <c r="N702" t="str">
        <f>VLOOKUP(Table1[[#This Row],[Genera species]], 'Check list'!A:E, 5, FALSE)</f>
        <v>Cortaderia selloana</v>
      </c>
    </row>
    <row r="703" spans="1:14">
      <c r="A703">
        <v>8</v>
      </c>
      <c r="B703">
        <v>1</v>
      </c>
      <c r="C703">
        <v>2</v>
      </c>
      <c r="D703" t="s">
        <v>15</v>
      </c>
      <c r="E703" t="s">
        <v>16</v>
      </c>
      <c r="F703">
        <v>1</v>
      </c>
      <c r="G703">
        <v>7</v>
      </c>
      <c r="H703">
        <v>7</v>
      </c>
      <c r="I703">
        <v>7</v>
      </c>
      <c r="J703" t="s">
        <v>245</v>
      </c>
      <c r="K703">
        <v>54</v>
      </c>
      <c r="L703">
        <v>224</v>
      </c>
      <c r="N703" t="str">
        <f>VLOOKUP(Table1[[#This Row],[Genera species]], 'Check list'!A:E, 5, FALSE)</f>
        <v>Ficus septica</v>
      </c>
    </row>
    <row r="704" spans="1:14">
      <c r="A704">
        <v>8</v>
      </c>
      <c r="B704">
        <v>1</v>
      </c>
      <c r="C704">
        <v>2</v>
      </c>
      <c r="D704" t="s">
        <v>33</v>
      </c>
      <c r="E704" t="s">
        <v>35</v>
      </c>
      <c r="F704">
        <v>4</v>
      </c>
      <c r="G704">
        <v>20</v>
      </c>
      <c r="H704">
        <v>30</v>
      </c>
      <c r="I704">
        <v>30</v>
      </c>
      <c r="J704" t="s">
        <v>245</v>
      </c>
      <c r="K704">
        <v>54</v>
      </c>
      <c r="L704">
        <v>224</v>
      </c>
      <c r="N704" t="str">
        <f>VLOOKUP(Table1[[#This Row],[Genera species]], 'Check list'!A:E, 5, FALSE)</f>
        <v>Desmodium intortum</v>
      </c>
    </row>
    <row r="705" spans="1:14">
      <c r="A705">
        <v>8</v>
      </c>
      <c r="B705">
        <v>1</v>
      </c>
      <c r="C705">
        <v>2</v>
      </c>
      <c r="D705" t="s">
        <v>13</v>
      </c>
      <c r="E705" t="s">
        <v>14</v>
      </c>
      <c r="F705">
        <v>4</v>
      </c>
      <c r="G705">
        <v>6</v>
      </c>
      <c r="H705">
        <v>6</v>
      </c>
      <c r="I705">
        <v>6</v>
      </c>
      <c r="J705" t="s">
        <v>245</v>
      </c>
      <c r="K705">
        <v>54</v>
      </c>
      <c r="L705">
        <v>224</v>
      </c>
      <c r="N705" t="str">
        <f>VLOOKUP(Table1[[#This Row],[Genera species]], 'Check list'!A:E, 5, FALSE)</f>
        <v>Digitaria sanguinalis</v>
      </c>
    </row>
    <row r="706" spans="1:14">
      <c r="A706">
        <v>8</v>
      </c>
      <c r="B706">
        <v>1</v>
      </c>
      <c r="C706">
        <v>2</v>
      </c>
      <c r="D706" t="s">
        <v>13</v>
      </c>
      <c r="E706" t="s">
        <v>93</v>
      </c>
      <c r="F706">
        <v>4</v>
      </c>
      <c r="G706">
        <v>58</v>
      </c>
      <c r="H706">
        <v>6</v>
      </c>
      <c r="I706">
        <v>6</v>
      </c>
      <c r="J706" t="s">
        <v>245</v>
      </c>
      <c r="K706">
        <v>54</v>
      </c>
      <c r="L706">
        <v>224</v>
      </c>
      <c r="N706" t="str">
        <f>VLOOKUP(Table1[[#This Row],[Genera species]], 'Check list'!A:E, 5, FALSE)</f>
        <v>Melinis minutiflora</v>
      </c>
    </row>
    <row r="707" spans="1:14">
      <c r="A707">
        <v>8</v>
      </c>
      <c r="B707">
        <v>1</v>
      </c>
      <c r="C707">
        <v>2</v>
      </c>
      <c r="D707" t="s">
        <v>97</v>
      </c>
      <c r="E707" t="s">
        <v>98</v>
      </c>
      <c r="F707">
        <v>2</v>
      </c>
      <c r="G707">
        <v>61</v>
      </c>
      <c r="H707">
        <v>35</v>
      </c>
      <c r="I707">
        <v>35</v>
      </c>
      <c r="J707" t="s">
        <v>245</v>
      </c>
      <c r="K707">
        <v>54</v>
      </c>
      <c r="L707">
        <v>224</v>
      </c>
      <c r="N707" t="str">
        <f>VLOOKUP(Table1[[#This Row],[Genera species]], 'Check list'!A:E, 5, FALSE)</f>
        <v>Coffea arabica</v>
      </c>
    </row>
    <row r="708" spans="1:14">
      <c r="A708">
        <v>8</v>
      </c>
      <c r="B708">
        <v>1</v>
      </c>
      <c r="C708">
        <v>2</v>
      </c>
      <c r="D708" t="s">
        <v>49</v>
      </c>
      <c r="E708" t="s">
        <v>50</v>
      </c>
      <c r="F708">
        <v>5</v>
      </c>
      <c r="G708">
        <v>28</v>
      </c>
      <c r="H708">
        <v>20</v>
      </c>
      <c r="I708">
        <v>20</v>
      </c>
      <c r="J708" t="s">
        <v>245</v>
      </c>
      <c r="K708">
        <v>54</v>
      </c>
      <c r="L708">
        <v>224</v>
      </c>
      <c r="N708" t="str">
        <f>VLOOKUP(Table1[[#This Row],[Genera species]], 'Check list'!A:E, 5, FALSE)</f>
        <v>Parsonsia straminea</v>
      </c>
    </row>
    <row r="709" spans="1:14">
      <c r="A709">
        <v>8</v>
      </c>
      <c r="B709">
        <v>1</v>
      </c>
      <c r="C709">
        <v>2</v>
      </c>
      <c r="D709" t="s">
        <v>13</v>
      </c>
      <c r="E709" t="s">
        <v>144</v>
      </c>
      <c r="F709">
        <v>4</v>
      </c>
      <c r="G709">
        <v>96</v>
      </c>
      <c r="H709">
        <v>6</v>
      </c>
      <c r="I709">
        <v>6</v>
      </c>
      <c r="J709" t="s">
        <v>245</v>
      </c>
      <c r="K709">
        <v>54</v>
      </c>
      <c r="L709">
        <v>224</v>
      </c>
      <c r="N709" t="str">
        <f>VLOOKUP(Table1[[#This Row],[Genera species]], 'Check list'!A:E, 5, FALSE)</f>
        <v>Paspalum dilatatum</v>
      </c>
    </row>
    <row r="710" spans="1:14">
      <c r="A710">
        <v>8</v>
      </c>
      <c r="B710">
        <v>1</v>
      </c>
      <c r="C710">
        <v>2</v>
      </c>
      <c r="D710" t="s">
        <v>12</v>
      </c>
      <c r="E710" t="s">
        <v>11</v>
      </c>
      <c r="F710">
        <v>1</v>
      </c>
      <c r="G710">
        <v>5</v>
      </c>
      <c r="H710">
        <v>5</v>
      </c>
      <c r="I710">
        <v>5</v>
      </c>
      <c r="J710" t="s">
        <v>245</v>
      </c>
      <c r="K710">
        <v>54</v>
      </c>
      <c r="L710">
        <v>224</v>
      </c>
      <c r="N710" t="str">
        <f>VLOOKUP(Table1[[#This Row],[Genera species]], 'Check list'!A:E, 5, FALSE)</f>
        <v>Piper aduncum</v>
      </c>
    </row>
    <row r="711" spans="1:14">
      <c r="A711">
        <v>8</v>
      </c>
      <c r="B711">
        <v>1</v>
      </c>
      <c r="C711">
        <v>2</v>
      </c>
      <c r="D711" t="s">
        <v>28</v>
      </c>
      <c r="E711" t="s">
        <v>77</v>
      </c>
      <c r="F711">
        <v>4</v>
      </c>
      <c r="G711">
        <v>47</v>
      </c>
      <c r="H711">
        <v>12</v>
      </c>
      <c r="I711">
        <v>12</v>
      </c>
      <c r="J711" t="s">
        <v>245</v>
      </c>
      <c r="K711">
        <v>54</v>
      </c>
      <c r="L711">
        <v>224</v>
      </c>
      <c r="N711" t="str">
        <f>VLOOKUP(Table1[[#This Row],[Genera species]], 'Check list'!A:E, 5, FALSE)</f>
        <v>Ageratum conyzoides</v>
      </c>
    </row>
    <row r="712" spans="1:14">
      <c r="A712">
        <v>8</v>
      </c>
      <c r="B712">
        <v>1</v>
      </c>
      <c r="C712">
        <v>3</v>
      </c>
      <c r="D712" t="s">
        <v>110</v>
      </c>
      <c r="E712" t="s">
        <v>147</v>
      </c>
      <c r="F712">
        <v>4</v>
      </c>
      <c r="G712">
        <v>98</v>
      </c>
      <c r="H712">
        <v>41</v>
      </c>
      <c r="I712">
        <v>41</v>
      </c>
      <c r="J712" t="s">
        <v>245</v>
      </c>
      <c r="K712">
        <v>54</v>
      </c>
      <c r="L712">
        <v>224</v>
      </c>
      <c r="N712" t="str">
        <f>VLOOKUP(Table1[[#This Row],[Genera species]], 'Check list'!A:E, 5, FALSE)</f>
        <v>Colocasia esculenta</v>
      </c>
    </row>
    <row r="713" spans="1:14">
      <c r="A713">
        <v>8</v>
      </c>
      <c r="B713">
        <v>1</v>
      </c>
      <c r="C713">
        <v>3</v>
      </c>
      <c r="D713" t="s">
        <v>15</v>
      </c>
      <c r="E713" t="s">
        <v>30</v>
      </c>
      <c r="F713">
        <v>1</v>
      </c>
      <c r="G713">
        <v>16</v>
      </c>
      <c r="H713">
        <v>7</v>
      </c>
      <c r="I713">
        <v>7</v>
      </c>
      <c r="J713" t="s">
        <v>245</v>
      </c>
      <c r="K713">
        <v>54</v>
      </c>
      <c r="L713">
        <v>224</v>
      </c>
      <c r="N713" t="str">
        <f>VLOOKUP(Table1[[#This Row],[Genera species]], 'Check list'!A:E, 5, FALSE)</f>
        <v>Ficus hispida</v>
      </c>
    </row>
    <row r="714" spans="1:14">
      <c r="A714">
        <v>8</v>
      </c>
      <c r="B714">
        <v>1</v>
      </c>
      <c r="C714">
        <v>3</v>
      </c>
      <c r="D714" t="s">
        <v>13</v>
      </c>
      <c r="E714" t="s">
        <v>72</v>
      </c>
      <c r="F714">
        <v>4</v>
      </c>
      <c r="G714">
        <v>44</v>
      </c>
      <c r="H714">
        <v>6</v>
      </c>
      <c r="I714">
        <v>6</v>
      </c>
      <c r="J714" t="s">
        <v>245</v>
      </c>
      <c r="K714">
        <v>54</v>
      </c>
      <c r="L714">
        <v>224</v>
      </c>
      <c r="N714" t="str">
        <f>VLOOKUP(Table1[[#This Row],[Genera species]], 'Check list'!A:E, 5, FALSE)</f>
        <v>Cortaderia selloana</v>
      </c>
    </row>
    <row r="715" spans="1:14">
      <c r="A715">
        <v>8</v>
      </c>
      <c r="B715">
        <v>1</v>
      </c>
      <c r="C715">
        <v>3</v>
      </c>
      <c r="D715" t="s">
        <v>13</v>
      </c>
      <c r="E715" t="s">
        <v>14</v>
      </c>
      <c r="F715">
        <v>4</v>
      </c>
      <c r="G715">
        <v>6</v>
      </c>
      <c r="H715">
        <v>6</v>
      </c>
      <c r="I715">
        <v>6</v>
      </c>
      <c r="J715" t="s">
        <v>245</v>
      </c>
      <c r="K715">
        <v>54</v>
      </c>
      <c r="L715">
        <v>224</v>
      </c>
      <c r="N715" t="str">
        <f>VLOOKUP(Table1[[#This Row],[Genera species]], 'Check list'!A:E, 5, FALSE)</f>
        <v>Digitaria sanguinalis</v>
      </c>
    </row>
    <row r="716" spans="1:14">
      <c r="A716">
        <v>8</v>
      </c>
      <c r="B716">
        <v>1</v>
      </c>
      <c r="C716">
        <v>3</v>
      </c>
      <c r="D716" t="s">
        <v>13</v>
      </c>
      <c r="E716" t="s">
        <v>93</v>
      </c>
      <c r="F716">
        <v>4</v>
      </c>
      <c r="G716">
        <v>58</v>
      </c>
      <c r="H716">
        <v>6</v>
      </c>
      <c r="I716">
        <v>6</v>
      </c>
      <c r="J716" t="s">
        <v>245</v>
      </c>
      <c r="K716">
        <v>54</v>
      </c>
      <c r="L716">
        <v>224</v>
      </c>
      <c r="N716" t="str">
        <f>VLOOKUP(Table1[[#This Row],[Genera species]], 'Check list'!A:E, 5, FALSE)</f>
        <v>Melinis minutiflora</v>
      </c>
    </row>
    <row r="717" spans="1:14">
      <c r="A717">
        <v>8</v>
      </c>
      <c r="B717">
        <v>1</v>
      </c>
      <c r="C717">
        <v>3</v>
      </c>
      <c r="D717" t="s">
        <v>33</v>
      </c>
      <c r="E717" t="s">
        <v>35</v>
      </c>
      <c r="F717">
        <v>4</v>
      </c>
      <c r="G717">
        <v>20</v>
      </c>
      <c r="H717">
        <v>13</v>
      </c>
      <c r="I717">
        <v>13</v>
      </c>
      <c r="J717" t="s">
        <v>245</v>
      </c>
      <c r="K717">
        <v>54</v>
      </c>
      <c r="L717">
        <v>224</v>
      </c>
      <c r="N717" t="str">
        <f>VLOOKUP(Table1[[#This Row],[Genera species]], 'Check list'!A:E, 5, FALSE)</f>
        <v>Desmodium intortum</v>
      </c>
    </row>
    <row r="718" spans="1:14">
      <c r="A718">
        <v>8</v>
      </c>
      <c r="B718">
        <v>1</v>
      </c>
      <c r="C718">
        <v>3</v>
      </c>
      <c r="D718" t="s">
        <v>33</v>
      </c>
      <c r="E718" t="s">
        <v>32</v>
      </c>
      <c r="F718">
        <v>4</v>
      </c>
      <c r="G718">
        <v>18</v>
      </c>
      <c r="H718">
        <v>13</v>
      </c>
      <c r="I718">
        <v>13</v>
      </c>
      <c r="J718" t="s">
        <v>245</v>
      </c>
      <c r="K718">
        <v>54</v>
      </c>
      <c r="L718">
        <v>224</v>
      </c>
      <c r="N718" t="str">
        <f>VLOOKUP(Table1[[#This Row],[Genera species]], 'Check list'!A:E, 5, FALSE)</f>
        <v>Pueraria montana</v>
      </c>
    </row>
    <row r="719" spans="1:14">
      <c r="A719">
        <v>8</v>
      </c>
      <c r="B719">
        <v>1</v>
      </c>
      <c r="C719">
        <v>3</v>
      </c>
      <c r="D719" t="s">
        <v>47</v>
      </c>
      <c r="E719" t="s">
        <v>48</v>
      </c>
      <c r="F719">
        <v>3</v>
      </c>
      <c r="G719">
        <v>27</v>
      </c>
      <c r="H719">
        <v>19</v>
      </c>
      <c r="I719">
        <v>19</v>
      </c>
      <c r="J719" t="s">
        <v>245</v>
      </c>
      <c r="K719">
        <v>54</v>
      </c>
      <c r="L719">
        <v>224</v>
      </c>
      <c r="N719" t="str">
        <f>VLOOKUP(Table1[[#This Row],[Genera species]], 'Check list'!A:E, 5, FALSE)</f>
        <v>Sphaerostephanos veitchii</v>
      </c>
    </row>
    <row r="720" spans="1:14">
      <c r="A720">
        <v>8</v>
      </c>
      <c r="B720">
        <v>1</v>
      </c>
      <c r="C720">
        <v>3</v>
      </c>
      <c r="D720" t="s">
        <v>38</v>
      </c>
      <c r="E720" t="s">
        <v>39</v>
      </c>
      <c r="F720">
        <v>4</v>
      </c>
      <c r="G720">
        <v>22</v>
      </c>
      <c r="H720">
        <v>16</v>
      </c>
      <c r="I720">
        <v>16</v>
      </c>
      <c r="J720" t="s">
        <v>245</v>
      </c>
      <c r="K720">
        <v>54</v>
      </c>
      <c r="L720">
        <v>224</v>
      </c>
      <c r="N720" t="str">
        <f>VLOOKUP(Table1[[#This Row],[Genera species]], 'Check list'!A:E, 5, FALSE)</f>
        <v>Sida acuta</v>
      </c>
    </row>
    <row r="721" spans="1:14">
      <c r="A721">
        <v>8</v>
      </c>
      <c r="B721">
        <v>1</v>
      </c>
      <c r="C721">
        <v>3</v>
      </c>
      <c r="D721" t="s">
        <v>148</v>
      </c>
      <c r="E721" t="s">
        <v>149</v>
      </c>
      <c r="F721">
        <v>2</v>
      </c>
      <c r="G721">
        <v>99</v>
      </c>
      <c r="H721">
        <v>50</v>
      </c>
      <c r="I721">
        <v>50</v>
      </c>
      <c r="J721" t="s">
        <v>245</v>
      </c>
      <c r="K721">
        <v>54</v>
      </c>
      <c r="L721">
        <v>224</v>
      </c>
      <c r="N721" t="str">
        <f>VLOOKUP(Table1[[#This Row],[Genera species]], 'Check list'!A:E, 5, FALSE)</f>
        <v>Musa sp</v>
      </c>
    </row>
    <row r="722" spans="1:14">
      <c r="A722">
        <v>8</v>
      </c>
      <c r="B722">
        <v>1</v>
      </c>
      <c r="C722">
        <v>3</v>
      </c>
      <c r="D722" t="s">
        <v>150</v>
      </c>
      <c r="E722" t="s">
        <v>151</v>
      </c>
      <c r="F722">
        <v>4</v>
      </c>
      <c r="G722">
        <v>100</v>
      </c>
      <c r="H722">
        <v>51</v>
      </c>
      <c r="I722">
        <v>51</v>
      </c>
      <c r="J722" t="s">
        <v>245</v>
      </c>
      <c r="K722">
        <v>54</v>
      </c>
      <c r="L722">
        <v>224</v>
      </c>
      <c r="N722" t="str">
        <f>VLOOKUP(Table1[[#This Row],[Genera species]], 'Check list'!A:E, 5, FALSE)</f>
        <v>Ipomoea batatas</v>
      </c>
    </row>
    <row r="723" spans="1:14">
      <c r="A723">
        <v>8</v>
      </c>
      <c r="B723">
        <v>1</v>
      </c>
      <c r="C723">
        <v>3</v>
      </c>
      <c r="D723" t="s">
        <v>12</v>
      </c>
      <c r="E723" t="s">
        <v>11</v>
      </c>
      <c r="F723">
        <v>1</v>
      </c>
      <c r="G723">
        <v>5</v>
      </c>
      <c r="H723">
        <v>5</v>
      </c>
      <c r="I723">
        <v>5</v>
      </c>
      <c r="J723" t="s">
        <v>245</v>
      </c>
      <c r="K723">
        <v>54</v>
      </c>
      <c r="L723">
        <v>224</v>
      </c>
      <c r="N723" t="str">
        <f>VLOOKUP(Table1[[#This Row],[Genera species]], 'Check list'!A:E, 5, FALSE)</f>
        <v>Piper aduncum</v>
      </c>
    </row>
    <row r="724" spans="1:14">
      <c r="A724">
        <v>8</v>
      </c>
      <c r="B724">
        <v>1</v>
      </c>
      <c r="C724">
        <v>3</v>
      </c>
      <c r="D724" t="s">
        <v>132</v>
      </c>
      <c r="E724" t="s">
        <v>133</v>
      </c>
      <c r="F724">
        <v>4</v>
      </c>
      <c r="G724">
        <v>88</v>
      </c>
      <c r="H724">
        <v>45</v>
      </c>
      <c r="I724">
        <v>45</v>
      </c>
      <c r="J724" t="s">
        <v>245</v>
      </c>
      <c r="K724">
        <v>54</v>
      </c>
      <c r="L724">
        <v>224</v>
      </c>
      <c r="N724" t="str">
        <f>VLOOKUP(Table1[[#This Row],[Genera species]], 'Check list'!A:E, 5, FALSE)</f>
        <v>Tradescantia fluminensis</v>
      </c>
    </row>
    <row r="725" spans="1:14">
      <c r="A725">
        <v>8</v>
      </c>
      <c r="B725">
        <v>1</v>
      </c>
      <c r="C725">
        <v>4</v>
      </c>
      <c r="D725" t="s">
        <v>54</v>
      </c>
      <c r="E725" t="s">
        <v>55</v>
      </c>
      <c r="F725">
        <v>6</v>
      </c>
      <c r="G725">
        <v>32</v>
      </c>
      <c r="H725">
        <v>22</v>
      </c>
      <c r="I725">
        <v>22</v>
      </c>
      <c r="J725" t="s">
        <v>245</v>
      </c>
      <c r="K725">
        <v>54</v>
      </c>
      <c r="L725">
        <v>224</v>
      </c>
      <c r="N725" t="str">
        <f>VLOOKUP(Table1[[#This Row],[Genera species]], 'Check list'!A:E, 5, FALSE)</f>
        <v>Schizaea dichotoma</v>
      </c>
    </row>
    <row r="726" spans="1:14">
      <c r="A726">
        <v>8</v>
      </c>
      <c r="B726">
        <v>1</v>
      </c>
      <c r="C726">
        <v>4</v>
      </c>
      <c r="D726" t="s">
        <v>28</v>
      </c>
      <c r="E726" t="s">
        <v>29</v>
      </c>
      <c r="F726">
        <v>4</v>
      </c>
      <c r="G726">
        <v>15</v>
      </c>
      <c r="H726">
        <v>12</v>
      </c>
      <c r="I726">
        <v>12</v>
      </c>
      <c r="J726" t="s">
        <v>245</v>
      </c>
      <c r="K726">
        <v>54</v>
      </c>
      <c r="L726">
        <v>224</v>
      </c>
      <c r="N726" t="str">
        <f>VLOOKUP(Table1[[#This Row],[Genera species]], 'Check list'!A:E, 5, FALSE)</f>
        <v>Ereclitites hieracifolia</v>
      </c>
    </row>
    <row r="727" spans="1:14">
      <c r="A727">
        <v>8</v>
      </c>
      <c r="B727">
        <v>1</v>
      </c>
      <c r="C727">
        <v>4</v>
      </c>
      <c r="D727" t="s">
        <v>97</v>
      </c>
      <c r="E727" t="s">
        <v>98</v>
      </c>
      <c r="F727">
        <v>2</v>
      </c>
      <c r="G727">
        <v>61</v>
      </c>
      <c r="H727">
        <v>35</v>
      </c>
      <c r="I727">
        <v>35</v>
      </c>
      <c r="J727" t="s">
        <v>245</v>
      </c>
      <c r="K727">
        <v>54</v>
      </c>
      <c r="L727">
        <v>224</v>
      </c>
      <c r="N727" t="str">
        <f>VLOOKUP(Table1[[#This Row],[Genera species]], 'Check list'!A:E, 5, FALSE)</f>
        <v>Coffea arabica</v>
      </c>
    </row>
    <row r="728" spans="1:14">
      <c r="A728">
        <v>8</v>
      </c>
      <c r="B728">
        <v>1</v>
      </c>
      <c r="C728">
        <v>4</v>
      </c>
      <c r="D728" t="s">
        <v>13</v>
      </c>
      <c r="E728" t="s">
        <v>152</v>
      </c>
      <c r="F728">
        <v>4</v>
      </c>
      <c r="G728">
        <v>101</v>
      </c>
      <c r="H728">
        <v>6</v>
      </c>
      <c r="I728">
        <v>6</v>
      </c>
      <c r="J728" t="s">
        <v>245</v>
      </c>
      <c r="K728">
        <v>54</v>
      </c>
      <c r="L728">
        <v>224</v>
      </c>
      <c r="N728" t="str">
        <f>VLOOKUP(Table1[[#This Row],[Genera species]], 'Check list'!A:E, 5, FALSE)</f>
        <v>Leersia oryzoides</v>
      </c>
    </row>
    <row r="729" spans="1:14">
      <c r="A729">
        <v>8</v>
      </c>
      <c r="B729">
        <v>1</v>
      </c>
      <c r="C729">
        <v>4</v>
      </c>
      <c r="D729" t="s">
        <v>132</v>
      </c>
      <c r="E729" t="s">
        <v>133</v>
      </c>
      <c r="F729">
        <v>4</v>
      </c>
      <c r="G729">
        <v>88</v>
      </c>
      <c r="H729">
        <v>45</v>
      </c>
      <c r="I729">
        <v>45</v>
      </c>
      <c r="J729" t="s">
        <v>245</v>
      </c>
      <c r="K729">
        <v>54</v>
      </c>
      <c r="L729">
        <v>224</v>
      </c>
      <c r="N729" t="str">
        <f>VLOOKUP(Table1[[#This Row],[Genera species]], 'Check list'!A:E, 5, FALSE)</f>
        <v>Tradescantia fluminensis</v>
      </c>
    </row>
    <row r="730" spans="1:14">
      <c r="A730">
        <v>8</v>
      </c>
      <c r="B730">
        <v>1</v>
      </c>
      <c r="C730">
        <v>4</v>
      </c>
      <c r="D730" t="s">
        <v>33</v>
      </c>
      <c r="E730" t="s">
        <v>32</v>
      </c>
      <c r="F730">
        <v>4</v>
      </c>
      <c r="G730">
        <v>18</v>
      </c>
      <c r="H730">
        <v>13</v>
      </c>
      <c r="I730">
        <v>13</v>
      </c>
      <c r="J730" t="s">
        <v>245</v>
      </c>
      <c r="K730">
        <v>54</v>
      </c>
      <c r="L730">
        <v>224</v>
      </c>
      <c r="N730" t="str">
        <f>VLOOKUP(Table1[[#This Row],[Genera species]], 'Check list'!A:E, 5, FALSE)</f>
        <v>Pueraria montana</v>
      </c>
    </row>
    <row r="731" spans="1:14">
      <c r="A731">
        <v>8</v>
      </c>
      <c r="B731">
        <v>1</v>
      </c>
      <c r="C731">
        <v>4</v>
      </c>
      <c r="D731" t="s">
        <v>13</v>
      </c>
      <c r="E731" t="s">
        <v>153</v>
      </c>
      <c r="F731">
        <v>4</v>
      </c>
      <c r="G731">
        <v>102</v>
      </c>
      <c r="H731">
        <v>6</v>
      </c>
      <c r="I731">
        <v>6</v>
      </c>
      <c r="J731" t="s">
        <v>245</v>
      </c>
      <c r="K731">
        <v>54</v>
      </c>
      <c r="L731">
        <v>224</v>
      </c>
      <c r="N731" t="str">
        <f>VLOOKUP(Table1[[#This Row],[Genera species]], 'Check list'!A:E, 5, FALSE)</f>
        <v>Stipa arundinacea</v>
      </c>
    </row>
    <row r="732" spans="1:14">
      <c r="A732">
        <v>8</v>
      </c>
      <c r="B732">
        <v>1</v>
      </c>
      <c r="C732">
        <v>4</v>
      </c>
      <c r="D732" t="s">
        <v>110</v>
      </c>
      <c r="E732" t="s">
        <v>147</v>
      </c>
      <c r="F732">
        <v>4</v>
      </c>
      <c r="G732">
        <v>98</v>
      </c>
      <c r="H732">
        <v>41</v>
      </c>
      <c r="I732">
        <v>41</v>
      </c>
      <c r="J732" t="s">
        <v>245</v>
      </c>
      <c r="K732">
        <v>54</v>
      </c>
      <c r="L732">
        <v>224</v>
      </c>
      <c r="N732" t="str">
        <f>VLOOKUP(Table1[[#This Row],[Genera species]], 'Check list'!A:E, 5, FALSE)</f>
        <v>Colocasia esculenta</v>
      </c>
    </row>
    <row r="733" spans="1:14">
      <c r="A733">
        <v>8</v>
      </c>
      <c r="B733">
        <v>1</v>
      </c>
      <c r="C733">
        <v>4</v>
      </c>
      <c r="D733" t="s">
        <v>47</v>
      </c>
      <c r="E733" t="s">
        <v>48</v>
      </c>
      <c r="F733">
        <v>3</v>
      </c>
      <c r="G733">
        <v>27</v>
      </c>
      <c r="H733">
        <v>19</v>
      </c>
      <c r="I733">
        <v>19</v>
      </c>
      <c r="J733" t="s">
        <v>245</v>
      </c>
      <c r="K733">
        <v>54</v>
      </c>
      <c r="L733">
        <v>224</v>
      </c>
      <c r="N733" t="str">
        <f>VLOOKUP(Table1[[#This Row],[Genera species]], 'Check list'!A:E, 5, FALSE)</f>
        <v>Sphaerostephanos veitchii</v>
      </c>
    </row>
    <row r="734" spans="1:14">
      <c r="A734">
        <v>8</v>
      </c>
      <c r="B734">
        <v>1</v>
      </c>
      <c r="C734">
        <v>4</v>
      </c>
      <c r="D734" t="s">
        <v>15</v>
      </c>
      <c r="E734" t="s">
        <v>16</v>
      </c>
      <c r="F734">
        <v>1</v>
      </c>
      <c r="G734">
        <v>7</v>
      </c>
      <c r="H734">
        <v>7</v>
      </c>
      <c r="I734">
        <v>7</v>
      </c>
      <c r="J734" t="s">
        <v>245</v>
      </c>
      <c r="K734">
        <v>54</v>
      </c>
      <c r="L734">
        <v>224</v>
      </c>
      <c r="N734" t="str">
        <f>VLOOKUP(Table1[[#This Row],[Genera species]], 'Check list'!A:E, 5, FALSE)</f>
        <v>Ficus septica</v>
      </c>
    </row>
    <row r="735" spans="1:14">
      <c r="A735">
        <v>8</v>
      </c>
      <c r="B735">
        <v>1</v>
      </c>
      <c r="C735">
        <v>4</v>
      </c>
      <c r="D735" t="s">
        <v>38</v>
      </c>
      <c r="E735" t="s">
        <v>39</v>
      </c>
      <c r="F735">
        <v>4</v>
      </c>
      <c r="G735">
        <v>22</v>
      </c>
      <c r="H735">
        <v>16</v>
      </c>
      <c r="I735">
        <v>16</v>
      </c>
      <c r="J735" t="s">
        <v>245</v>
      </c>
      <c r="K735">
        <v>54</v>
      </c>
      <c r="L735">
        <v>224</v>
      </c>
      <c r="N735" t="str">
        <f>VLOOKUP(Table1[[#This Row],[Genera species]], 'Check list'!A:E, 5, FALSE)</f>
        <v>Sida acuta</v>
      </c>
    </row>
    <row r="736" spans="1:14">
      <c r="A736">
        <v>8</v>
      </c>
      <c r="B736">
        <v>1</v>
      </c>
      <c r="C736">
        <v>4</v>
      </c>
      <c r="D736" t="s">
        <v>27</v>
      </c>
      <c r="E736" t="s">
        <v>154</v>
      </c>
      <c r="F736">
        <v>2</v>
      </c>
      <c r="G736">
        <v>102</v>
      </c>
      <c r="H736">
        <v>11</v>
      </c>
      <c r="I736">
        <v>11</v>
      </c>
      <c r="J736" t="s">
        <v>245</v>
      </c>
      <c r="K736">
        <v>54</v>
      </c>
      <c r="L736">
        <v>224</v>
      </c>
      <c r="N736" t="str">
        <f>VLOOKUP(Table1[[#This Row],[Genera species]], 'Check list'!A:E, 5, FALSE)</f>
        <v>Manihot esculenta</v>
      </c>
    </row>
    <row r="737" spans="1:14">
      <c r="A737">
        <v>8</v>
      </c>
      <c r="B737">
        <v>1</v>
      </c>
      <c r="C737">
        <v>4</v>
      </c>
      <c r="D737" t="s">
        <v>13</v>
      </c>
      <c r="E737" t="s">
        <v>72</v>
      </c>
      <c r="F737">
        <v>4</v>
      </c>
      <c r="G737">
        <v>44</v>
      </c>
      <c r="H737">
        <v>6</v>
      </c>
      <c r="I737">
        <v>6</v>
      </c>
      <c r="J737" t="s">
        <v>245</v>
      </c>
      <c r="K737">
        <v>54</v>
      </c>
      <c r="L737">
        <v>224</v>
      </c>
      <c r="N737" t="str">
        <f>VLOOKUP(Table1[[#This Row],[Genera species]], 'Check list'!A:E, 5, FALSE)</f>
        <v>Cortaderia selloana</v>
      </c>
    </row>
    <row r="738" spans="1:14">
      <c r="A738">
        <v>8</v>
      </c>
      <c r="B738">
        <v>1</v>
      </c>
      <c r="C738">
        <v>4</v>
      </c>
      <c r="D738" t="s">
        <v>12</v>
      </c>
      <c r="E738" t="s">
        <v>11</v>
      </c>
      <c r="F738">
        <v>1</v>
      </c>
      <c r="G738">
        <v>5</v>
      </c>
      <c r="H738">
        <v>5</v>
      </c>
      <c r="I738">
        <v>5</v>
      </c>
      <c r="J738" t="s">
        <v>245</v>
      </c>
      <c r="K738">
        <v>54</v>
      </c>
      <c r="L738">
        <v>224</v>
      </c>
      <c r="N738" t="str">
        <f>VLOOKUP(Table1[[#This Row],[Genera species]], 'Check list'!A:E, 5, FALSE)</f>
        <v>Piper aduncum</v>
      </c>
    </row>
    <row r="739" spans="1:14">
      <c r="A739">
        <v>8</v>
      </c>
      <c r="B739">
        <v>1</v>
      </c>
      <c r="C739">
        <v>5</v>
      </c>
      <c r="D739" t="s">
        <v>28</v>
      </c>
      <c r="E739" t="s">
        <v>29</v>
      </c>
      <c r="F739">
        <v>4</v>
      </c>
      <c r="G739">
        <v>15</v>
      </c>
      <c r="H739">
        <v>12</v>
      </c>
      <c r="I739">
        <v>12</v>
      </c>
      <c r="J739" t="s">
        <v>245</v>
      </c>
      <c r="K739">
        <v>54</v>
      </c>
      <c r="L739">
        <v>224</v>
      </c>
      <c r="N739" t="str">
        <f>VLOOKUP(Table1[[#This Row],[Genera species]], 'Check list'!A:E, 5, FALSE)</f>
        <v>Ereclitites hieracifolia</v>
      </c>
    </row>
    <row r="740" spans="1:14">
      <c r="A740">
        <v>8</v>
      </c>
      <c r="B740">
        <v>1</v>
      </c>
      <c r="C740">
        <v>5</v>
      </c>
      <c r="D740" t="s">
        <v>12</v>
      </c>
      <c r="E740" t="s">
        <v>11</v>
      </c>
      <c r="F740">
        <v>1</v>
      </c>
      <c r="G740">
        <v>5</v>
      </c>
      <c r="H740">
        <v>5</v>
      </c>
      <c r="I740">
        <v>5</v>
      </c>
      <c r="J740" t="s">
        <v>245</v>
      </c>
      <c r="K740">
        <v>54</v>
      </c>
      <c r="L740">
        <v>224</v>
      </c>
      <c r="N740" t="str">
        <f>VLOOKUP(Table1[[#This Row],[Genera species]], 'Check list'!A:E, 5, FALSE)</f>
        <v>Piper aduncum</v>
      </c>
    </row>
    <row r="741" spans="1:14">
      <c r="A741">
        <v>8</v>
      </c>
      <c r="B741">
        <v>1</v>
      </c>
      <c r="C741">
        <v>5</v>
      </c>
      <c r="D741" t="s">
        <v>13</v>
      </c>
      <c r="E741" t="s">
        <v>144</v>
      </c>
      <c r="F741">
        <v>4</v>
      </c>
      <c r="G741">
        <v>96</v>
      </c>
      <c r="H741">
        <v>6</v>
      </c>
      <c r="I741">
        <v>6</v>
      </c>
      <c r="J741" t="s">
        <v>245</v>
      </c>
      <c r="K741">
        <v>54</v>
      </c>
      <c r="L741">
        <v>224</v>
      </c>
      <c r="N741" t="str">
        <f>VLOOKUP(Table1[[#This Row],[Genera species]], 'Check list'!A:E, 5, FALSE)</f>
        <v>Paspalum dilatatum</v>
      </c>
    </row>
    <row r="742" spans="1:14">
      <c r="A742">
        <v>8</v>
      </c>
      <c r="B742">
        <v>1</v>
      </c>
      <c r="C742">
        <v>5</v>
      </c>
      <c r="D742" t="s">
        <v>47</v>
      </c>
      <c r="E742" t="s">
        <v>48</v>
      </c>
      <c r="F742">
        <v>3</v>
      </c>
      <c r="G742">
        <v>27</v>
      </c>
      <c r="H742">
        <v>19</v>
      </c>
      <c r="I742">
        <v>19</v>
      </c>
      <c r="J742" t="s">
        <v>245</v>
      </c>
      <c r="K742">
        <v>54</v>
      </c>
      <c r="L742">
        <v>224</v>
      </c>
      <c r="N742" t="str">
        <f>VLOOKUP(Table1[[#This Row],[Genera species]], 'Check list'!A:E, 5, FALSE)</f>
        <v>Sphaerostephanos veitchii</v>
      </c>
    </row>
    <row r="743" spans="1:14">
      <c r="A743">
        <v>8</v>
      </c>
      <c r="B743">
        <v>1</v>
      </c>
      <c r="C743">
        <v>5</v>
      </c>
      <c r="D743" t="s">
        <v>33</v>
      </c>
      <c r="E743" t="s">
        <v>35</v>
      </c>
      <c r="F743">
        <v>4</v>
      </c>
      <c r="G743">
        <v>20</v>
      </c>
      <c r="H743">
        <v>13</v>
      </c>
      <c r="I743">
        <v>13</v>
      </c>
      <c r="J743" t="s">
        <v>245</v>
      </c>
      <c r="K743">
        <v>54</v>
      </c>
      <c r="L743">
        <v>224</v>
      </c>
      <c r="N743" t="str">
        <f>VLOOKUP(Table1[[#This Row],[Genera species]], 'Check list'!A:E, 5, FALSE)</f>
        <v>Desmodium intortum</v>
      </c>
    </row>
    <row r="744" spans="1:14">
      <c r="A744">
        <v>8</v>
      </c>
      <c r="B744">
        <v>1</v>
      </c>
      <c r="C744">
        <v>5</v>
      </c>
      <c r="D744" t="s">
        <v>33</v>
      </c>
      <c r="E744" t="s">
        <v>32</v>
      </c>
      <c r="F744">
        <v>4</v>
      </c>
      <c r="G744">
        <v>18</v>
      </c>
      <c r="H744">
        <v>13</v>
      </c>
      <c r="I744">
        <v>13</v>
      </c>
      <c r="J744" t="s">
        <v>245</v>
      </c>
      <c r="K744">
        <v>54</v>
      </c>
      <c r="L744">
        <v>224</v>
      </c>
      <c r="N744" t="str">
        <f>VLOOKUP(Table1[[#This Row],[Genera species]], 'Check list'!A:E, 5, FALSE)</f>
        <v>Pueraria montana</v>
      </c>
    </row>
    <row r="745" spans="1:14">
      <c r="A745">
        <v>8</v>
      </c>
      <c r="B745">
        <v>1</v>
      </c>
      <c r="C745">
        <v>5</v>
      </c>
      <c r="D745" t="s">
        <v>155</v>
      </c>
      <c r="E745" t="s">
        <v>156</v>
      </c>
      <c r="F745">
        <v>4</v>
      </c>
      <c r="G745">
        <v>103</v>
      </c>
      <c r="H745">
        <v>14</v>
      </c>
      <c r="I745">
        <v>14</v>
      </c>
      <c r="J745" t="s">
        <v>245</v>
      </c>
      <c r="K745">
        <v>54</v>
      </c>
      <c r="L745">
        <v>224</v>
      </c>
      <c r="N745" t="str">
        <f>VLOOKUP(Table1[[#This Row],[Genera species]], 'Check list'!A:E, 5, FALSE)</f>
        <v>Curcuma longa</v>
      </c>
    </row>
    <row r="746" spans="1:14">
      <c r="A746">
        <v>8</v>
      </c>
      <c r="B746">
        <v>1</v>
      </c>
      <c r="C746">
        <v>5</v>
      </c>
      <c r="D746" t="s">
        <v>13</v>
      </c>
      <c r="E746" t="s">
        <v>157</v>
      </c>
      <c r="F746">
        <v>4</v>
      </c>
      <c r="G746">
        <v>104</v>
      </c>
      <c r="H746">
        <v>6</v>
      </c>
      <c r="I746">
        <v>6</v>
      </c>
      <c r="J746" t="s">
        <v>245</v>
      </c>
      <c r="K746">
        <v>54</v>
      </c>
      <c r="L746">
        <v>224</v>
      </c>
      <c r="N746" t="str">
        <f>VLOOKUP(Table1[[#This Row],[Genera species]], 'Check list'!A:E, 5, FALSE)</f>
        <v>Phragmites australis</v>
      </c>
    </row>
    <row r="747" spans="1:14">
      <c r="A747">
        <v>8</v>
      </c>
      <c r="B747">
        <v>1</v>
      </c>
      <c r="C747">
        <v>5</v>
      </c>
      <c r="D747" t="s">
        <v>28</v>
      </c>
      <c r="E747" t="s">
        <v>77</v>
      </c>
      <c r="F747">
        <v>4</v>
      </c>
      <c r="G747">
        <v>47</v>
      </c>
      <c r="H747">
        <v>12</v>
      </c>
      <c r="I747">
        <v>12</v>
      </c>
      <c r="J747" t="s">
        <v>245</v>
      </c>
      <c r="K747">
        <v>54</v>
      </c>
      <c r="L747">
        <v>224</v>
      </c>
      <c r="N747" t="str">
        <f>VLOOKUP(Table1[[#This Row],[Genera species]], 'Check list'!A:E, 5, FALSE)</f>
        <v>Ageratum conyzoides</v>
      </c>
    </row>
    <row r="748" spans="1:14">
      <c r="A748">
        <v>8</v>
      </c>
      <c r="B748">
        <v>1</v>
      </c>
      <c r="C748">
        <v>5</v>
      </c>
      <c r="D748" t="s">
        <v>13</v>
      </c>
      <c r="E748" t="s">
        <v>72</v>
      </c>
      <c r="F748">
        <v>4</v>
      </c>
      <c r="G748">
        <v>44</v>
      </c>
      <c r="H748">
        <v>6</v>
      </c>
      <c r="I748">
        <v>6</v>
      </c>
      <c r="J748" t="s">
        <v>245</v>
      </c>
      <c r="K748">
        <v>54</v>
      </c>
      <c r="L748">
        <v>224</v>
      </c>
      <c r="N748" t="str">
        <f>VLOOKUP(Table1[[#This Row],[Genera species]], 'Check list'!A:E, 5, FALSE)</f>
        <v>Cortaderia selloana</v>
      </c>
    </row>
    <row r="749" spans="1:14">
      <c r="A749">
        <v>8</v>
      </c>
      <c r="B749">
        <v>1</v>
      </c>
      <c r="C749">
        <v>6</v>
      </c>
      <c r="D749" t="s">
        <v>33</v>
      </c>
      <c r="E749" t="s">
        <v>42</v>
      </c>
      <c r="F749">
        <v>1</v>
      </c>
      <c r="G749">
        <v>23</v>
      </c>
      <c r="H749">
        <v>13</v>
      </c>
      <c r="I749">
        <v>13</v>
      </c>
      <c r="J749" t="s">
        <v>245</v>
      </c>
      <c r="K749">
        <v>54</v>
      </c>
      <c r="L749">
        <v>224</v>
      </c>
      <c r="N749" t="str">
        <f>VLOOKUP(Table1[[#This Row],[Genera species]], 'Check list'!A:E, 5, FALSE)</f>
        <v>Albizia chinensis</v>
      </c>
    </row>
    <row r="750" spans="1:14">
      <c r="A750">
        <v>8</v>
      </c>
      <c r="B750">
        <v>1</v>
      </c>
      <c r="C750">
        <v>6</v>
      </c>
      <c r="D750" t="s">
        <v>38</v>
      </c>
      <c r="E750" t="s">
        <v>39</v>
      </c>
      <c r="F750">
        <v>4</v>
      </c>
      <c r="G750">
        <v>22</v>
      </c>
      <c r="H750">
        <v>16</v>
      </c>
      <c r="I750">
        <v>16</v>
      </c>
      <c r="J750" t="s">
        <v>245</v>
      </c>
      <c r="K750">
        <v>54</v>
      </c>
      <c r="L750">
        <v>224</v>
      </c>
      <c r="N750" t="str">
        <f>VLOOKUP(Table1[[#This Row],[Genera species]], 'Check list'!A:E, 5, FALSE)</f>
        <v>Sida acuta</v>
      </c>
    </row>
    <row r="751" spans="1:14">
      <c r="A751">
        <v>8</v>
      </c>
      <c r="B751">
        <v>1</v>
      </c>
      <c r="C751">
        <v>6</v>
      </c>
      <c r="D751" t="s">
        <v>13</v>
      </c>
      <c r="E751" t="s">
        <v>72</v>
      </c>
      <c r="F751">
        <v>4</v>
      </c>
      <c r="G751">
        <v>44</v>
      </c>
      <c r="H751">
        <v>6</v>
      </c>
      <c r="I751">
        <v>6</v>
      </c>
      <c r="J751" t="s">
        <v>245</v>
      </c>
      <c r="K751">
        <v>54</v>
      </c>
      <c r="L751">
        <v>224</v>
      </c>
      <c r="N751" t="str">
        <f>VLOOKUP(Table1[[#This Row],[Genera species]], 'Check list'!A:E, 5, FALSE)</f>
        <v>Cortaderia selloana</v>
      </c>
    </row>
    <row r="752" spans="1:14">
      <c r="A752">
        <v>8</v>
      </c>
      <c r="B752">
        <v>1</v>
      </c>
      <c r="C752">
        <v>6</v>
      </c>
      <c r="D752" t="s">
        <v>15</v>
      </c>
      <c r="E752" t="s">
        <v>134</v>
      </c>
      <c r="F752">
        <v>1</v>
      </c>
      <c r="G752">
        <v>11</v>
      </c>
      <c r="H752">
        <v>7</v>
      </c>
      <c r="I752">
        <v>7</v>
      </c>
      <c r="J752" t="s">
        <v>245</v>
      </c>
      <c r="K752">
        <v>54</v>
      </c>
      <c r="L752">
        <v>224</v>
      </c>
      <c r="N752" t="str">
        <f>VLOOKUP(Table1[[#This Row],[Genera species]], 'Check list'!A:E, 5, FALSE)</f>
        <v>Ficus wassa</v>
      </c>
    </row>
    <row r="753" spans="1:14">
      <c r="A753">
        <v>8</v>
      </c>
      <c r="B753">
        <v>1</v>
      </c>
      <c r="C753">
        <v>6</v>
      </c>
      <c r="D753" t="s">
        <v>13</v>
      </c>
      <c r="E753" t="s">
        <v>14</v>
      </c>
      <c r="F753">
        <v>4</v>
      </c>
      <c r="G753">
        <v>6</v>
      </c>
      <c r="H753">
        <v>6</v>
      </c>
      <c r="I753">
        <v>6</v>
      </c>
      <c r="J753" t="s">
        <v>245</v>
      </c>
      <c r="K753">
        <v>54</v>
      </c>
      <c r="L753">
        <v>224</v>
      </c>
      <c r="N753" t="str">
        <f>VLOOKUP(Table1[[#This Row],[Genera species]], 'Check list'!A:E, 5, FALSE)</f>
        <v>Digitaria sanguinalis</v>
      </c>
    </row>
    <row r="754" spans="1:14">
      <c r="A754">
        <v>8</v>
      </c>
      <c r="B754">
        <v>1</v>
      </c>
      <c r="C754">
        <v>6</v>
      </c>
      <c r="D754" t="s">
        <v>49</v>
      </c>
      <c r="E754" t="s">
        <v>50</v>
      </c>
      <c r="F754">
        <v>5</v>
      </c>
      <c r="G754">
        <v>28</v>
      </c>
      <c r="H754">
        <v>20</v>
      </c>
      <c r="I754">
        <v>20</v>
      </c>
      <c r="J754" t="s">
        <v>245</v>
      </c>
      <c r="K754">
        <v>54</v>
      </c>
      <c r="L754">
        <v>224</v>
      </c>
      <c r="N754" t="str">
        <f>VLOOKUP(Table1[[#This Row],[Genera species]], 'Check list'!A:E, 5, FALSE)</f>
        <v>Parsonsia straminea</v>
      </c>
    </row>
    <row r="755" spans="1:14">
      <c r="A755">
        <v>8</v>
      </c>
      <c r="B755">
        <v>1</v>
      </c>
      <c r="C755">
        <v>6</v>
      </c>
      <c r="D755" t="s">
        <v>13</v>
      </c>
      <c r="E755" t="s">
        <v>152</v>
      </c>
      <c r="F755">
        <v>4</v>
      </c>
      <c r="G755">
        <v>101</v>
      </c>
      <c r="H755">
        <v>6</v>
      </c>
      <c r="I755">
        <v>6</v>
      </c>
      <c r="J755" t="s">
        <v>245</v>
      </c>
      <c r="K755">
        <v>54</v>
      </c>
      <c r="L755">
        <v>224</v>
      </c>
      <c r="N755" t="str">
        <f>VLOOKUP(Table1[[#This Row],[Genera species]], 'Check list'!A:E, 5, FALSE)</f>
        <v>Leersia oryzoides</v>
      </c>
    </row>
    <row r="756" spans="1:14">
      <c r="A756">
        <v>8</v>
      </c>
      <c r="B756">
        <v>1</v>
      </c>
      <c r="C756">
        <v>6</v>
      </c>
      <c r="D756" t="s">
        <v>33</v>
      </c>
      <c r="E756" t="s">
        <v>35</v>
      </c>
      <c r="F756">
        <v>4</v>
      </c>
      <c r="G756">
        <v>20</v>
      </c>
      <c r="H756">
        <v>13</v>
      </c>
      <c r="I756">
        <v>13</v>
      </c>
      <c r="J756" t="s">
        <v>245</v>
      </c>
      <c r="K756">
        <v>54</v>
      </c>
      <c r="L756">
        <v>224</v>
      </c>
      <c r="N756" t="str">
        <f>VLOOKUP(Table1[[#This Row],[Genera species]], 'Check list'!A:E, 5, FALSE)</f>
        <v>Desmodium intortum</v>
      </c>
    </row>
    <row r="757" spans="1:14">
      <c r="A757">
        <v>8</v>
      </c>
      <c r="B757">
        <v>1</v>
      </c>
      <c r="C757">
        <v>6</v>
      </c>
      <c r="D757" t="s">
        <v>13</v>
      </c>
      <c r="E757" t="s">
        <v>93</v>
      </c>
      <c r="F757">
        <v>4</v>
      </c>
      <c r="G757">
        <v>58</v>
      </c>
      <c r="H757">
        <v>6</v>
      </c>
      <c r="I757">
        <v>6</v>
      </c>
      <c r="J757" t="s">
        <v>245</v>
      </c>
      <c r="K757">
        <v>54</v>
      </c>
      <c r="L757">
        <v>224</v>
      </c>
      <c r="N757" t="str">
        <f>VLOOKUP(Table1[[#This Row],[Genera species]], 'Check list'!A:E, 5, FALSE)</f>
        <v>Melinis minutiflora</v>
      </c>
    </row>
    <row r="758" spans="1:14">
      <c r="A758">
        <v>8</v>
      </c>
      <c r="B758">
        <v>1</v>
      </c>
      <c r="C758">
        <v>6</v>
      </c>
      <c r="D758" t="s">
        <v>13</v>
      </c>
      <c r="E758" t="s">
        <v>157</v>
      </c>
      <c r="F758">
        <v>4</v>
      </c>
      <c r="G758">
        <v>104</v>
      </c>
      <c r="H758">
        <v>6</v>
      </c>
      <c r="I758">
        <v>6</v>
      </c>
      <c r="J758" t="s">
        <v>245</v>
      </c>
      <c r="K758">
        <v>54</v>
      </c>
      <c r="L758">
        <v>224</v>
      </c>
      <c r="N758" t="str">
        <f>VLOOKUP(Table1[[#This Row],[Genera species]], 'Check list'!A:E, 5, FALSE)</f>
        <v>Phragmites australis</v>
      </c>
    </row>
    <row r="759" spans="1:14">
      <c r="A759">
        <v>8</v>
      </c>
      <c r="B759">
        <v>1</v>
      </c>
      <c r="C759">
        <v>6</v>
      </c>
      <c r="D759" t="s">
        <v>47</v>
      </c>
      <c r="E759" t="s">
        <v>48</v>
      </c>
      <c r="F759">
        <v>3</v>
      </c>
      <c r="G759">
        <v>27</v>
      </c>
      <c r="H759">
        <v>19</v>
      </c>
      <c r="I759">
        <v>19</v>
      </c>
      <c r="J759" t="s">
        <v>245</v>
      </c>
      <c r="K759">
        <v>54</v>
      </c>
      <c r="L759">
        <v>224</v>
      </c>
      <c r="N759" t="str">
        <f>VLOOKUP(Table1[[#This Row],[Genera species]], 'Check list'!A:E, 5, FALSE)</f>
        <v>Sphaerostephanos veitchii</v>
      </c>
    </row>
    <row r="760" spans="1:14">
      <c r="A760">
        <v>8</v>
      </c>
      <c r="B760">
        <v>1</v>
      </c>
      <c r="C760">
        <v>6</v>
      </c>
      <c r="D760" t="s">
        <v>12</v>
      </c>
      <c r="E760" t="s">
        <v>11</v>
      </c>
      <c r="F760">
        <v>1</v>
      </c>
      <c r="G760">
        <v>5</v>
      </c>
      <c r="H760">
        <v>5</v>
      </c>
      <c r="I760">
        <v>5</v>
      </c>
      <c r="J760" t="s">
        <v>245</v>
      </c>
      <c r="K760">
        <v>54</v>
      </c>
      <c r="L760">
        <v>224</v>
      </c>
      <c r="N760" t="str">
        <f>VLOOKUP(Table1[[#This Row],[Genera species]], 'Check list'!A:E, 5, FALSE)</f>
        <v>Piper aduncum</v>
      </c>
    </row>
    <row r="761" spans="1:14">
      <c r="A761">
        <v>8</v>
      </c>
      <c r="B761">
        <v>1</v>
      </c>
      <c r="C761">
        <v>6</v>
      </c>
      <c r="D761" t="s">
        <v>97</v>
      </c>
      <c r="E761" t="s">
        <v>98</v>
      </c>
      <c r="F761">
        <v>2</v>
      </c>
      <c r="G761">
        <v>61</v>
      </c>
      <c r="H761">
        <v>35</v>
      </c>
      <c r="I761">
        <v>35</v>
      </c>
      <c r="J761" t="s">
        <v>245</v>
      </c>
      <c r="K761">
        <v>54</v>
      </c>
      <c r="L761">
        <v>224</v>
      </c>
      <c r="N761" t="str">
        <f>VLOOKUP(Table1[[#This Row],[Genera species]], 'Check list'!A:E, 5, FALSE)</f>
        <v>Coffea arabica</v>
      </c>
    </row>
    <row r="762" spans="1:14">
      <c r="A762">
        <v>8</v>
      </c>
      <c r="B762">
        <v>1</v>
      </c>
      <c r="C762">
        <v>6</v>
      </c>
      <c r="D762" t="s">
        <v>155</v>
      </c>
      <c r="E762" t="s">
        <v>156</v>
      </c>
      <c r="F762">
        <v>4</v>
      </c>
      <c r="G762">
        <v>103</v>
      </c>
      <c r="H762">
        <v>14</v>
      </c>
      <c r="I762">
        <v>14</v>
      </c>
      <c r="J762" t="s">
        <v>245</v>
      </c>
      <c r="K762">
        <v>54</v>
      </c>
      <c r="L762">
        <v>224</v>
      </c>
      <c r="N762" t="str">
        <f>VLOOKUP(Table1[[#This Row],[Genera species]], 'Check list'!A:E, 5, FALSE)</f>
        <v>Curcuma longa</v>
      </c>
    </row>
    <row r="763" spans="1:14">
      <c r="A763">
        <v>8</v>
      </c>
      <c r="B763">
        <v>1</v>
      </c>
      <c r="C763">
        <v>7</v>
      </c>
      <c r="D763" t="s">
        <v>82</v>
      </c>
      <c r="E763" t="s">
        <v>83</v>
      </c>
      <c r="F763">
        <v>2</v>
      </c>
      <c r="G763">
        <v>50</v>
      </c>
      <c r="H763">
        <v>31</v>
      </c>
      <c r="I763">
        <v>31</v>
      </c>
      <c r="J763" t="s">
        <v>245</v>
      </c>
      <c r="K763">
        <v>54</v>
      </c>
      <c r="L763">
        <v>224</v>
      </c>
      <c r="N763" t="str">
        <f>VLOOKUP(Table1[[#This Row],[Genera species]], 'Check list'!A:E, 5, FALSE)</f>
        <v>Solanum betaceum</v>
      </c>
    </row>
    <row r="764" spans="1:14">
      <c r="A764">
        <v>8</v>
      </c>
      <c r="B764">
        <v>1</v>
      </c>
      <c r="C764">
        <v>7</v>
      </c>
      <c r="D764" t="s">
        <v>47</v>
      </c>
      <c r="E764" t="s">
        <v>48</v>
      </c>
      <c r="F764">
        <v>3</v>
      </c>
      <c r="G764">
        <v>27</v>
      </c>
      <c r="H764">
        <v>19</v>
      </c>
      <c r="I764">
        <v>19</v>
      </c>
      <c r="J764" t="s">
        <v>245</v>
      </c>
      <c r="K764">
        <v>54</v>
      </c>
      <c r="L764">
        <v>224</v>
      </c>
      <c r="N764" t="str">
        <f>VLOOKUP(Table1[[#This Row],[Genera species]], 'Check list'!A:E, 5, FALSE)</f>
        <v>Sphaerostephanos veitchii</v>
      </c>
    </row>
    <row r="765" spans="1:14">
      <c r="A765">
        <v>8</v>
      </c>
      <c r="B765">
        <v>1</v>
      </c>
      <c r="C765">
        <v>7</v>
      </c>
      <c r="D765" t="s">
        <v>13</v>
      </c>
      <c r="E765" t="s">
        <v>72</v>
      </c>
      <c r="F765">
        <v>4</v>
      </c>
      <c r="G765">
        <v>44</v>
      </c>
      <c r="H765">
        <v>6</v>
      </c>
      <c r="I765">
        <v>6</v>
      </c>
      <c r="J765" t="s">
        <v>245</v>
      </c>
      <c r="K765">
        <v>54</v>
      </c>
      <c r="L765">
        <v>224</v>
      </c>
      <c r="N765" t="str">
        <f>VLOOKUP(Table1[[#This Row],[Genera species]], 'Check list'!A:E, 5, FALSE)</f>
        <v>Cortaderia selloana</v>
      </c>
    </row>
    <row r="766" spans="1:14">
      <c r="A766">
        <v>8</v>
      </c>
      <c r="B766">
        <v>1</v>
      </c>
      <c r="C766">
        <v>7</v>
      </c>
      <c r="D766" t="s">
        <v>33</v>
      </c>
      <c r="E766" t="s">
        <v>35</v>
      </c>
      <c r="F766">
        <v>4</v>
      </c>
      <c r="G766">
        <v>20</v>
      </c>
      <c r="H766">
        <v>13</v>
      </c>
      <c r="I766">
        <v>13</v>
      </c>
      <c r="J766" t="s">
        <v>245</v>
      </c>
      <c r="K766">
        <v>54</v>
      </c>
      <c r="L766">
        <v>224</v>
      </c>
      <c r="N766" t="str">
        <f>VLOOKUP(Table1[[#This Row],[Genera species]], 'Check list'!A:E, 5, FALSE)</f>
        <v>Desmodium intortum</v>
      </c>
    </row>
    <row r="767" spans="1:14">
      <c r="A767">
        <v>8</v>
      </c>
      <c r="B767">
        <v>1</v>
      </c>
      <c r="C767">
        <v>7</v>
      </c>
      <c r="D767" t="s">
        <v>12</v>
      </c>
      <c r="E767" t="s">
        <v>11</v>
      </c>
      <c r="F767">
        <v>1</v>
      </c>
      <c r="G767">
        <v>5</v>
      </c>
      <c r="H767">
        <v>5</v>
      </c>
      <c r="I767">
        <v>5</v>
      </c>
      <c r="J767" t="s">
        <v>245</v>
      </c>
      <c r="K767">
        <v>54</v>
      </c>
      <c r="L767">
        <v>224</v>
      </c>
      <c r="N767" t="str">
        <f>VLOOKUP(Table1[[#This Row],[Genera species]], 'Check list'!A:E, 5, FALSE)</f>
        <v>Piper aduncum</v>
      </c>
    </row>
    <row r="768" spans="1:14">
      <c r="A768">
        <v>8</v>
      </c>
      <c r="B768">
        <v>1</v>
      </c>
      <c r="C768">
        <v>7</v>
      </c>
      <c r="D768" t="s">
        <v>13</v>
      </c>
      <c r="E768" t="s">
        <v>14</v>
      </c>
      <c r="F768">
        <v>4</v>
      </c>
      <c r="G768">
        <v>6</v>
      </c>
      <c r="H768">
        <v>6</v>
      </c>
      <c r="I768">
        <v>6</v>
      </c>
      <c r="J768" t="s">
        <v>245</v>
      </c>
      <c r="K768">
        <v>54</v>
      </c>
      <c r="L768">
        <v>224</v>
      </c>
      <c r="N768" t="str">
        <f>VLOOKUP(Table1[[#This Row],[Genera species]], 'Check list'!A:E, 5, FALSE)</f>
        <v>Digitaria sanguinalis</v>
      </c>
    </row>
    <row r="769" spans="1:14">
      <c r="A769">
        <v>8</v>
      </c>
      <c r="B769">
        <v>1</v>
      </c>
      <c r="C769">
        <v>7</v>
      </c>
      <c r="D769" t="s">
        <v>253</v>
      </c>
      <c r="E769" t="s">
        <v>117</v>
      </c>
      <c r="F769">
        <v>4</v>
      </c>
      <c r="G769">
        <v>76</v>
      </c>
      <c r="H769">
        <v>42</v>
      </c>
      <c r="I769">
        <v>42</v>
      </c>
      <c r="J769" t="s">
        <v>245</v>
      </c>
      <c r="K769">
        <v>54</v>
      </c>
      <c r="L769">
        <v>224</v>
      </c>
      <c r="N769" t="str">
        <f>VLOOKUP(Table1[[#This Row],[Genera species]], 'Check list'!A:E, 5, FALSE)</f>
        <v>Rungia chinensis</v>
      </c>
    </row>
    <row r="770" spans="1:14">
      <c r="A770">
        <v>8</v>
      </c>
      <c r="B770">
        <v>1</v>
      </c>
      <c r="C770">
        <v>7</v>
      </c>
      <c r="D770" t="s">
        <v>20</v>
      </c>
      <c r="E770" t="s">
        <v>21</v>
      </c>
      <c r="F770">
        <v>2</v>
      </c>
      <c r="G770">
        <v>10</v>
      </c>
      <c r="H770">
        <v>9</v>
      </c>
      <c r="I770">
        <v>9</v>
      </c>
      <c r="J770" t="s">
        <v>245</v>
      </c>
      <c r="K770">
        <v>54</v>
      </c>
      <c r="L770">
        <v>224</v>
      </c>
      <c r="N770" t="str">
        <f>VLOOKUP(Table1[[#This Row],[Genera species]], 'Check list'!A:E, 5, FALSE)</f>
        <v>Boehmeria nivea</v>
      </c>
    </row>
    <row r="771" spans="1:14">
      <c r="A771">
        <v>8</v>
      </c>
      <c r="B771">
        <v>1</v>
      </c>
      <c r="C771">
        <v>7</v>
      </c>
      <c r="D771" t="s">
        <v>28</v>
      </c>
      <c r="E771" t="s">
        <v>77</v>
      </c>
      <c r="F771">
        <v>4</v>
      </c>
      <c r="G771">
        <v>47</v>
      </c>
      <c r="H771">
        <v>12</v>
      </c>
      <c r="I771">
        <v>12</v>
      </c>
      <c r="J771" t="s">
        <v>245</v>
      </c>
      <c r="K771">
        <v>54</v>
      </c>
      <c r="L771">
        <v>224</v>
      </c>
      <c r="N771" t="str">
        <f>VLOOKUP(Table1[[#This Row],[Genera species]], 'Check list'!A:E, 5, FALSE)</f>
        <v>Ageratum conyzoides</v>
      </c>
    </row>
    <row r="772" spans="1:14">
      <c r="A772">
        <v>8</v>
      </c>
      <c r="B772">
        <v>1</v>
      </c>
      <c r="C772">
        <v>7</v>
      </c>
      <c r="D772" t="s">
        <v>13</v>
      </c>
      <c r="E772" t="s">
        <v>158</v>
      </c>
      <c r="F772">
        <v>4</v>
      </c>
      <c r="G772">
        <v>105</v>
      </c>
      <c r="H772">
        <v>6</v>
      </c>
      <c r="I772">
        <v>6</v>
      </c>
      <c r="J772" t="s">
        <v>245</v>
      </c>
      <c r="K772">
        <v>54</v>
      </c>
      <c r="L772">
        <v>224</v>
      </c>
      <c r="N772" t="str">
        <f>VLOOKUP(Table1[[#This Row],[Genera species]], 'Check list'!A:E, 5, FALSE)</f>
        <v>Setaria barbata</v>
      </c>
    </row>
    <row r="773" spans="1:14">
      <c r="A773">
        <v>8</v>
      </c>
      <c r="B773">
        <v>1</v>
      </c>
      <c r="C773">
        <v>7</v>
      </c>
      <c r="D773" t="s">
        <v>97</v>
      </c>
      <c r="E773" t="s">
        <v>98</v>
      </c>
      <c r="F773">
        <v>2</v>
      </c>
      <c r="G773">
        <v>61</v>
      </c>
      <c r="H773">
        <v>35</v>
      </c>
      <c r="I773">
        <v>35</v>
      </c>
      <c r="J773" t="s">
        <v>245</v>
      </c>
      <c r="K773">
        <v>54</v>
      </c>
      <c r="L773">
        <v>224</v>
      </c>
      <c r="N773" t="str">
        <f>VLOOKUP(Table1[[#This Row],[Genera species]], 'Check list'!A:E, 5, FALSE)</f>
        <v>Coffea arabica</v>
      </c>
    </row>
    <row r="774" spans="1:14">
      <c r="A774">
        <v>8</v>
      </c>
      <c r="B774">
        <v>1</v>
      </c>
      <c r="C774">
        <v>7</v>
      </c>
      <c r="D774" t="s">
        <v>132</v>
      </c>
      <c r="E774" t="s">
        <v>133</v>
      </c>
      <c r="F774">
        <v>4</v>
      </c>
      <c r="G774">
        <v>88</v>
      </c>
      <c r="H774">
        <v>45</v>
      </c>
      <c r="I774">
        <v>45</v>
      </c>
      <c r="J774" t="s">
        <v>245</v>
      </c>
      <c r="K774">
        <v>54</v>
      </c>
      <c r="L774">
        <v>224</v>
      </c>
      <c r="N774" t="str">
        <f>VLOOKUP(Table1[[#This Row],[Genera species]], 'Check list'!A:E, 5, FALSE)</f>
        <v>Tradescantia fluminensis</v>
      </c>
    </row>
    <row r="775" spans="1:14">
      <c r="A775">
        <v>8</v>
      </c>
      <c r="B775">
        <v>1</v>
      </c>
      <c r="C775">
        <v>7</v>
      </c>
      <c r="D775" t="s">
        <v>33</v>
      </c>
      <c r="E775" t="s">
        <v>42</v>
      </c>
      <c r="F775">
        <v>1</v>
      </c>
      <c r="G775">
        <v>23</v>
      </c>
      <c r="H775">
        <v>13</v>
      </c>
      <c r="I775">
        <v>13</v>
      </c>
      <c r="J775" t="s">
        <v>245</v>
      </c>
      <c r="K775">
        <v>54</v>
      </c>
      <c r="L775">
        <v>224</v>
      </c>
      <c r="N775" t="str">
        <f>VLOOKUP(Table1[[#This Row],[Genera species]], 'Check list'!A:E, 5, FALSE)</f>
        <v>Albizia chinensis</v>
      </c>
    </row>
    <row r="776" spans="1:14">
      <c r="A776">
        <v>8</v>
      </c>
      <c r="B776">
        <v>1</v>
      </c>
      <c r="C776">
        <v>7</v>
      </c>
      <c r="D776" t="s">
        <v>33</v>
      </c>
      <c r="E776" t="s">
        <v>32</v>
      </c>
      <c r="F776">
        <v>4</v>
      </c>
      <c r="G776">
        <v>18</v>
      </c>
      <c r="H776">
        <v>13</v>
      </c>
      <c r="I776">
        <v>13</v>
      </c>
      <c r="J776" t="s">
        <v>245</v>
      </c>
      <c r="K776">
        <v>54</v>
      </c>
      <c r="L776">
        <v>224</v>
      </c>
      <c r="N776" t="str">
        <f>VLOOKUP(Table1[[#This Row],[Genera species]], 'Check list'!A:E, 5, FALSE)</f>
        <v>Pueraria montana</v>
      </c>
    </row>
    <row r="777" spans="1:14">
      <c r="A777">
        <v>8</v>
      </c>
      <c r="B777">
        <v>1</v>
      </c>
      <c r="C777">
        <v>7</v>
      </c>
      <c r="D777" t="s">
        <v>13</v>
      </c>
      <c r="E777" t="s">
        <v>93</v>
      </c>
      <c r="F777">
        <v>4</v>
      </c>
      <c r="G777">
        <v>58</v>
      </c>
      <c r="H777">
        <v>6</v>
      </c>
      <c r="I777">
        <v>6</v>
      </c>
      <c r="J777" t="s">
        <v>245</v>
      </c>
      <c r="K777">
        <v>54</v>
      </c>
      <c r="L777">
        <v>224</v>
      </c>
      <c r="N777" t="str">
        <f>VLOOKUP(Table1[[#This Row],[Genera species]], 'Check list'!A:E, 5, FALSE)</f>
        <v>Melinis minutiflora</v>
      </c>
    </row>
    <row r="778" spans="1:14">
      <c r="A778">
        <v>8</v>
      </c>
      <c r="B778">
        <v>1</v>
      </c>
      <c r="C778">
        <v>7</v>
      </c>
      <c r="D778" t="s">
        <v>51</v>
      </c>
      <c r="E778" t="s">
        <v>52</v>
      </c>
      <c r="F778">
        <v>6</v>
      </c>
      <c r="G778">
        <v>29</v>
      </c>
      <c r="H778">
        <v>21</v>
      </c>
      <c r="I778">
        <v>21</v>
      </c>
      <c r="J778" t="s">
        <v>245</v>
      </c>
      <c r="K778">
        <v>54</v>
      </c>
      <c r="L778">
        <v>224</v>
      </c>
      <c r="N778" t="str">
        <f>VLOOKUP(Table1[[#This Row],[Genera species]], 'Check list'!A:E, 5, FALSE)</f>
        <v>Dicranum scoparium</v>
      </c>
    </row>
    <row r="779" spans="1:14">
      <c r="A779">
        <v>8</v>
      </c>
      <c r="B779">
        <v>1</v>
      </c>
      <c r="C779">
        <v>8</v>
      </c>
      <c r="D779" t="s">
        <v>97</v>
      </c>
      <c r="E779" t="s">
        <v>98</v>
      </c>
      <c r="F779">
        <v>2</v>
      </c>
      <c r="G779">
        <v>61</v>
      </c>
      <c r="H779">
        <v>35</v>
      </c>
      <c r="I779">
        <v>35</v>
      </c>
      <c r="J779" t="s">
        <v>245</v>
      </c>
      <c r="K779">
        <v>54</v>
      </c>
      <c r="L779">
        <v>224</v>
      </c>
      <c r="N779" t="str">
        <f>VLOOKUP(Table1[[#This Row],[Genera species]], 'Check list'!A:E, 5, FALSE)</f>
        <v>Coffea arabica</v>
      </c>
    </row>
    <row r="780" spans="1:14">
      <c r="A780">
        <v>8</v>
      </c>
      <c r="B780">
        <v>1</v>
      </c>
      <c r="C780">
        <v>8</v>
      </c>
      <c r="D780" t="s">
        <v>28</v>
      </c>
      <c r="E780" t="s">
        <v>29</v>
      </c>
      <c r="F780">
        <v>4</v>
      </c>
      <c r="G780">
        <v>15</v>
      </c>
      <c r="H780">
        <v>12</v>
      </c>
      <c r="I780">
        <v>12</v>
      </c>
      <c r="J780" t="s">
        <v>245</v>
      </c>
      <c r="K780">
        <v>54</v>
      </c>
      <c r="L780">
        <v>224</v>
      </c>
      <c r="N780" t="str">
        <f>VLOOKUP(Table1[[#This Row],[Genera species]], 'Check list'!A:E, 5, FALSE)</f>
        <v>Ereclitites hieracifolia</v>
      </c>
    </row>
    <row r="781" spans="1:14">
      <c r="A781">
        <v>8</v>
      </c>
      <c r="B781">
        <v>1</v>
      </c>
      <c r="C781">
        <v>8</v>
      </c>
      <c r="D781" t="s">
        <v>33</v>
      </c>
      <c r="E781" t="s">
        <v>35</v>
      </c>
      <c r="F781">
        <v>4</v>
      </c>
      <c r="G781">
        <v>20</v>
      </c>
      <c r="H781">
        <v>13</v>
      </c>
      <c r="I781">
        <v>13</v>
      </c>
      <c r="J781" t="s">
        <v>245</v>
      </c>
      <c r="K781">
        <v>54</v>
      </c>
      <c r="L781">
        <v>224</v>
      </c>
      <c r="N781" t="str">
        <f>VLOOKUP(Table1[[#This Row],[Genera species]], 'Check list'!A:E, 5, FALSE)</f>
        <v>Desmodium intortum</v>
      </c>
    </row>
    <row r="782" spans="1:14">
      <c r="A782">
        <v>8</v>
      </c>
      <c r="B782">
        <v>1</v>
      </c>
      <c r="C782">
        <v>8</v>
      </c>
      <c r="D782" t="s">
        <v>12</v>
      </c>
      <c r="E782" t="s">
        <v>11</v>
      </c>
      <c r="F782">
        <v>1</v>
      </c>
      <c r="G782">
        <v>5</v>
      </c>
      <c r="H782">
        <v>5</v>
      </c>
      <c r="I782">
        <v>5</v>
      </c>
      <c r="J782" t="s">
        <v>245</v>
      </c>
      <c r="K782">
        <v>54</v>
      </c>
      <c r="L782">
        <v>224</v>
      </c>
      <c r="N782" t="str">
        <f>VLOOKUP(Table1[[#This Row],[Genera species]], 'Check list'!A:E, 5, FALSE)</f>
        <v>Piper aduncum</v>
      </c>
    </row>
    <row r="783" spans="1:14">
      <c r="A783">
        <v>8</v>
      </c>
      <c r="B783">
        <v>1</v>
      </c>
      <c r="C783">
        <v>8</v>
      </c>
      <c r="D783" t="s">
        <v>13</v>
      </c>
      <c r="E783" t="s">
        <v>72</v>
      </c>
      <c r="F783">
        <v>4</v>
      </c>
      <c r="G783">
        <v>44</v>
      </c>
      <c r="H783">
        <v>6</v>
      </c>
      <c r="I783">
        <v>6</v>
      </c>
      <c r="J783" t="s">
        <v>245</v>
      </c>
      <c r="K783">
        <v>54</v>
      </c>
      <c r="L783">
        <v>224</v>
      </c>
      <c r="N783" t="str">
        <f>VLOOKUP(Table1[[#This Row],[Genera species]], 'Check list'!A:E, 5, FALSE)</f>
        <v>Cortaderia selloana</v>
      </c>
    </row>
    <row r="784" spans="1:14">
      <c r="A784">
        <v>8</v>
      </c>
      <c r="B784">
        <v>1</v>
      </c>
      <c r="C784">
        <v>8</v>
      </c>
      <c r="D784" t="s">
        <v>47</v>
      </c>
      <c r="E784" t="s">
        <v>48</v>
      </c>
      <c r="F784">
        <v>3</v>
      </c>
      <c r="G784">
        <v>27</v>
      </c>
      <c r="H784">
        <v>19</v>
      </c>
      <c r="I784">
        <v>19</v>
      </c>
      <c r="J784" t="s">
        <v>245</v>
      </c>
      <c r="K784">
        <v>54</v>
      </c>
      <c r="L784">
        <v>224</v>
      </c>
      <c r="N784" t="str">
        <f>VLOOKUP(Table1[[#This Row],[Genera species]], 'Check list'!A:E, 5, FALSE)</f>
        <v>Sphaerostephanos veitchii</v>
      </c>
    </row>
    <row r="785" spans="1:14">
      <c r="A785">
        <v>8</v>
      </c>
      <c r="B785">
        <v>1</v>
      </c>
      <c r="C785">
        <v>8</v>
      </c>
      <c r="D785" t="s">
        <v>13</v>
      </c>
      <c r="E785" t="s">
        <v>158</v>
      </c>
      <c r="F785">
        <v>4</v>
      </c>
      <c r="G785">
        <v>105</v>
      </c>
      <c r="H785">
        <v>6</v>
      </c>
      <c r="I785">
        <v>6</v>
      </c>
      <c r="J785" t="s">
        <v>245</v>
      </c>
      <c r="K785">
        <v>54</v>
      </c>
      <c r="L785">
        <v>224</v>
      </c>
      <c r="N785" t="str">
        <f>VLOOKUP(Table1[[#This Row],[Genera species]], 'Check list'!A:E, 5, FALSE)</f>
        <v>Setaria barbata</v>
      </c>
    </row>
    <row r="786" spans="1:14">
      <c r="A786">
        <v>8</v>
      </c>
      <c r="B786">
        <v>1</v>
      </c>
      <c r="C786">
        <v>8</v>
      </c>
      <c r="D786" t="s">
        <v>150</v>
      </c>
      <c r="E786" t="s">
        <v>151</v>
      </c>
      <c r="F786">
        <v>4</v>
      </c>
      <c r="G786">
        <v>100</v>
      </c>
      <c r="H786">
        <v>51</v>
      </c>
      <c r="I786">
        <v>51</v>
      </c>
      <c r="J786" t="s">
        <v>245</v>
      </c>
      <c r="K786">
        <v>54</v>
      </c>
      <c r="L786">
        <v>224</v>
      </c>
      <c r="N786" t="str">
        <f>VLOOKUP(Table1[[#This Row],[Genera species]], 'Check list'!A:E, 5, FALSE)</f>
        <v>Ipomoea batatas</v>
      </c>
    </row>
    <row r="787" spans="1:14">
      <c r="A787">
        <v>8</v>
      </c>
      <c r="B787">
        <v>1</v>
      </c>
      <c r="C787">
        <v>8</v>
      </c>
      <c r="D787" t="s">
        <v>13</v>
      </c>
      <c r="E787" t="s">
        <v>14</v>
      </c>
      <c r="F787">
        <v>4</v>
      </c>
      <c r="G787">
        <v>6</v>
      </c>
      <c r="H787">
        <v>6</v>
      </c>
      <c r="I787">
        <v>6</v>
      </c>
      <c r="J787" t="s">
        <v>245</v>
      </c>
      <c r="K787">
        <v>54</v>
      </c>
      <c r="L787">
        <v>224</v>
      </c>
      <c r="N787" t="str">
        <f>VLOOKUP(Table1[[#This Row],[Genera species]], 'Check list'!A:E, 5, FALSE)</f>
        <v>Digitaria sanguinalis</v>
      </c>
    </row>
    <row r="788" spans="1:14">
      <c r="A788">
        <v>8</v>
      </c>
      <c r="B788">
        <v>1</v>
      </c>
      <c r="C788">
        <v>8</v>
      </c>
      <c r="D788" t="s">
        <v>89</v>
      </c>
      <c r="E788" t="s">
        <v>90</v>
      </c>
      <c r="F788">
        <v>1</v>
      </c>
      <c r="G788">
        <v>55</v>
      </c>
      <c r="H788">
        <v>33</v>
      </c>
      <c r="I788">
        <v>33</v>
      </c>
      <c r="J788" t="s">
        <v>245</v>
      </c>
      <c r="K788">
        <v>54</v>
      </c>
      <c r="L788">
        <v>224</v>
      </c>
      <c r="N788" t="str">
        <f>VLOOKUP(Table1[[#This Row],[Genera species]], 'Check list'!A:E, 5, FALSE)</f>
        <v>Psidium guajava</v>
      </c>
    </row>
    <row r="789" spans="1:14">
      <c r="A789">
        <v>8</v>
      </c>
      <c r="B789">
        <v>1</v>
      </c>
      <c r="C789">
        <v>8</v>
      </c>
      <c r="D789" t="s">
        <v>13</v>
      </c>
      <c r="E789" t="s">
        <v>93</v>
      </c>
      <c r="F789">
        <v>4</v>
      </c>
      <c r="G789">
        <v>58</v>
      </c>
      <c r="H789">
        <v>6</v>
      </c>
      <c r="I789">
        <v>6</v>
      </c>
      <c r="J789" t="s">
        <v>245</v>
      </c>
      <c r="K789">
        <v>54</v>
      </c>
      <c r="L789">
        <v>224</v>
      </c>
      <c r="N789" t="str">
        <f>VLOOKUP(Table1[[#This Row],[Genera species]], 'Check list'!A:E, 5, FALSE)</f>
        <v>Melinis minutiflora</v>
      </c>
    </row>
    <row r="790" spans="1:14">
      <c r="A790">
        <v>8</v>
      </c>
      <c r="B790">
        <v>1</v>
      </c>
      <c r="C790">
        <v>8</v>
      </c>
      <c r="D790" t="s">
        <v>33</v>
      </c>
      <c r="E790" t="s">
        <v>32</v>
      </c>
      <c r="F790">
        <v>4</v>
      </c>
      <c r="G790">
        <v>18</v>
      </c>
      <c r="H790">
        <v>13</v>
      </c>
      <c r="I790">
        <v>13</v>
      </c>
      <c r="J790" t="s">
        <v>245</v>
      </c>
      <c r="K790">
        <v>54</v>
      </c>
      <c r="L790">
        <v>224</v>
      </c>
      <c r="N790" t="str">
        <f>VLOOKUP(Table1[[#This Row],[Genera species]], 'Check list'!A:E, 5, FALSE)</f>
        <v>Pueraria montana</v>
      </c>
    </row>
    <row r="791" spans="1:14">
      <c r="A791">
        <v>8</v>
      </c>
      <c r="B791">
        <v>2</v>
      </c>
      <c r="C791">
        <v>1</v>
      </c>
      <c r="D791" t="s">
        <v>51</v>
      </c>
      <c r="E791" t="s">
        <v>52</v>
      </c>
      <c r="F791">
        <v>6</v>
      </c>
      <c r="G791">
        <v>29</v>
      </c>
      <c r="H791">
        <v>21</v>
      </c>
      <c r="I791">
        <v>21</v>
      </c>
      <c r="J791" t="s">
        <v>245</v>
      </c>
      <c r="K791">
        <v>54</v>
      </c>
      <c r="L791">
        <v>224</v>
      </c>
      <c r="N791" t="str">
        <f>VLOOKUP(Table1[[#This Row],[Genera species]], 'Check list'!A:E, 5, FALSE)</f>
        <v>Dicranum scoparium</v>
      </c>
    </row>
    <row r="792" spans="1:14">
      <c r="A792">
        <v>8</v>
      </c>
      <c r="B792">
        <v>2</v>
      </c>
      <c r="C792">
        <v>1</v>
      </c>
      <c r="D792" t="s">
        <v>28</v>
      </c>
      <c r="E792" t="s">
        <v>29</v>
      </c>
      <c r="F792">
        <v>4</v>
      </c>
      <c r="G792">
        <v>15</v>
      </c>
      <c r="H792">
        <v>12</v>
      </c>
      <c r="I792">
        <v>12</v>
      </c>
      <c r="J792" t="s">
        <v>245</v>
      </c>
      <c r="K792">
        <v>54</v>
      </c>
      <c r="L792">
        <v>224</v>
      </c>
      <c r="N792" t="str">
        <f>VLOOKUP(Table1[[#This Row],[Genera species]], 'Check list'!A:E, 5, FALSE)</f>
        <v>Ereclitites hieracifolia</v>
      </c>
    </row>
    <row r="793" spans="1:14">
      <c r="A793">
        <v>8</v>
      </c>
      <c r="B793">
        <v>2</v>
      </c>
      <c r="C793">
        <v>1</v>
      </c>
      <c r="D793" t="s">
        <v>33</v>
      </c>
      <c r="E793" t="s">
        <v>42</v>
      </c>
      <c r="F793">
        <v>1</v>
      </c>
      <c r="G793">
        <v>23</v>
      </c>
      <c r="H793">
        <v>13</v>
      </c>
      <c r="I793">
        <v>13</v>
      </c>
      <c r="J793" t="s">
        <v>245</v>
      </c>
      <c r="K793">
        <v>54</v>
      </c>
      <c r="L793">
        <v>224</v>
      </c>
      <c r="N793" t="str">
        <f>VLOOKUP(Table1[[#This Row],[Genera species]], 'Check list'!A:E, 5, FALSE)</f>
        <v>Albizia chinensis</v>
      </c>
    </row>
    <row r="794" spans="1:14">
      <c r="A794">
        <v>8</v>
      </c>
      <c r="B794">
        <v>2</v>
      </c>
      <c r="C794">
        <v>1</v>
      </c>
      <c r="D794" t="s">
        <v>89</v>
      </c>
      <c r="E794" t="s">
        <v>90</v>
      </c>
      <c r="F794">
        <v>1</v>
      </c>
      <c r="G794">
        <v>55</v>
      </c>
      <c r="H794">
        <v>33</v>
      </c>
      <c r="I794">
        <v>33</v>
      </c>
      <c r="J794" t="s">
        <v>245</v>
      </c>
      <c r="K794">
        <v>54</v>
      </c>
      <c r="L794">
        <v>224</v>
      </c>
      <c r="N794" t="str">
        <f>VLOOKUP(Table1[[#This Row],[Genera species]], 'Check list'!A:E, 5, FALSE)</f>
        <v>Psidium guajava</v>
      </c>
    </row>
    <row r="795" spans="1:14">
      <c r="A795">
        <v>8</v>
      </c>
      <c r="B795">
        <v>2</v>
      </c>
      <c r="C795">
        <v>1</v>
      </c>
      <c r="D795" t="s">
        <v>13</v>
      </c>
      <c r="E795" t="s">
        <v>94</v>
      </c>
      <c r="F795">
        <v>4</v>
      </c>
      <c r="G795">
        <v>59</v>
      </c>
      <c r="H795">
        <v>6</v>
      </c>
      <c r="I795">
        <v>6</v>
      </c>
      <c r="J795" t="s">
        <v>245</v>
      </c>
      <c r="K795">
        <v>54</v>
      </c>
      <c r="L795">
        <v>224</v>
      </c>
      <c r="N795" t="str">
        <f>VLOOKUP(Table1[[#This Row],[Genera species]], 'Check list'!A:E, 5, FALSE)</f>
        <v>Imperata cylindrica</v>
      </c>
    </row>
    <row r="796" spans="1:14">
      <c r="A796">
        <v>8</v>
      </c>
      <c r="B796">
        <v>2</v>
      </c>
      <c r="C796">
        <v>1</v>
      </c>
      <c r="D796" t="s">
        <v>159</v>
      </c>
      <c r="E796" t="s">
        <v>160</v>
      </c>
      <c r="F796">
        <v>4</v>
      </c>
      <c r="G796">
        <v>106</v>
      </c>
      <c r="H796">
        <v>52</v>
      </c>
      <c r="I796">
        <v>52</v>
      </c>
      <c r="J796" t="s">
        <v>245</v>
      </c>
      <c r="K796">
        <v>54</v>
      </c>
      <c r="L796">
        <v>224</v>
      </c>
      <c r="N796" t="str">
        <f>VLOOKUP(Table1[[#This Row],[Genera species]], 'Check list'!A:E, 5, FALSE)</f>
        <v>Bolboschoenus sp</v>
      </c>
    </row>
    <row r="797" spans="1:14">
      <c r="A797">
        <v>8</v>
      </c>
      <c r="B797">
        <v>2</v>
      </c>
      <c r="C797">
        <v>1</v>
      </c>
      <c r="D797" t="s">
        <v>13</v>
      </c>
      <c r="E797" t="s">
        <v>152</v>
      </c>
      <c r="F797">
        <v>4</v>
      </c>
      <c r="G797">
        <v>101</v>
      </c>
      <c r="H797">
        <v>6</v>
      </c>
      <c r="I797">
        <v>6</v>
      </c>
      <c r="J797" t="s">
        <v>245</v>
      </c>
      <c r="K797">
        <v>54</v>
      </c>
      <c r="L797">
        <v>224</v>
      </c>
      <c r="N797" t="str">
        <f>VLOOKUP(Table1[[#This Row],[Genera species]], 'Check list'!A:E, 5, FALSE)</f>
        <v>Leersia oryzoides</v>
      </c>
    </row>
    <row r="798" spans="1:14">
      <c r="A798">
        <v>8</v>
      </c>
      <c r="B798">
        <v>2</v>
      </c>
      <c r="C798">
        <v>1</v>
      </c>
      <c r="D798" t="s">
        <v>49</v>
      </c>
      <c r="E798" t="s">
        <v>50</v>
      </c>
      <c r="F798">
        <v>5</v>
      </c>
      <c r="G798">
        <v>28</v>
      </c>
      <c r="H798">
        <v>20</v>
      </c>
      <c r="I798">
        <v>20</v>
      </c>
      <c r="J798" t="s">
        <v>245</v>
      </c>
      <c r="K798">
        <v>54</v>
      </c>
      <c r="L798">
        <v>224</v>
      </c>
      <c r="N798" t="str">
        <f>VLOOKUP(Table1[[#This Row],[Genera species]], 'Check list'!A:E, 5, FALSE)</f>
        <v>Parsonsia straminea</v>
      </c>
    </row>
    <row r="799" spans="1:14">
      <c r="A799">
        <v>8</v>
      </c>
      <c r="B799">
        <v>2</v>
      </c>
      <c r="C799">
        <v>1</v>
      </c>
      <c r="D799" t="s">
        <v>13</v>
      </c>
      <c r="E799" t="s">
        <v>161</v>
      </c>
      <c r="F799">
        <v>4</v>
      </c>
      <c r="G799">
        <v>107</v>
      </c>
      <c r="H799">
        <v>6</v>
      </c>
      <c r="I799">
        <v>6</v>
      </c>
      <c r="J799" t="s">
        <v>245</v>
      </c>
      <c r="K799">
        <v>54</v>
      </c>
      <c r="L799">
        <v>224</v>
      </c>
      <c r="N799" t="str">
        <f>VLOOKUP(Table1[[#This Row],[Genera species]], 'Check list'!A:E, 5, FALSE)</f>
        <v>Brachiaria plantaginea</v>
      </c>
    </row>
    <row r="800" spans="1:14">
      <c r="A800">
        <v>8</v>
      </c>
      <c r="B800">
        <v>2</v>
      </c>
      <c r="C800">
        <v>2</v>
      </c>
      <c r="D800" t="s">
        <v>13</v>
      </c>
      <c r="E800" t="s">
        <v>152</v>
      </c>
      <c r="F800">
        <v>4</v>
      </c>
      <c r="G800">
        <v>101</v>
      </c>
      <c r="H800">
        <v>6</v>
      </c>
      <c r="I800">
        <v>6</v>
      </c>
      <c r="J800" t="s">
        <v>245</v>
      </c>
      <c r="K800">
        <v>54</v>
      </c>
      <c r="L800">
        <v>224</v>
      </c>
      <c r="N800" t="str">
        <f>VLOOKUP(Table1[[#This Row],[Genera species]], 'Check list'!A:E, 5, FALSE)</f>
        <v>Leersia oryzoides</v>
      </c>
    </row>
    <row r="801" spans="1:14">
      <c r="A801">
        <v>8</v>
      </c>
      <c r="B801">
        <v>2</v>
      </c>
      <c r="C801">
        <v>2</v>
      </c>
      <c r="D801" t="s">
        <v>33</v>
      </c>
      <c r="E801" t="s">
        <v>42</v>
      </c>
      <c r="F801">
        <v>1</v>
      </c>
      <c r="G801">
        <v>23</v>
      </c>
      <c r="H801">
        <v>13</v>
      </c>
      <c r="I801">
        <v>13</v>
      </c>
      <c r="J801" t="s">
        <v>245</v>
      </c>
      <c r="K801">
        <v>54</v>
      </c>
      <c r="L801">
        <v>224</v>
      </c>
      <c r="N801" t="str">
        <f>VLOOKUP(Table1[[#This Row],[Genera species]], 'Check list'!A:E, 5, FALSE)</f>
        <v>Albizia chinensis</v>
      </c>
    </row>
    <row r="802" spans="1:14">
      <c r="A802">
        <v>8</v>
      </c>
      <c r="B802">
        <v>2</v>
      </c>
      <c r="C802">
        <v>2</v>
      </c>
      <c r="D802" t="s">
        <v>28</v>
      </c>
      <c r="E802" t="s">
        <v>29</v>
      </c>
      <c r="F802">
        <v>4</v>
      </c>
      <c r="G802">
        <v>15</v>
      </c>
      <c r="H802">
        <v>12</v>
      </c>
      <c r="I802">
        <v>12</v>
      </c>
      <c r="J802" t="s">
        <v>245</v>
      </c>
      <c r="K802">
        <v>54</v>
      </c>
      <c r="L802">
        <v>224</v>
      </c>
      <c r="N802" t="str">
        <f>VLOOKUP(Table1[[#This Row],[Genera species]], 'Check list'!A:E, 5, FALSE)</f>
        <v>Ereclitites hieracifolia</v>
      </c>
    </row>
    <row r="803" spans="1:14">
      <c r="A803">
        <v>8</v>
      </c>
      <c r="B803">
        <v>2</v>
      </c>
      <c r="C803">
        <v>2</v>
      </c>
      <c r="D803" t="s">
        <v>49</v>
      </c>
      <c r="E803" t="s">
        <v>50</v>
      </c>
      <c r="F803">
        <v>5</v>
      </c>
      <c r="G803">
        <v>28</v>
      </c>
      <c r="H803">
        <v>20</v>
      </c>
      <c r="I803">
        <v>20</v>
      </c>
      <c r="J803" t="s">
        <v>245</v>
      </c>
      <c r="K803">
        <v>54</v>
      </c>
      <c r="L803">
        <v>224</v>
      </c>
      <c r="N803" t="str">
        <f>VLOOKUP(Table1[[#This Row],[Genera species]], 'Check list'!A:E, 5, FALSE)</f>
        <v>Parsonsia straminea</v>
      </c>
    </row>
    <row r="804" spans="1:14">
      <c r="A804">
        <v>8</v>
      </c>
      <c r="B804">
        <v>2</v>
      </c>
      <c r="C804">
        <v>2</v>
      </c>
      <c r="D804" t="s">
        <v>13</v>
      </c>
      <c r="E804" t="s">
        <v>161</v>
      </c>
      <c r="F804">
        <v>4</v>
      </c>
      <c r="G804">
        <v>107</v>
      </c>
      <c r="H804">
        <v>6</v>
      </c>
      <c r="I804">
        <v>6</v>
      </c>
      <c r="J804" t="s">
        <v>245</v>
      </c>
      <c r="K804">
        <v>54</v>
      </c>
      <c r="L804">
        <v>224</v>
      </c>
      <c r="N804" t="str">
        <f>VLOOKUP(Table1[[#This Row],[Genera species]], 'Check list'!A:E, 5, FALSE)</f>
        <v>Brachiaria plantaginea</v>
      </c>
    </row>
    <row r="805" spans="1:14">
      <c r="A805">
        <v>8</v>
      </c>
      <c r="B805">
        <v>2</v>
      </c>
      <c r="C805">
        <v>2</v>
      </c>
      <c r="D805" t="s">
        <v>13</v>
      </c>
      <c r="E805" t="s">
        <v>94</v>
      </c>
      <c r="F805">
        <v>4</v>
      </c>
      <c r="G805">
        <v>59</v>
      </c>
      <c r="H805">
        <v>6</v>
      </c>
      <c r="I805">
        <v>6</v>
      </c>
      <c r="J805" t="s">
        <v>245</v>
      </c>
      <c r="K805">
        <v>54</v>
      </c>
      <c r="L805">
        <v>224</v>
      </c>
      <c r="N805" t="str">
        <f>VLOOKUP(Table1[[#This Row],[Genera species]], 'Check list'!A:E, 5, FALSE)</f>
        <v>Imperata cylindrica</v>
      </c>
    </row>
    <row r="806" spans="1:14">
      <c r="A806">
        <v>8</v>
      </c>
      <c r="B806">
        <v>2</v>
      </c>
      <c r="C806">
        <v>3</v>
      </c>
      <c r="D806" t="s">
        <v>33</v>
      </c>
      <c r="E806" t="s">
        <v>42</v>
      </c>
      <c r="F806">
        <v>4</v>
      </c>
      <c r="G806">
        <v>23</v>
      </c>
      <c r="H806">
        <v>13</v>
      </c>
      <c r="I806">
        <v>13</v>
      </c>
      <c r="J806" t="s">
        <v>245</v>
      </c>
      <c r="K806">
        <v>54</v>
      </c>
      <c r="L806">
        <v>224</v>
      </c>
      <c r="N806" t="str">
        <f>VLOOKUP(Table1[[#This Row],[Genera species]], 'Check list'!A:E, 5, FALSE)</f>
        <v>Albizia chinensis</v>
      </c>
    </row>
    <row r="807" spans="1:14">
      <c r="A807">
        <v>8</v>
      </c>
      <c r="B807">
        <v>2</v>
      </c>
      <c r="C807">
        <v>3</v>
      </c>
      <c r="D807" t="s">
        <v>33</v>
      </c>
      <c r="E807" t="s">
        <v>35</v>
      </c>
      <c r="F807">
        <v>4</v>
      </c>
      <c r="G807">
        <v>20</v>
      </c>
      <c r="H807">
        <v>13</v>
      </c>
      <c r="I807">
        <v>13</v>
      </c>
      <c r="J807" t="s">
        <v>245</v>
      </c>
      <c r="K807">
        <v>54</v>
      </c>
      <c r="L807">
        <v>224</v>
      </c>
      <c r="N807" t="str">
        <f>VLOOKUP(Table1[[#This Row],[Genera species]], 'Check list'!A:E, 5, FALSE)</f>
        <v>Desmodium intortum</v>
      </c>
    </row>
    <row r="808" spans="1:14">
      <c r="A808">
        <v>8</v>
      </c>
      <c r="B808">
        <v>2</v>
      </c>
      <c r="C808">
        <v>3</v>
      </c>
      <c r="D808" t="s">
        <v>13</v>
      </c>
      <c r="E808" t="s">
        <v>93</v>
      </c>
      <c r="F808">
        <v>4</v>
      </c>
      <c r="G808">
        <v>58</v>
      </c>
      <c r="H808">
        <v>6</v>
      </c>
      <c r="I808">
        <v>6</v>
      </c>
      <c r="J808" t="s">
        <v>245</v>
      </c>
      <c r="K808">
        <v>54</v>
      </c>
      <c r="L808">
        <v>224</v>
      </c>
      <c r="N808" t="str">
        <f>VLOOKUP(Table1[[#This Row],[Genera species]], 'Check list'!A:E, 5, FALSE)</f>
        <v>Melinis minutiflora</v>
      </c>
    </row>
    <row r="809" spans="1:14">
      <c r="A809">
        <v>8</v>
      </c>
      <c r="B809">
        <v>2</v>
      </c>
      <c r="C809">
        <v>3</v>
      </c>
      <c r="D809" t="s">
        <v>13</v>
      </c>
      <c r="E809" t="s">
        <v>161</v>
      </c>
      <c r="F809">
        <v>4</v>
      </c>
      <c r="G809">
        <v>107</v>
      </c>
      <c r="H809">
        <v>6</v>
      </c>
      <c r="I809">
        <v>6</v>
      </c>
      <c r="J809" t="s">
        <v>245</v>
      </c>
      <c r="K809">
        <v>54</v>
      </c>
      <c r="L809">
        <v>224</v>
      </c>
      <c r="N809" t="str">
        <f>VLOOKUP(Table1[[#This Row],[Genera species]], 'Check list'!A:E, 5, FALSE)</f>
        <v>Brachiaria plantaginea</v>
      </c>
    </row>
    <row r="810" spans="1:14">
      <c r="A810">
        <v>8</v>
      </c>
      <c r="B810">
        <v>2</v>
      </c>
      <c r="C810">
        <v>3</v>
      </c>
      <c r="D810" t="s">
        <v>49</v>
      </c>
      <c r="E810" t="s">
        <v>50</v>
      </c>
      <c r="F810">
        <v>5</v>
      </c>
      <c r="G810">
        <v>28</v>
      </c>
      <c r="H810">
        <v>20</v>
      </c>
      <c r="I810">
        <v>20</v>
      </c>
      <c r="J810" t="s">
        <v>245</v>
      </c>
      <c r="K810">
        <v>54</v>
      </c>
      <c r="L810">
        <v>224</v>
      </c>
      <c r="N810" t="str">
        <f>VLOOKUP(Table1[[#This Row],[Genera species]], 'Check list'!A:E, 5, FALSE)</f>
        <v>Parsonsia straminea</v>
      </c>
    </row>
    <row r="811" spans="1:14">
      <c r="A811">
        <v>8</v>
      </c>
      <c r="B811">
        <v>2</v>
      </c>
      <c r="C811">
        <v>3</v>
      </c>
      <c r="D811" t="s">
        <v>13</v>
      </c>
      <c r="E811" t="s">
        <v>94</v>
      </c>
      <c r="F811">
        <v>4</v>
      </c>
      <c r="G811">
        <v>59</v>
      </c>
      <c r="H811">
        <v>6</v>
      </c>
      <c r="I811">
        <v>6</v>
      </c>
      <c r="J811" t="s">
        <v>245</v>
      </c>
      <c r="K811">
        <v>54</v>
      </c>
      <c r="L811">
        <v>224</v>
      </c>
      <c r="N811" t="str">
        <f>VLOOKUP(Table1[[#This Row],[Genera species]], 'Check list'!A:E, 5, FALSE)</f>
        <v>Imperata cylindrica</v>
      </c>
    </row>
    <row r="812" spans="1:14">
      <c r="A812">
        <v>8</v>
      </c>
      <c r="B812">
        <v>2</v>
      </c>
      <c r="C812">
        <v>3</v>
      </c>
      <c r="D812" t="s">
        <v>33</v>
      </c>
      <c r="E812" t="s">
        <v>162</v>
      </c>
      <c r="F812">
        <v>2</v>
      </c>
      <c r="G812">
        <v>108</v>
      </c>
      <c r="H812">
        <v>13</v>
      </c>
      <c r="I812">
        <v>13</v>
      </c>
      <c r="J812" t="s">
        <v>245</v>
      </c>
      <c r="K812">
        <v>54</v>
      </c>
      <c r="L812">
        <v>224</v>
      </c>
      <c r="N812" t="str">
        <f>VLOOKUP(Table1[[#This Row],[Genera species]], 'Check list'!A:E, 5, FALSE)</f>
        <v>Mimosa sp</v>
      </c>
    </row>
    <row r="813" spans="1:14">
      <c r="A813">
        <v>8</v>
      </c>
      <c r="B813">
        <v>2</v>
      </c>
      <c r="C813">
        <v>3</v>
      </c>
      <c r="D813" t="s">
        <v>47</v>
      </c>
      <c r="E813" t="s">
        <v>62</v>
      </c>
      <c r="F813">
        <v>3</v>
      </c>
      <c r="G813">
        <v>36</v>
      </c>
      <c r="H813">
        <v>19</v>
      </c>
      <c r="I813">
        <v>19</v>
      </c>
      <c r="J813" t="s">
        <v>245</v>
      </c>
      <c r="K813">
        <v>54</v>
      </c>
      <c r="L813">
        <v>224</v>
      </c>
      <c r="N813" t="str">
        <f>VLOOKUP(Table1[[#This Row],[Genera species]], 'Check list'!A:E, 5, FALSE)</f>
        <v>Sphaerostephanos moseleyi</v>
      </c>
    </row>
    <row r="814" spans="1:14">
      <c r="A814">
        <v>8</v>
      </c>
      <c r="B814">
        <v>2</v>
      </c>
      <c r="C814">
        <v>4</v>
      </c>
      <c r="D814" t="s">
        <v>95</v>
      </c>
      <c r="E814" t="s">
        <v>163</v>
      </c>
      <c r="F814">
        <v>5</v>
      </c>
      <c r="G814">
        <v>67</v>
      </c>
      <c r="H814">
        <v>34</v>
      </c>
      <c r="I814">
        <v>34</v>
      </c>
      <c r="J814" t="s">
        <v>245</v>
      </c>
      <c r="K814">
        <v>54</v>
      </c>
      <c r="L814">
        <v>224</v>
      </c>
      <c r="N814" t="str">
        <f>VLOOKUP(Table1[[#This Row],[Genera species]], 'Check list'!A:E, 5, FALSE)</f>
        <v>Passiflora edulis</v>
      </c>
    </row>
    <row r="815" spans="1:14">
      <c r="A815">
        <v>8</v>
      </c>
      <c r="B815">
        <v>2</v>
      </c>
      <c r="C815">
        <v>4</v>
      </c>
      <c r="D815" t="s">
        <v>13</v>
      </c>
      <c r="E815" t="s">
        <v>161</v>
      </c>
      <c r="F815">
        <v>4</v>
      </c>
      <c r="G815">
        <v>107</v>
      </c>
      <c r="H815">
        <v>6</v>
      </c>
      <c r="I815">
        <v>6</v>
      </c>
      <c r="J815" t="s">
        <v>245</v>
      </c>
      <c r="K815">
        <v>54</v>
      </c>
      <c r="L815">
        <v>224</v>
      </c>
      <c r="N815" t="str">
        <f>VLOOKUP(Table1[[#This Row],[Genera species]], 'Check list'!A:E, 5, FALSE)</f>
        <v>Brachiaria plantaginea</v>
      </c>
    </row>
    <row r="816" spans="1:14">
      <c r="A816">
        <v>8</v>
      </c>
      <c r="B816">
        <v>2</v>
      </c>
      <c r="C816">
        <v>4</v>
      </c>
      <c r="D816" t="s">
        <v>13</v>
      </c>
      <c r="E816" t="s">
        <v>152</v>
      </c>
      <c r="F816">
        <v>4</v>
      </c>
      <c r="G816">
        <v>101</v>
      </c>
      <c r="H816">
        <v>6</v>
      </c>
      <c r="I816">
        <v>6</v>
      </c>
      <c r="J816" t="s">
        <v>245</v>
      </c>
      <c r="K816">
        <v>54</v>
      </c>
      <c r="L816">
        <v>224</v>
      </c>
      <c r="N816" t="str">
        <f>VLOOKUP(Table1[[#This Row],[Genera species]], 'Check list'!A:E, 5, FALSE)</f>
        <v>Leersia oryzoides</v>
      </c>
    </row>
    <row r="817" spans="1:14">
      <c r="A817">
        <v>8</v>
      </c>
      <c r="B817">
        <v>2</v>
      </c>
      <c r="C817">
        <v>4</v>
      </c>
      <c r="D817" t="s">
        <v>13</v>
      </c>
      <c r="E817" t="s">
        <v>94</v>
      </c>
      <c r="F817">
        <v>4</v>
      </c>
      <c r="G817">
        <v>59</v>
      </c>
      <c r="H817">
        <v>6</v>
      </c>
      <c r="I817">
        <v>6</v>
      </c>
      <c r="J817" t="s">
        <v>245</v>
      </c>
      <c r="K817">
        <v>54</v>
      </c>
      <c r="L817">
        <v>224</v>
      </c>
      <c r="N817" t="str">
        <f>VLOOKUP(Table1[[#This Row],[Genera species]], 'Check list'!A:E, 5, FALSE)</f>
        <v>Imperata cylindrica</v>
      </c>
    </row>
    <row r="818" spans="1:14">
      <c r="A818">
        <v>8</v>
      </c>
      <c r="B818">
        <v>2</v>
      </c>
      <c r="C818">
        <v>4</v>
      </c>
      <c r="D818" t="s">
        <v>165</v>
      </c>
      <c r="E818" t="s">
        <v>164</v>
      </c>
      <c r="F818">
        <v>6</v>
      </c>
      <c r="G818">
        <v>94</v>
      </c>
      <c r="H818">
        <v>48</v>
      </c>
      <c r="I818">
        <v>48</v>
      </c>
      <c r="J818" t="s">
        <v>245</v>
      </c>
      <c r="K818">
        <v>54</v>
      </c>
      <c r="L818">
        <v>224</v>
      </c>
      <c r="N818" t="str">
        <f>VLOOKUP(Table1[[#This Row],[Genera species]], 'Check list'!A:E, 5, FALSE)</f>
        <v>Usnea filipendula</v>
      </c>
    </row>
    <row r="819" spans="1:14">
      <c r="A819">
        <v>8</v>
      </c>
      <c r="B819">
        <v>2</v>
      </c>
      <c r="C819">
        <v>4</v>
      </c>
      <c r="D819" t="s">
        <v>13</v>
      </c>
      <c r="E819" t="s">
        <v>160</v>
      </c>
      <c r="F819">
        <v>4</v>
      </c>
      <c r="G819">
        <v>107</v>
      </c>
      <c r="H819">
        <v>6</v>
      </c>
      <c r="I819">
        <v>6</v>
      </c>
      <c r="J819" t="s">
        <v>245</v>
      </c>
      <c r="K819">
        <v>54</v>
      </c>
      <c r="L819">
        <v>224</v>
      </c>
      <c r="N819" t="str">
        <f>VLOOKUP(Table1[[#This Row],[Genera species]], 'Check list'!A:E, 5, FALSE)</f>
        <v>Bolboschoenus sp</v>
      </c>
    </row>
    <row r="820" spans="1:14">
      <c r="A820">
        <v>8</v>
      </c>
      <c r="B820">
        <v>2</v>
      </c>
      <c r="C820">
        <v>4</v>
      </c>
      <c r="D820" t="s">
        <v>13</v>
      </c>
      <c r="E820" t="s">
        <v>144</v>
      </c>
      <c r="F820">
        <v>4</v>
      </c>
      <c r="G820">
        <v>96</v>
      </c>
      <c r="H820">
        <v>6</v>
      </c>
      <c r="I820">
        <v>6</v>
      </c>
      <c r="J820" t="s">
        <v>245</v>
      </c>
      <c r="K820">
        <v>54</v>
      </c>
      <c r="L820">
        <v>224</v>
      </c>
      <c r="N820" t="str">
        <f>VLOOKUP(Table1[[#This Row],[Genera species]], 'Check list'!A:E, 5, FALSE)</f>
        <v>Paspalum dilatatum</v>
      </c>
    </row>
    <row r="821" spans="1:14">
      <c r="A821">
        <v>8</v>
      </c>
      <c r="B821">
        <v>2</v>
      </c>
      <c r="C821">
        <v>4</v>
      </c>
      <c r="D821" t="s">
        <v>33</v>
      </c>
      <c r="E821" t="s">
        <v>162</v>
      </c>
      <c r="F821">
        <v>2</v>
      </c>
      <c r="G821">
        <v>108</v>
      </c>
      <c r="H821">
        <v>13</v>
      </c>
      <c r="I821">
        <v>13</v>
      </c>
      <c r="J821" t="s">
        <v>245</v>
      </c>
      <c r="K821">
        <v>54</v>
      </c>
      <c r="L821">
        <v>224</v>
      </c>
      <c r="N821" t="str">
        <f>VLOOKUP(Table1[[#This Row],[Genera species]], 'Check list'!A:E, 5, FALSE)</f>
        <v>Mimosa sp</v>
      </c>
    </row>
    <row r="822" spans="1:14">
      <c r="A822">
        <v>8</v>
      </c>
      <c r="B822">
        <v>2</v>
      </c>
      <c r="C822">
        <v>4</v>
      </c>
      <c r="D822" t="s">
        <v>13</v>
      </c>
      <c r="E822" t="s">
        <v>152</v>
      </c>
      <c r="F822">
        <v>4</v>
      </c>
      <c r="G822">
        <v>109</v>
      </c>
      <c r="H822">
        <v>6</v>
      </c>
      <c r="I822">
        <v>6</v>
      </c>
      <c r="J822" t="s">
        <v>245</v>
      </c>
      <c r="K822">
        <v>54</v>
      </c>
      <c r="L822">
        <v>224</v>
      </c>
      <c r="N822" t="str">
        <f>VLOOKUP(Table1[[#This Row],[Genera species]], 'Check list'!A:E, 5, FALSE)</f>
        <v>Leersia oryzoides</v>
      </c>
    </row>
    <row r="823" spans="1:14">
      <c r="A823">
        <v>8</v>
      </c>
      <c r="B823">
        <v>2</v>
      </c>
      <c r="C823">
        <v>4</v>
      </c>
      <c r="D823" t="s">
        <v>166</v>
      </c>
      <c r="E823" t="s">
        <v>167</v>
      </c>
      <c r="F823">
        <v>4</v>
      </c>
      <c r="G823">
        <v>110</v>
      </c>
      <c r="H823">
        <v>53</v>
      </c>
      <c r="I823">
        <v>53</v>
      </c>
      <c r="J823" t="s">
        <v>245</v>
      </c>
      <c r="K823">
        <v>54</v>
      </c>
      <c r="L823">
        <v>224</v>
      </c>
      <c r="N823" t="str">
        <f>VLOOKUP(Table1[[#This Row],[Genera species]], 'Check list'!A:E, 5, FALSE)</f>
        <v>Ludwigia hyssopifolia</v>
      </c>
    </row>
    <row r="824" spans="1:14">
      <c r="A824">
        <v>8</v>
      </c>
      <c r="B824">
        <v>2</v>
      </c>
      <c r="C824">
        <v>4</v>
      </c>
      <c r="D824" t="s">
        <v>13</v>
      </c>
      <c r="E824" t="s">
        <v>157</v>
      </c>
      <c r="F824">
        <v>4</v>
      </c>
      <c r="G824">
        <v>104</v>
      </c>
      <c r="H824">
        <v>6</v>
      </c>
      <c r="I824">
        <v>6</v>
      </c>
      <c r="J824" t="s">
        <v>245</v>
      </c>
      <c r="K824">
        <v>54</v>
      </c>
      <c r="L824">
        <v>224</v>
      </c>
      <c r="N824" t="str">
        <f>VLOOKUP(Table1[[#This Row],[Genera species]], 'Check list'!A:E, 5, FALSE)</f>
        <v>Phragmites australis</v>
      </c>
    </row>
    <row r="825" spans="1:14">
      <c r="A825">
        <v>8</v>
      </c>
      <c r="B825">
        <v>2</v>
      </c>
      <c r="C825">
        <v>4</v>
      </c>
      <c r="D825" t="s">
        <v>33</v>
      </c>
      <c r="E825" t="s">
        <v>35</v>
      </c>
      <c r="F825">
        <v>4</v>
      </c>
      <c r="G825">
        <v>20</v>
      </c>
      <c r="H825">
        <v>13</v>
      </c>
      <c r="I825">
        <v>13</v>
      </c>
      <c r="J825" t="s">
        <v>245</v>
      </c>
      <c r="K825">
        <v>54</v>
      </c>
      <c r="L825">
        <v>224</v>
      </c>
      <c r="N825" t="str">
        <f>VLOOKUP(Table1[[#This Row],[Genera species]], 'Check list'!A:E, 5, FALSE)</f>
        <v>Desmodium intortum</v>
      </c>
    </row>
    <row r="826" spans="1:14">
      <c r="A826">
        <v>8</v>
      </c>
      <c r="B826">
        <v>2</v>
      </c>
      <c r="C826">
        <v>4</v>
      </c>
      <c r="D826" t="s">
        <v>28</v>
      </c>
      <c r="E826" t="s">
        <v>77</v>
      </c>
      <c r="F826">
        <v>4</v>
      </c>
      <c r="G826">
        <v>47</v>
      </c>
      <c r="H826">
        <v>12</v>
      </c>
      <c r="I826">
        <v>12</v>
      </c>
      <c r="J826" t="s">
        <v>245</v>
      </c>
      <c r="K826">
        <v>54</v>
      </c>
      <c r="L826">
        <v>224</v>
      </c>
      <c r="N826" t="str">
        <f>VLOOKUP(Table1[[#This Row],[Genera species]], 'Check list'!A:E, 5, FALSE)</f>
        <v>Ageratum conyzoides</v>
      </c>
    </row>
    <row r="827" spans="1:14">
      <c r="A827">
        <v>8</v>
      </c>
      <c r="B827">
        <v>2</v>
      </c>
      <c r="C827">
        <v>4</v>
      </c>
      <c r="D827" t="s">
        <v>132</v>
      </c>
      <c r="E827" t="s">
        <v>133</v>
      </c>
      <c r="F827">
        <v>4</v>
      </c>
      <c r="G827">
        <v>88</v>
      </c>
      <c r="H827">
        <v>45</v>
      </c>
      <c r="I827">
        <v>45</v>
      </c>
      <c r="J827" t="s">
        <v>245</v>
      </c>
      <c r="K827">
        <v>54</v>
      </c>
      <c r="L827">
        <v>224</v>
      </c>
      <c r="N827" t="str">
        <f>VLOOKUP(Table1[[#This Row],[Genera species]], 'Check list'!A:E, 5, FALSE)</f>
        <v>Tradescantia fluminensis</v>
      </c>
    </row>
    <row r="828" spans="1:14">
      <c r="A828">
        <v>8</v>
      </c>
      <c r="B828">
        <v>2</v>
      </c>
      <c r="C828">
        <v>4</v>
      </c>
      <c r="D828" t="s">
        <v>38</v>
      </c>
      <c r="E828" t="s">
        <v>39</v>
      </c>
      <c r="F828">
        <v>4</v>
      </c>
      <c r="G828">
        <v>22</v>
      </c>
      <c r="H828">
        <v>16</v>
      </c>
      <c r="I828">
        <v>16</v>
      </c>
      <c r="J828" t="s">
        <v>245</v>
      </c>
      <c r="K828">
        <v>54</v>
      </c>
      <c r="L828">
        <v>224</v>
      </c>
      <c r="N828" t="str">
        <f>VLOOKUP(Table1[[#This Row],[Genera species]], 'Check list'!A:E, 5, FALSE)</f>
        <v>Sida acuta</v>
      </c>
    </row>
    <row r="829" spans="1:14">
      <c r="A829">
        <v>8</v>
      </c>
      <c r="B829">
        <v>2</v>
      </c>
      <c r="C829">
        <v>4</v>
      </c>
      <c r="D829" t="s">
        <v>47</v>
      </c>
      <c r="E829" t="s">
        <v>48</v>
      </c>
      <c r="F829">
        <v>3</v>
      </c>
      <c r="G829">
        <v>27</v>
      </c>
      <c r="H829">
        <v>19</v>
      </c>
      <c r="I829">
        <v>19</v>
      </c>
      <c r="J829" t="s">
        <v>245</v>
      </c>
      <c r="K829">
        <v>54</v>
      </c>
      <c r="L829">
        <v>224</v>
      </c>
      <c r="N829" t="str">
        <f>VLOOKUP(Table1[[#This Row],[Genera species]], 'Check list'!A:E, 5, FALSE)</f>
        <v>Sphaerostephanos veitchii</v>
      </c>
    </row>
    <row r="830" spans="1:14">
      <c r="A830">
        <v>8</v>
      </c>
      <c r="B830">
        <v>2</v>
      </c>
      <c r="C830">
        <v>4</v>
      </c>
      <c r="D830" t="s">
        <v>27</v>
      </c>
      <c r="E830" t="s">
        <v>136</v>
      </c>
      <c r="F830">
        <v>1</v>
      </c>
      <c r="G830">
        <v>89</v>
      </c>
      <c r="H830">
        <v>11</v>
      </c>
      <c r="I830">
        <v>11</v>
      </c>
      <c r="J830" t="s">
        <v>245</v>
      </c>
      <c r="K830">
        <v>54</v>
      </c>
      <c r="L830">
        <v>224</v>
      </c>
      <c r="N830" t="str">
        <f>VLOOKUP(Table1[[#This Row],[Genera species]], 'Check list'!A:E, 5, FALSE)</f>
        <v>Macaranga novoguineensis</v>
      </c>
    </row>
    <row r="831" spans="1:14">
      <c r="A831">
        <v>8</v>
      </c>
      <c r="B831">
        <v>2</v>
      </c>
      <c r="C831">
        <v>5</v>
      </c>
      <c r="D831" t="s">
        <v>51</v>
      </c>
      <c r="E831" t="s">
        <v>52</v>
      </c>
      <c r="F831">
        <v>6</v>
      </c>
      <c r="G831">
        <v>29</v>
      </c>
      <c r="H831">
        <v>21</v>
      </c>
      <c r="I831">
        <v>21</v>
      </c>
      <c r="J831" t="s">
        <v>245</v>
      </c>
      <c r="K831">
        <v>54</v>
      </c>
      <c r="L831">
        <v>224</v>
      </c>
      <c r="N831" t="str">
        <f>VLOOKUP(Table1[[#This Row],[Genera species]], 'Check list'!A:E, 5, FALSE)</f>
        <v>Dicranum scoparium</v>
      </c>
    </row>
    <row r="832" spans="1:14">
      <c r="A832">
        <v>8</v>
      </c>
      <c r="B832">
        <v>2</v>
      </c>
      <c r="C832">
        <v>5</v>
      </c>
      <c r="D832" t="s">
        <v>13</v>
      </c>
      <c r="E832" t="s">
        <v>152</v>
      </c>
      <c r="F832">
        <v>4</v>
      </c>
      <c r="G832">
        <v>109</v>
      </c>
      <c r="H832">
        <v>6</v>
      </c>
      <c r="I832">
        <v>6</v>
      </c>
      <c r="J832" t="s">
        <v>245</v>
      </c>
      <c r="K832">
        <v>54</v>
      </c>
      <c r="L832">
        <v>224</v>
      </c>
      <c r="N832" t="str">
        <f>VLOOKUP(Table1[[#This Row],[Genera species]], 'Check list'!A:E, 5, FALSE)</f>
        <v>Leersia oryzoides</v>
      </c>
    </row>
    <row r="833" spans="1:14">
      <c r="A833">
        <v>8</v>
      </c>
      <c r="B833">
        <v>2</v>
      </c>
      <c r="C833">
        <v>5</v>
      </c>
      <c r="D833" t="s">
        <v>13</v>
      </c>
      <c r="E833" t="s">
        <v>161</v>
      </c>
      <c r="F833">
        <v>4</v>
      </c>
      <c r="G833">
        <v>107</v>
      </c>
      <c r="H833">
        <v>6</v>
      </c>
      <c r="I833">
        <v>6</v>
      </c>
      <c r="J833" t="s">
        <v>245</v>
      </c>
      <c r="K833">
        <v>54</v>
      </c>
      <c r="L833">
        <v>224</v>
      </c>
      <c r="N833" t="str">
        <f>VLOOKUP(Table1[[#This Row],[Genera species]], 'Check list'!A:E, 5, FALSE)</f>
        <v>Brachiaria plantaginea</v>
      </c>
    </row>
    <row r="834" spans="1:14">
      <c r="A834">
        <v>8</v>
      </c>
      <c r="B834">
        <v>2</v>
      </c>
      <c r="C834">
        <v>5</v>
      </c>
      <c r="D834" t="s">
        <v>49</v>
      </c>
      <c r="E834" t="s">
        <v>50</v>
      </c>
      <c r="F834">
        <v>5</v>
      </c>
      <c r="G834">
        <v>28</v>
      </c>
      <c r="H834">
        <v>20</v>
      </c>
      <c r="I834">
        <v>20</v>
      </c>
      <c r="J834" t="s">
        <v>245</v>
      </c>
      <c r="K834">
        <v>54</v>
      </c>
      <c r="L834">
        <v>224</v>
      </c>
      <c r="N834" t="str">
        <f>VLOOKUP(Table1[[#This Row],[Genera species]], 'Check list'!A:E, 5, FALSE)</f>
        <v>Parsonsia straminea</v>
      </c>
    </row>
    <row r="835" spans="1:14">
      <c r="A835">
        <v>8</v>
      </c>
      <c r="B835">
        <v>2</v>
      </c>
      <c r="C835">
        <v>5</v>
      </c>
      <c r="D835" t="s">
        <v>13</v>
      </c>
      <c r="E835" t="s">
        <v>72</v>
      </c>
      <c r="F835">
        <v>4</v>
      </c>
      <c r="G835">
        <v>44</v>
      </c>
      <c r="H835">
        <v>6</v>
      </c>
      <c r="I835">
        <v>6</v>
      </c>
      <c r="J835" t="s">
        <v>245</v>
      </c>
      <c r="K835">
        <v>54</v>
      </c>
      <c r="L835">
        <v>224</v>
      </c>
      <c r="N835" t="str">
        <f>VLOOKUP(Table1[[#This Row],[Genera species]], 'Check list'!A:E, 5, FALSE)</f>
        <v>Cortaderia selloana</v>
      </c>
    </row>
    <row r="836" spans="1:14">
      <c r="A836">
        <v>8</v>
      </c>
      <c r="B836">
        <v>2</v>
      </c>
      <c r="C836">
        <v>5</v>
      </c>
      <c r="D836" t="s">
        <v>13</v>
      </c>
      <c r="E836" t="s">
        <v>144</v>
      </c>
      <c r="F836">
        <v>4</v>
      </c>
      <c r="G836">
        <v>96</v>
      </c>
      <c r="H836">
        <v>6</v>
      </c>
      <c r="I836">
        <v>6</v>
      </c>
      <c r="J836" t="s">
        <v>245</v>
      </c>
      <c r="K836">
        <v>54</v>
      </c>
      <c r="L836">
        <v>224</v>
      </c>
      <c r="N836" t="str">
        <f>VLOOKUP(Table1[[#This Row],[Genera species]], 'Check list'!A:E, 5, FALSE)</f>
        <v>Paspalum dilatatum</v>
      </c>
    </row>
    <row r="837" spans="1:14">
      <c r="A837">
        <v>8</v>
      </c>
      <c r="B837">
        <v>2</v>
      </c>
      <c r="C837">
        <v>5</v>
      </c>
      <c r="D837" t="s">
        <v>27</v>
      </c>
      <c r="E837" t="s">
        <v>26</v>
      </c>
      <c r="F837">
        <v>1</v>
      </c>
      <c r="G837">
        <v>14</v>
      </c>
      <c r="H837">
        <v>11</v>
      </c>
      <c r="I837">
        <v>11</v>
      </c>
      <c r="J837" t="s">
        <v>245</v>
      </c>
      <c r="K837">
        <v>54</v>
      </c>
      <c r="L837">
        <v>224</v>
      </c>
      <c r="N837" t="str">
        <f>VLOOKUP(Table1[[#This Row],[Genera species]], 'Check list'!A:E, 5, FALSE)</f>
        <v>Mallotus discolor</v>
      </c>
    </row>
    <row r="838" spans="1:14">
      <c r="A838">
        <v>8</v>
      </c>
      <c r="B838">
        <v>2</v>
      </c>
      <c r="C838">
        <v>5</v>
      </c>
      <c r="D838" t="s">
        <v>33</v>
      </c>
      <c r="E838" t="s">
        <v>42</v>
      </c>
      <c r="F838">
        <v>1</v>
      </c>
      <c r="G838">
        <v>23</v>
      </c>
      <c r="H838">
        <v>13</v>
      </c>
      <c r="I838">
        <v>13</v>
      </c>
      <c r="J838" t="s">
        <v>245</v>
      </c>
      <c r="K838">
        <v>54</v>
      </c>
      <c r="L838">
        <v>224</v>
      </c>
      <c r="N838" t="str">
        <f>VLOOKUP(Table1[[#This Row],[Genera species]], 'Check list'!A:E, 5, FALSE)</f>
        <v>Albizia chinensis</v>
      </c>
    </row>
    <row r="839" spans="1:14">
      <c r="A839">
        <v>8</v>
      </c>
      <c r="B839">
        <v>2</v>
      </c>
      <c r="C839">
        <v>5</v>
      </c>
      <c r="D839" t="s">
        <v>13</v>
      </c>
      <c r="E839" t="s">
        <v>94</v>
      </c>
      <c r="F839">
        <v>4</v>
      </c>
      <c r="G839">
        <v>59</v>
      </c>
      <c r="H839">
        <v>6</v>
      </c>
      <c r="I839">
        <v>6</v>
      </c>
      <c r="J839" t="s">
        <v>245</v>
      </c>
      <c r="K839">
        <v>54</v>
      </c>
      <c r="L839">
        <v>224</v>
      </c>
      <c r="N839" t="str">
        <f>VLOOKUP(Table1[[#This Row],[Genera species]], 'Check list'!A:E, 5, FALSE)</f>
        <v>Imperata cylindrica</v>
      </c>
    </row>
    <row r="840" spans="1:14">
      <c r="A840">
        <v>8</v>
      </c>
      <c r="B840">
        <v>2</v>
      </c>
      <c r="C840">
        <v>5</v>
      </c>
      <c r="D840" t="s">
        <v>159</v>
      </c>
      <c r="E840" t="s">
        <v>160</v>
      </c>
      <c r="F840">
        <v>4</v>
      </c>
      <c r="G840">
        <v>106</v>
      </c>
      <c r="H840">
        <v>52</v>
      </c>
      <c r="I840">
        <v>52</v>
      </c>
      <c r="J840" t="s">
        <v>245</v>
      </c>
      <c r="K840">
        <v>54</v>
      </c>
      <c r="L840">
        <v>224</v>
      </c>
      <c r="N840" t="str">
        <f>VLOOKUP(Table1[[#This Row],[Genera species]], 'Check list'!A:E, 5, FALSE)</f>
        <v>Bolboschoenus sp</v>
      </c>
    </row>
    <row r="841" spans="1:14">
      <c r="A841">
        <v>8</v>
      </c>
      <c r="B841">
        <v>2</v>
      </c>
      <c r="C841">
        <v>5</v>
      </c>
      <c r="D841" t="s">
        <v>44</v>
      </c>
      <c r="E841" t="s">
        <v>130</v>
      </c>
      <c r="F841">
        <v>2</v>
      </c>
      <c r="G841">
        <v>85</v>
      </c>
      <c r="H841">
        <v>17</v>
      </c>
      <c r="I841">
        <v>17</v>
      </c>
      <c r="J841" t="s">
        <v>245</v>
      </c>
      <c r="K841">
        <v>54</v>
      </c>
      <c r="L841">
        <v>224</v>
      </c>
      <c r="N841" t="str">
        <f>VLOOKUP(Table1[[#This Row],[Genera species]], 'Check list'!A:E, 5, FALSE)</f>
        <v>Glochidion eriocarpum</v>
      </c>
    </row>
    <row r="842" spans="1:14">
      <c r="A842">
        <v>8</v>
      </c>
      <c r="B842">
        <v>2</v>
      </c>
      <c r="C842">
        <v>5</v>
      </c>
      <c r="D842" t="s">
        <v>13</v>
      </c>
      <c r="E842" t="s">
        <v>93</v>
      </c>
      <c r="F842">
        <v>4</v>
      </c>
      <c r="G842">
        <v>58</v>
      </c>
      <c r="H842">
        <v>6</v>
      </c>
      <c r="I842">
        <v>6</v>
      </c>
      <c r="J842" t="s">
        <v>245</v>
      </c>
      <c r="K842">
        <v>54</v>
      </c>
      <c r="L842">
        <v>224</v>
      </c>
      <c r="N842" t="str">
        <f>VLOOKUP(Table1[[#This Row],[Genera species]], 'Check list'!A:E, 5, FALSE)</f>
        <v>Melinis minutiflora</v>
      </c>
    </row>
    <row r="843" spans="1:14">
      <c r="A843">
        <v>8</v>
      </c>
      <c r="B843">
        <v>2</v>
      </c>
      <c r="C843">
        <v>6</v>
      </c>
      <c r="D843" t="s">
        <v>122</v>
      </c>
      <c r="E843" t="s">
        <v>123</v>
      </c>
      <c r="F843">
        <v>1</v>
      </c>
      <c r="G843">
        <v>79</v>
      </c>
      <c r="H843">
        <v>44</v>
      </c>
      <c r="I843">
        <v>44</v>
      </c>
      <c r="J843" t="s">
        <v>245</v>
      </c>
      <c r="K843">
        <v>54</v>
      </c>
      <c r="L843">
        <v>224</v>
      </c>
      <c r="N843" t="str">
        <f>VLOOKUP(Table1[[#This Row],[Genera species]], 'Check list'!A:E, 5, FALSE)</f>
        <v>Siphonodon celastrineus</v>
      </c>
    </row>
    <row r="844" spans="1:14">
      <c r="A844">
        <v>8</v>
      </c>
      <c r="B844">
        <v>2</v>
      </c>
      <c r="C844">
        <v>6</v>
      </c>
      <c r="D844" t="s">
        <v>33</v>
      </c>
      <c r="E844" t="s">
        <v>162</v>
      </c>
      <c r="F844">
        <v>2</v>
      </c>
      <c r="G844">
        <v>108</v>
      </c>
      <c r="H844">
        <v>13</v>
      </c>
      <c r="I844">
        <v>13</v>
      </c>
      <c r="J844" t="s">
        <v>245</v>
      </c>
      <c r="K844">
        <v>54</v>
      </c>
      <c r="L844">
        <v>224</v>
      </c>
      <c r="N844" t="str">
        <f>VLOOKUP(Table1[[#This Row],[Genera species]], 'Check list'!A:E, 5, FALSE)</f>
        <v>Mimosa sp</v>
      </c>
    </row>
    <row r="845" spans="1:14">
      <c r="A845">
        <v>8</v>
      </c>
      <c r="B845">
        <v>2</v>
      </c>
      <c r="C845">
        <v>6</v>
      </c>
      <c r="D845" t="s">
        <v>13</v>
      </c>
      <c r="E845" t="s">
        <v>161</v>
      </c>
      <c r="F845">
        <v>4</v>
      </c>
      <c r="G845">
        <v>107</v>
      </c>
      <c r="H845">
        <v>6</v>
      </c>
      <c r="I845">
        <v>6</v>
      </c>
      <c r="J845" t="s">
        <v>245</v>
      </c>
      <c r="K845">
        <v>54</v>
      </c>
      <c r="L845">
        <v>224</v>
      </c>
      <c r="N845" t="str">
        <f>VLOOKUP(Table1[[#This Row],[Genera species]], 'Check list'!A:E, 5, FALSE)</f>
        <v>Brachiaria plantaginea</v>
      </c>
    </row>
    <row r="846" spans="1:14">
      <c r="A846">
        <v>8</v>
      </c>
      <c r="B846">
        <v>2</v>
      </c>
      <c r="C846">
        <v>6</v>
      </c>
      <c r="D846" t="s">
        <v>13</v>
      </c>
      <c r="E846" t="s">
        <v>94</v>
      </c>
      <c r="F846">
        <v>4</v>
      </c>
      <c r="G846">
        <v>59</v>
      </c>
      <c r="H846">
        <v>6</v>
      </c>
      <c r="I846">
        <v>6</v>
      </c>
      <c r="J846" t="s">
        <v>245</v>
      </c>
      <c r="K846">
        <v>54</v>
      </c>
      <c r="L846">
        <v>224</v>
      </c>
      <c r="N846" t="str">
        <f>VLOOKUP(Table1[[#This Row],[Genera species]], 'Check list'!A:E, 5, FALSE)</f>
        <v>Imperata cylindrica</v>
      </c>
    </row>
    <row r="847" spans="1:14">
      <c r="A847">
        <v>8</v>
      </c>
      <c r="B847">
        <v>2</v>
      </c>
      <c r="C847">
        <v>6</v>
      </c>
      <c r="D847" t="s">
        <v>44</v>
      </c>
      <c r="E847" t="s">
        <v>130</v>
      </c>
      <c r="F847">
        <v>1</v>
      </c>
      <c r="G847">
        <v>85</v>
      </c>
      <c r="H847">
        <v>17</v>
      </c>
      <c r="I847">
        <v>17</v>
      </c>
      <c r="J847" t="s">
        <v>245</v>
      </c>
      <c r="K847">
        <v>54</v>
      </c>
      <c r="L847">
        <v>224</v>
      </c>
      <c r="N847" t="str">
        <f>VLOOKUP(Table1[[#This Row],[Genera species]], 'Check list'!A:E, 5, FALSE)</f>
        <v>Glochidion eriocarpum</v>
      </c>
    </row>
    <row r="848" spans="1:14">
      <c r="A848">
        <v>8</v>
      </c>
      <c r="B848">
        <v>2</v>
      </c>
      <c r="C848">
        <v>6</v>
      </c>
      <c r="D848" t="s">
        <v>67</v>
      </c>
      <c r="E848" t="s">
        <v>68</v>
      </c>
      <c r="F848">
        <v>4</v>
      </c>
      <c r="G848">
        <v>40</v>
      </c>
      <c r="H848">
        <v>26</v>
      </c>
      <c r="I848">
        <v>26</v>
      </c>
      <c r="J848" t="s">
        <v>245</v>
      </c>
      <c r="K848">
        <v>54</v>
      </c>
      <c r="L848">
        <v>224</v>
      </c>
      <c r="N848" t="str">
        <f>VLOOKUP(Table1[[#This Row],[Genera species]], 'Check list'!A:E, 5, FALSE)</f>
        <v>Rosmarinus officinalis</v>
      </c>
    </row>
    <row r="849" spans="1:14">
      <c r="A849">
        <v>8</v>
      </c>
      <c r="B849">
        <v>2</v>
      </c>
      <c r="C849">
        <v>6</v>
      </c>
      <c r="D849" t="s">
        <v>49</v>
      </c>
      <c r="E849" t="s">
        <v>50</v>
      </c>
      <c r="F849">
        <v>5</v>
      </c>
      <c r="G849">
        <v>28</v>
      </c>
      <c r="H849">
        <v>20</v>
      </c>
      <c r="I849">
        <v>20</v>
      </c>
      <c r="J849" t="s">
        <v>245</v>
      </c>
      <c r="K849">
        <v>54</v>
      </c>
      <c r="L849">
        <v>224</v>
      </c>
      <c r="N849" t="str">
        <f>VLOOKUP(Table1[[#This Row],[Genera species]], 'Check list'!A:E, 5, FALSE)</f>
        <v>Parsonsia straminea</v>
      </c>
    </row>
    <row r="850" spans="1:14">
      <c r="A850">
        <v>8</v>
      </c>
      <c r="B850">
        <v>2</v>
      </c>
      <c r="C850">
        <v>6</v>
      </c>
      <c r="D850" t="s">
        <v>8</v>
      </c>
      <c r="E850" t="s">
        <v>7</v>
      </c>
      <c r="F850">
        <v>3</v>
      </c>
      <c r="G850">
        <v>2</v>
      </c>
      <c r="H850">
        <v>2</v>
      </c>
      <c r="I850">
        <v>2</v>
      </c>
      <c r="J850" t="s">
        <v>245</v>
      </c>
      <c r="K850">
        <v>54</v>
      </c>
      <c r="L850">
        <v>224</v>
      </c>
      <c r="N850" t="str">
        <f>VLOOKUP(Table1[[#This Row],[Genera species]], 'Check list'!A:E, 5, FALSE)</f>
        <v>Aglaomorpha parkinsonii</v>
      </c>
    </row>
    <row r="851" spans="1:14">
      <c r="A851">
        <v>8</v>
      </c>
      <c r="B851">
        <v>2</v>
      </c>
      <c r="C851">
        <v>6</v>
      </c>
      <c r="D851" t="s">
        <v>33</v>
      </c>
      <c r="E851" t="s">
        <v>42</v>
      </c>
      <c r="F851">
        <v>1</v>
      </c>
      <c r="G851">
        <v>23</v>
      </c>
      <c r="H851">
        <v>13</v>
      </c>
      <c r="I851">
        <v>13</v>
      </c>
      <c r="J851" t="s">
        <v>245</v>
      </c>
      <c r="K851">
        <v>54</v>
      </c>
      <c r="L851">
        <v>224</v>
      </c>
      <c r="N851" t="str">
        <f>VLOOKUP(Table1[[#This Row],[Genera species]], 'Check list'!A:E, 5, FALSE)</f>
        <v>Albizia chinensis</v>
      </c>
    </row>
    <row r="852" spans="1:14">
      <c r="A852">
        <v>8</v>
      </c>
      <c r="B852">
        <v>2</v>
      </c>
      <c r="C852">
        <v>6</v>
      </c>
      <c r="D852" t="s">
        <v>27</v>
      </c>
      <c r="E852" t="s">
        <v>26</v>
      </c>
      <c r="F852">
        <v>1</v>
      </c>
      <c r="G852">
        <v>14</v>
      </c>
      <c r="H852">
        <v>11</v>
      </c>
      <c r="I852">
        <v>11</v>
      </c>
      <c r="J852" t="s">
        <v>245</v>
      </c>
      <c r="K852">
        <v>54</v>
      </c>
      <c r="L852">
        <v>224</v>
      </c>
      <c r="N852" t="str">
        <f>VLOOKUP(Table1[[#This Row],[Genera species]], 'Check list'!A:E, 5, FALSE)</f>
        <v>Mallotus discolor</v>
      </c>
    </row>
    <row r="853" spans="1:14">
      <c r="A853">
        <v>8</v>
      </c>
      <c r="B853">
        <v>2</v>
      </c>
      <c r="C853">
        <v>6</v>
      </c>
      <c r="D853" t="s">
        <v>33</v>
      </c>
      <c r="E853" t="s">
        <v>60</v>
      </c>
      <c r="F853">
        <v>1</v>
      </c>
      <c r="G853">
        <v>34</v>
      </c>
      <c r="H853">
        <v>13</v>
      </c>
      <c r="I853">
        <v>13</v>
      </c>
      <c r="J853" t="s">
        <v>245</v>
      </c>
      <c r="K853">
        <v>54</v>
      </c>
      <c r="L853">
        <v>224</v>
      </c>
      <c r="N853" t="str">
        <f>VLOOKUP(Table1[[#This Row],[Genera species]], 'Check list'!A:E, 5, FALSE)</f>
        <v>Delonix regia</v>
      </c>
    </row>
    <row r="854" spans="1:14">
      <c r="A854">
        <v>8</v>
      </c>
      <c r="B854">
        <v>2</v>
      </c>
      <c r="C854">
        <v>7</v>
      </c>
      <c r="D854" t="s">
        <v>47</v>
      </c>
      <c r="E854" t="s">
        <v>48</v>
      </c>
      <c r="F854">
        <v>3</v>
      </c>
      <c r="G854">
        <v>27</v>
      </c>
      <c r="H854">
        <v>19</v>
      </c>
      <c r="I854">
        <v>19</v>
      </c>
      <c r="J854" t="s">
        <v>245</v>
      </c>
      <c r="K854">
        <v>54</v>
      </c>
      <c r="L854">
        <v>224</v>
      </c>
      <c r="N854" t="str">
        <f>VLOOKUP(Table1[[#This Row],[Genera species]], 'Check list'!A:E, 5, FALSE)</f>
        <v>Sphaerostephanos veitchii</v>
      </c>
    </row>
    <row r="855" spans="1:14">
      <c r="A855">
        <v>8</v>
      </c>
      <c r="B855">
        <v>2</v>
      </c>
      <c r="C855">
        <v>7</v>
      </c>
      <c r="D855" t="s">
        <v>49</v>
      </c>
      <c r="E855" t="s">
        <v>50</v>
      </c>
      <c r="F855">
        <v>5</v>
      </c>
      <c r="G855">
        <v>28</v>
      </c>
      <c r="H855">
        <v>20</v>
      </c>
      <c r="I855">
        <v>20</v>
      </c>
      <c r="J855" t="s">
        <v>245</v>
      </c>
      <c r="K855">
        <v>54</v>
      </c>
      <c r="L855">
        <v>224</v>
      </c>
      <c r="N855" t="str">
        <f>VLOOKUP(Table1[[#This Row],[Genera species]], 'Check list'!A:E, 5, FALSE)</f>
        <v>Parsonsia straminea</v>
      </c>
    </row>
    <row r="856" spans="1:14">
      <c r="A856">
        <v>8</v>
      </c>
      <c r="B856">
        <v>2</v>
      </c>
      <c r="C856">
        <v>7</v>
      </c>
      <c r="D856" t="s">
        <v>13</v>
      </c>
      <c r="E856" t="s">
        <v>157</v>
      </c>
      <c r="F856">
        <v>4</v>
      </c>
      <c r="G856">
        <v>104</v>
      </c>
      <c r="H856">
        <v>6</v>
      </c>
      <c r="I856">
        <v>6</v>
      </c>
      <c r="J856" t="s">
        <v>245</v>
      </c>
      <c r="K856">
        <v>54</v>
      </c>
      <c r="L856">
        <v>224</v>
      </c>
      <c r="N856" t="str">
        <f>VLOOKUP(Table1[[#This Row],[Genera species]], 'Check list'!A:E, 5, FALSE)</f>
        <v>Phragmites australis</v>
      </c>
    </row>
    <row r="857" spans="1:14">
      <c r="A857">
        <v>8</v>
      </c>
      <c r="B857">
        <v>2</v>
      </c>
      <c r="C857">
        <v>7</v>
      </c>
      <c r="D857" t="s">
        <v>27</v>
      </c>
      <c r="E857" t="s">
        <v>136</v>
      </c>
      <c r="F857">
        <v>1</v>
      </c>
      <c r="G857">
        <v>89</v>
      </c>
      <c r="H857">
        <v>11</v>
      </c>
      <c r="I857">
        <v>11</v>
      </c>
      <c r="J857" t="s">
        <v>245</v>
      </c>
      <c r="K857">
        <v>54</v>
      </c>
      <c r="L857">
        <v>224</v>
      </c>
      <c r="N857" t="str">
        <f>VLOOKUP(Table1[[#This Row],[Genera species]], 'Check list'!A:E, 5, FALSE)</f>
        <v>Macaranga novoguineensis</v>
      </c>
    </row>
    <row r="858" spans="1:14">
      <c r="A858">
        <v>8</v>
      </c>
      <c r="B858">
        <v>2</v>
      </c>
      <c r="C858">
        <v>7</v>
      </c>
      <c r="D858" t="s">
        <v>33</v>
      </c>
      <c r="E858" t="s">
        <v>162</v>
      </c>
      <c r="F858">
        <v>2</v>
      </c>
      <c r="G858">
        <v>108</v>
      </c>
      <c r="H858">
        <v>13</v>
      </c>
      <c r="I858">
        <v>13</v>
      </c>
      <c r="J858" t="s">
        <v>245</v>
      </c>
      <c r="K858">
        <v>54</v>
      </c>
      <c r="L858">
        <v>224</v>
      </c>
      <c r="N858" t="str">
        <f>VLOOKUP(Table1[[#This Row],[Genera species]], 'Check list'!A:E, 5, FALSE)</f>
        <v>Mimosa sp</v>
      </c>
    </row>
    <row r="859" spans="1:14">
      <c r="A859">
        <v>8</v>
      </c>
      <c r="B859">
        <v>2</v>
      </c>
      <c r="C859">
        <v>7</v>
      </c>
      <c r="D859" t="s">
        <v>28</v>
      </c>
      <c r="E859" t="s">
        <v>29</v>
      </c>
      <c r="F859">
        <v>4</v>
      </c>
      <c r="G859">
        <v>15</v>
      </c>
      <c r="H859">
        <v>12</v>
      </c>
      <c r="I859">
        <v>12</v>
      </c>
      <c r="J859" t="s">
        <v>245</v>
      </c>
      <c r="K859">
        <v>54</v>
      </c>
      <c r="L859">
        <v>224</v>
      </c>
      <c r="N859" t="str">
        <f>VLOOKUP(Table1[[#This Row],[Genera species]], 'Check list'!A:E, 5, FALSE)</f>
        <v>Ereclitites hieracifolia</v>
      </c>
    </row>
    <row r="860" spans="1:14">
      <c r="A860">
        <v>8</v>
      </c>
      <c r="B860">
        <v>2</v>
      </c>
      <c r="C860">
        <v>7</v>
      </c>
      <c r="D860" t="s">
        <v>13</v>
      </c>
      <c r="E860" t="s">
        <v>72</v>
      </c>
      <c r="F860">
        <v>4</v>
      </c>
      <c r="G860">
        <v>44</v>
      </c>
      <c r="H860">
        <v>6</v>
      </c>
      <c r="I860">
        <v>6</v>
      </c>
      <c r="J860" t="s">
        <v>245</v>
      </c>
      <c r="K860">
        <v>54</v>
      </c>
      <c r="L860">
        <v>224</v>
      </c>
      <c r="N860" t="str">
        <f>VLOOKUP(Table1[[#This Row],[Genera species]], 'Check list'!A:E, 5, FALSE)</f>
        <v>Cortaderia selloana</v>
      </c>
    </row>
    <row r="861" spans="1:14">
      <c r="A861">
        <v>8</v>
      </c>
      <c r="B861">
        <v>2</v>
      </c>
      <c r="C861">
        <v>7</v>
      </c>
      <c r="D861" t="s">
        <v>13</v>
      </c>
      <c r="E861" t="s">
        <v>161</v>
      </c>
      <c r="F861">
        <v>4</v>
      </c>
      <c r="G861">
        <v>107</v>
      </c>
      <c r="H861">
        <v>6</v>
      </c>
      <c r="I861">
        <v>6</v>
      </c>
      <c r="J861" t="s">
        <v>245</v>
      </c>
      <c r="K861">
        <v>54</v>
      </c>
      <c r="L861">
        <v>224</v>
      </c>
      <c r="N861" t="str">
        <f>VLOOKUP(Table1[[#This Row],[Genera species]], 'Check list'!A:E, 5, FALSE)</f>
        <v>Brachiaria plantaginea</v>
      </c>
    </row>
    <row r="862" spans="1:14">
      <c r="A862">
        <v>8</v>
      </c>
      <c r="B862">
        <v>2</v>
      </c>
      <c r="C862">
        <v>7</v>
      </c>
      <c r="D862" t="s">
        <v>13</v>
      </c>
      <c r="E862" t="s">
        <v>93</v>
      </c>
      <c r="F862">
        <v>4</v>
      </c>
      <c r="G862">
        <v>58</v>
      </c>
      <c r="H862">
        <v>6</v>
      </c>
      <c r="I862">
        <v>6</v>
      </c>
      <c r="J862" t="s">
        <v>245</v>
      </c>
      <c r="K862">
        <v>54</v>
      </c>
      <c r="L862">
        <v>224</v>
      </c>
      <c r="N862" t="str">
        <f>VLOOKUP(Table1[[#This Row],[Genera species]], 'Check list'!A:E, 5, FALSE)</f>
        <v>Melinis minutiflora</v>
      </c>
    </row>
    <row r="863" spans="1:14">
      <c r="A863">
        <v>8</v>
      </c>
      <c r="B863">
        <v>2</v>
      </c>
      <c r="C863">
        <v>7</v>
      </c>
      <c r="D863" t="s">
        <v>38</v>
      </c>
      <c r="E863" t="s">
        <v>39</v>
      </c>
      <c r="F863">
        <v>4</v>
      </c>
      <c r="G863">
        <v>22</v>
      </c>
      <c r="H863">
        <v>16</v>
      </c>
      <c r="I863">
        <v>16</v>
      </c>
      <c r="J863" t="s">
        <v>245</v>
      </c>
      <c r="K863">
        <v>54</v>
      </c>
      <c r="L863">
        <v>224</v>
      </c>
      <c r="N863" t="str">
        <f>VLOOKUP(Table1[[#This Row],[Genera species]], 'Check list'!A:E, 5, FALSE)</f>
        <v>Sida acuta</v>
      </c>
    </row>
    <row r="864" spans="1:14">
      <c r="A864">
        <v>8</v>
      </c>
      <c r="B864">
        <v>2</v>
      </c>
      <c r="C864">
        <v>8</v>
      </c>
      <c r="D864" t="s">
        <v>33</v>
      </c>
      <c r="E864" t="s">
        <v>60</v>
      </c>
      <c r="F864">
        <v>1</v>
      </c>
      <c r="G864">
        <v>34</v>
      </c>
      <c r="H864">
        <v>13</v>
      </c>
      <c r="I864">
        <v>13</v>
      </c>
      <c r="J864" t="s">
        <v>245</v>
      </c>
      <c r="K864">
        <v>54</v>
      </c>
      <c r="L864">
        <v>224</v>
      </c>
      <c r="N864" t="str">
        <f>VLOOKUP(Table1[[#This Row],[Genera species]], 'Check list'!A:E, 5, FALSE)</f>
        <v>Delonix regia</v>
      </c>
    </row>
    <row r="865" spans="1:14">
      <c r="A865">
        <v>8</v>
      </c>
      <c r="B865">
        <v>2</v>
      </c>
      <c r="C865">
        <v>8</v>
      </c>
      <c r="D865" t="s">
        <v>47</v>
      </c>
      <c r="E865" t="s">
        <v>48</v>
      </c>
      <c r="F865">
        <v>3</v>
      </c>
      <c r="G865">
        <v>27</v>
      </c>
      <c r="H865">
        <v>19</v>
      </c>
      <c r="I865">
        <v>19</v>
      </c>
      <c r="J865" t="s">
        <v>245</v>
      </c>
      <c r="K865">
        <v>54</v>
      </c>
      <c r="L865">
        <v>224</v>
      </c>
      <c r="N865" t="str">
        <f>VLOOKUP(Table1[[#This Row],[Genera species]], 'Check list'!A:E, 5, FALSE)</f>
        <v>Sphaerostephanos veitchii</v>
      </c>
    </row>
    <row r="866" spans="1:14">
      <c r="A866">
        <v>8</v>
      </c>
      <c r="B866">
        <v>2</v>
      </c>
      <c r="C866">
        <v>8</v>
      </c>
      <c r="D866" t="s">
        <v>159</v>
      </c>
      <c r="E866" t="s">
        <v>160</v>
      </c>
      <c r="F866">
        <v>4</v>
      </c>
      <c r="G866">
        <v>106</v>
      </c>
      <c r="H866">
        <v>52</v>
      </c>
      <c r="I866">
        <v>52</v>
      </c>
      <c r="J866" t="s">
        <v>245</v>
      </c>
      <c r="K866">
        <v>54</v>
      </c>
      <c r="L866">
        <v>224</v>
      </c>
      <c r="N866" t="str">
        <f>VLOOKUP(Table1[[#This Row],[Genera species]], 'Check list'!A:E, 5, FALSE)</f>
        <v>Bolboschoenus sp</v>
      </c>
    </row>
    <row r="867" spans="1:14">
      <c r="A867">
        <v>8</v>
      </c>
      <c r="B867">
        <v>2</v>
      </c>
      <c r="C867">
        <v>8</v>
      </c>
      <c r="D867" t="s">
        <v>38</v>
      </c>
      <c r="E867" t="s">
        <v>39</v>
      </c>
      <c r="F867">
        <v>4</v>
      </c>
      <c r="G867">
        <v>22</v>
      </c>
      <c r="H867">
        <v>16</v>
      </c>
      <c r="I867">
        <v>16</v>
      </c>
      <c r="J867" t="s">
        <v>245</v>
      </c>
      <c r="K867">
        <v>54</v>
      </c>
      <c r="L867">
        <v>224</v>
      </c>
      <c r="N867" t="str">
        <f>VLOOKUP(Table1[[#This Row],[Genera species]], 'Check list'!A:E, 5, FALSE)</f>
        <v>Sida acuta</v>
      </c>
    </row>
    <row r="868" spans="1:14">
      <c r="A868">
        <v>8</v>
      </c>
      <c r="B868">
        <v>2</v>
      </c>
      <c r="C868">
        <v>8</v>
      </c>
      <c r="D868" t="s">
        <v>33</v>
      </c>
      <c r="E868" t="s">
        <v>35</v>
      </c>
      <c r="F868">
        <v>4</v>
      </c>
      <c r="G868">
        <v>20</v>
      </c>
      <c r="H868">
        <v>13</v>
      </c>
      <c r="I868">
        <v>13</v>
      </c>
      <c r="J868" t="s">
        <v>245</v>
      </c>
      <c r="K868">
        <v>54</v>
      </c>
      <c r="L868">
        <v>224</v>
      </c>
      <c r="N868" t="str">
        <f>VLOOKUP(Table1[[#This Row],[Genera species]], 'Check list'!A:E, 5, FALSE)</f>
        <v>Desmodium intortum</v>
      </c>
    </row>
    <row r="869" spans="1:14">
      <c r="A869">
        <v>8</v>
      </c>
      <c r="B869">
        <v>2</v>
      </c>
      <c r="C869">
        <v>8</v>
      </c>
      <c r="D869" t="s">
        <v>33</v>
      </c>
      <c r="E869" t="s">
        <v>162</v>
      </c>
      <c r="F869">
        <v>2</v>
      </c>
      <c r="G869">
        <v>108</v>
      </c>
      <c r="H869">
        <v>13</v>
      </c>
      <c r="I869">
        <v>13</v>
      </c>
      <c r="J869" t="s">
        <v>245</v>
      </c>
      <c r="K869">
        <v>54</v>
      </c>
      <c r="L869">
        <v>224</v>
      </c>
      <c r="N869" t="str">
        <f>VLOOKUP(Table1[[#This Row],[Genera species]], 'Check list'!A:E, 5, FALSE)</f>
        <v>Mimosa sp</v>
      </c>
    </row>
    <row r="870" spans="1:14">
      <c r="A870">
        <v>8</v>
      </c>
      <c r="B870">
        <v>2</v>
      </c>
      <c r="C870">
        <v>8</v>
      </c>
      <c r="D870" t="s">
        <v>28</v>
      </c>
      <c r="E870" t="s">
        <v>29</v>
      </c>
      <c r="F870">
        <v>4</v>
      </c>
      <c r="G870">
        <v>15</v>
      </c>
      <c r="H870">
        <v>12</v>
      </c>
      <c r="I870">
        <v>12</v>
      </c>
      <c r="J870" t="s">
        <v>245</v>
      </c>
      <c r="K870">
        <v>54</v>
      </c>
      <c r="L870">
        <v>224</v>
      </c>
      <c r="N870" t="str">
        <f>VLOOKUP(Table1[[#This Row],[Genera species]], 'Check list'!A:E, 5, FALSE)</f>
        <v>Ereclitites hieracifolia</v>
      </c>
    </row>
    <row r="871" spans="1:14">
      <c r="A871">
        <v>8</v>
      </c>
      <c r="B871">
        <v>2</v>
      </c>
      <c r="C871">
        <v>8</v>
      </c>
      <c r="D871" t="s">
        <v>13</v>
      </c>
      <c r="E871" t="s">
        <v>157</v>
      </c>
      <c r="F871">
        <v>4</v>
      </c>
      <c r="G871">
        <v>104</v>
      </c>
      <c r="H871">
        <v>6</v>
      </c>
      <c r="I871">
        <v>6</v>
      </c>
      <c r="J871" t="s">
        <v>245</v>
      </c>
      <c r="K871">
        <v>54</v>
      </c>
      <c r="L871">
        <v>224</v>
      </c>
      <c r="N871" t="str">
        <f>VLOOKUP(Table1[[#This Row],[Genera species]], 'Check list'!A:E, 5, FALSE)</f>
        <v>Phragmites australis</v>
      </c>
    </row>
    <row r="872" spans="1:14">
      <c r="A872">
        <v>8</v>
      </c>
      <c r="B872">
        <v>2</v>
      </c>
      <c r="C872">
        <v>8</v>
      </c>
      <c r="D872" t="s">
        <v>13</v>
      </c>
      <c r="E872" t="s">
        <v>94</v>
      </c>
      <c r="F872">
        <v>4</v>
      </c>
      <c r="G872">
        <v>59</v>
      </c>
      <c r="H872">
        <v>6</v>
      </c>
      <c r="I872">
        <v>6</v>
      </c>
      <c r="J872" t="s">
        <v>245</v>
      </c>
      <c r="K872">
        <v>54</v>
      </c>
      <c r="L872">
        <v>224</v>
      </c>
      <c r="N872" t="str">
        <f>VLOOKUP(Table1[[#This Row],[Genera species]], 'Check list'!A:E, 5, FALSE)</f>
        <v>Imperata cylindrica</v>
      </c>
    </row>
    <row r="873" spans="1:14">
      <c r="A873">
        <v>8</v>
      </c>
      <c r="B873">
        <v>2</v>
      </c>
      <c r="C873">
        <v>8</v>
      </c>
      <c r="D873" t="s">
        <v>166</v>
      </c>
      <c r="E873" t="s">
        <v>167</v>
      </c>
      <c r="F873">
        <v>4</v>
      </c>
      <c r="G873">
        <v>110</v>
      </c>
      <c r="H873">
        <v>53</v>
      </c>
      <c r="I873">
        <v>53</v>
      </c>
      <c r="J873" t="s">
        <v>245</v>
      </c>
      <c r="K873">
        <v>54</v>
      </c>
      <c r="L873">
        <v>224</v>
      </c>
      <c r="N873" t="str">
        <f>VLOOKUP(Table1[[#This Row],[Genera species]], 'Check list'!A:E, 5, FALSE)</f>
        <v>Ludwigia hyssopifolia</v>
      </c>
    </row>
    <row r="874" spans="1:14">
      <c r="A874">
        <v>8</v>
      </c>
      <c r="B874">
        <v>2</v>
      </c>
      <c r="C874">
        <v>8</v>
      </c>
      <c r="D874" t="s">
        <v>13</v>
      </c>
      <c r="E874" t="s">
        <v>152</v>
      </c>
      <c r="F874">
        <v>4</v>
      </c>
      <c r="G874">
        <v>101</v>
      </c>
      <c r="H874">
        <v>6</v>
      </c>
      <c r="I874">
        <v>6</v>
      </c>
      <c r="J874" t="s">
        <v>245</v>
      </c>
      <c r="K874">
        <v>54</v>
      </c>
      <c r="L874">
        <v>224</v>
      </c>
      <c r="N874" t="str">
        <f>VLOOKUP(Table1[[#This Row],[Genera species]], 'Check list'!A:E, 5, FALSE)</f>
        <v>Leersia oryzoides</v>
      </c>
    </row>
    <row r="875" spans="1:14">
      <c r="A875">
        <v>8</v>
      </c>
      <c r="B875">
        <v>2</v>
      </c>
      <c r="C875">
        <v>8</v>
      </c>
      <c r="D875" t="s">
        <v>67</v>
      </c>
      <c r="E875" t="s">
        <v>68</v>
      </c>
      <c r="F875">
        <v>4</v>
      </c>
      <c r="G875">
        <v>40</v>
      </c>
      <c r="H875">
        <v>26</v>
      </c>
      <c r="I875">
        <v>26</v>
      </c>
      <c r="J875" t="s">
        <v>245</v>
      </c>
      <c r="K875">
        <v>54</v>
      </c>
      <c r="L875">
        <v>224</v>
      </c>
      <c r="N875" t="str">
        <f>VLOOKUP(Table1[[#This Row],[Genera species]], 'Check list'!A:E, 5, FALSE)</f>
        <v>Rosmarinus officinalis</v>
      </c>
    </row>
    <row r="876" spans="1:14">
      <c r="A876">
        <v>8</v>
      </c>
      <c r="B876">
        <v>2</v>
      </c>
      <c r="C876">
        <v>8</v>
      </c>
      <c r="D876" t="s">
        <v>28</v>
      </c>
      <c r="E876" t="s">
        <v>77</v>
      </c>
      <c r="F876">
        <v>4</v>
      </c>
      <c r="G876">
        <v>47</v>
      </c>
      <c r="H876">
        <v>12</v>
      </c>
      <c r="I876">
        <v>12</v>
      </c>
      <c r="J876" t="s">
        <v>245</v>
      </c>
      <c r="K876">
        <v>54</v>
      </c>
      <c r="L876">
        <v>224</v>
      </c>
      <c r="N876" t="str">
        <f>VLOOKUP(Table1[[#This Row],[Genera species]], 'Check list'!A:E, 5, FALSE)</f>
        <v>Ageratum conyzoides</v>
      </c>
    </row>
    <row r="877" spans="1:14">
      <c r="A877">
        <v>8</v>
      </c>
      <c r="B877">
        <v>2</v>
      </c>
      <c r="C877">
        <v>8</v>
      </c>
      <c r="D877" t="s">
        <v>132</v>
      </c>
      <c r="E877" t="s">
        <v>133</v>
      </c>
      <c r="F877">
        <v>4</v>
      </c>
      <c r="G877">
        <v>88</v>
      </c>
      <c r="H877">
        <v>45</v>
      </c>
      <c r="I877">
        <v>45</v>
      </c>
      <c r="J877" t="s">
        <v>245</v>
      </c>
      <c r="K877">
        <v>54</v>
      </c>
      <c r="L877">
        <v>224</v>
      </c>
      <c r="N877" t="str">
        <f>VLOOKUP(Table1[[#This Row],[Genera species]], 'Check list'!A:E, 5, FALSE)</f>
        <v>Tradescantia fluminensis</v>
      </c>
    </row>
    <row r="878" spans="1:14">
      <c r="A878">
        <v>8</v>
      </c>
      <c r="B878">
        <v>2</v>
      </c>
      <c r="C878">
        <v>8</v>
      </c>
      <c r="D878" t="s">
        <v>168</v>
      </c>
      <c r="E878" t="s">
        <v>169</v>
      </c>
      <c r="F878">
        <v>4</v>
      </c>
      <c r="G878">
        <v>112</v>
      </c>
      <c r="H878">
        <v>54</v>
      </c>
      <c r="I878">
        <v>54</v>
      </c>
      <c r="J878" t="s">
        <v>245</v>
      </c>
      <c r="K878">
        <v>54</v>
      </c>
      <c r="L878">
        <v>224</v>
      </c>
      <c r="N878" t="str">
        <f>VLOOKUP(Table1[[#This Row],[Genera species]], 'Check list'!A:E, 5, FALSE)</f>
        <v>Oenanthe javanica</v>
      </c>
    </row>
    <row r="879" spans="1:14">
      <c r="A879">
        <v>8</v>
      </c>
      <c r="B879">
        <v>2</v>
      </c>
      <c r="C879">
        <v>8</v>
      </c>
      <c r="D879" t="s">
        <v>150</v>
      </c>
      <c r="E879" t="s">
        <v>151</v>
      </c>
      <c r="F879">
        <v>4</v>
      </c>
      <c r="G879">
        <v>100</v>
      </c>
      <c r="H879">
        <v>51</v>
      </c>
      <c r="I879">
        <v>51</v>
      </c>
      <c r="J879" t="s">
        <v>245</v>
      </c>
      <c r="K879">
        <v>54</v>
      </c>
      <c r="L879">
        <v>224</v>
      </c>
      <c r="N879" t="str">
        <f>VLOOKUP(Table1[[#This Row],[Genera species]], 'Check list'!A:E, 5, FALSE)</f>
        <v>Ipomoea batatas</v>
      </c>
    </row>
    <row r="880" spans="1:14">
      <c r="A880">
        <v>8</v>
      </c>
      <c r="B880">
        <v>2</v>
      </c>
      <c r="C880">
        <v>8</v>
      </c>
      <c r="D880" t="s">
        <v>15</v>
      </c>
      <c r="E880" t="s">
        <v>134</v>
      </c>
      <c r="F880">
        <v>1</v>
      </c>
      <c r="G880">
        <v>11</v>
      </c>
      <c r="H880">
        <v>7</v>
      </c>
      <c r="I880">
        <v>7</v>
      </c>
      <c r="J880" t="s">
        <v>245</v>
      </c>
      <c r="K880">
        <v>54</v>
      </c>
      <c r="L880">
        <v>224</v>
      </c>
      <c r="N880" t="str">
        <f>VLOOKUP(Table1[[#This Row],[Genera species]], 'Check list'!A:E, 5, FALSE)</f>
        <v>Ficus wassa</v>
      </c>
    </row>
    <row r="881" spans="1:14">
      <c r="A881">
        <v>17</v>
      </c>
      <c r="B881">
        <v>1</v>
      </c>
      <c r="C881">
        <v>1</v>
      </c>
      <c r="D881" t="s">
        <v>170</v>
      </c>
      <c r="E881" t="s">
        <v>171</v>
      </c>
      <c r="F881">
        <v>1</v>
      </c>
      <c r="G881">
        <v>113</v>
      </c>
      <c r="H881">
        <v>55</v>
      </c>
      <c r="I881">
        <v>55</v>
      </c>
      <c r="J881" t="s">
        <v>246</v>
      </c>
      <c r="K881">
        <v>41</v>
      </c>
      <c r="L881">
        <v>243</v>
      </c>
      <c r="N881" t="str">
        <f>VLOOKUP(Table1[[#This Row],[Genera species]], 'Check list'!A:E, 5, FALSE)</f>
        <v>Saurauia conjestifolia</v>
      </c>
    </row>
    <row r="882" spans="1:14">
      <c r="A882">
        <v>17</v>
      </c>
      <c r="B882">
        <v>1</v>
      </c>
      <c r="C882">
        <v>1</v>
      </c>
      <c r="D882" t="s">
        <v>15</v>
      </c>
      <c r="E882" t="s">
        <v>172</v>
      </c>
      <c r="F882">
        <v>1</v>
      </c>
      <c r="G882">
        <v>114</v>
      </c>
      <c r="H882">
        <v>7</v>
      </c>
      <c r="I882">
        <v>7</v>
      </c>
      <c r="J882" t="s">
        <v>246</v>
      </c>
      <c r="K882">
        <v>41</v>
      </c>
      <c r="L882">
        <v>243</v>
      </c>
      <c r="N882" t="str">
        <f>VLOOKUP(Table1[[#This Row],[Genera species]], 'Check list'!A:E, 5, FALSE)</f>
        <v>Ficus dammaropsis</v>
      </c>
    </row>
    <row r="883" spans="1:14">
      <c r="A883">
        <v>17</v>
      </c>
      <c r="B883">
        <v>1</v>
      </c>
      <c r="C883">
        <v>1</v>
      </c>
      <c r="D883" t="s">
        <v>155</v>
      </c>
      <c r="E883" t="s">
        <v>65</v>
      </c>
      <c r="F883">
        <v>4</v>
      </c>
      <c r="G883">
        <v>38</v>
      </c>
      <c r="H883">
        <v>14</v>
      </c>
      <c r="I883">
        <v>14</v>
      </c>
      <c r="J883" t="s">
        <v>246</v>
      </c>
      <c r="K883">
        <v>41</v>
      </c>
      <c r="L883">
        <v>243</v>
      </c>
      <c r="N883" t="str">
        <f>VLOOKUP(Table1[[#This Row],[Genera species]], 'Check list'!A:E, 5, FALSE)</f>
        <v>Riedelia sp</v>
      </c>
    </row>
    <row r="884" spans="1:14">
      <c r="A884">
        <v>17</v>
      </c>
      <c r="B884">
        <v>1</v>
      </c>
      <c r="C884">
        <v>1</v>
      </c>
      <c r="D884" t="s">
        <v>13</v>
      </c>
      <c r="E884" t="s">
        <v>157</v>
      </c>
      <c r="F884">
        <v>4</v>
      </c>
      <c r="G884">
        <v>104</v>
      </c>
      <c r="H884">
        <v>6</v>
      </c>
      <c r="I884">
        <v>6</v>
      </c>
      <c r="J884" t="s">
        <v>246</v>
      </c>
      <c r="K884">
        <v>41</v>
      </c>
      <c r="L884">
        <v>243</v>
      </c>
      <c r="N884" t="str">
        <f>VLOOKUP(Table1[[#This Row],[Genera species]], 'Check list'!A:E, 5, FALSE)</f>
        <v>Phragmites australis</v>
      </c>
    </row>
    <row r="885" spans="1:14">
      <c r="A885">
        <v>17</v>
      </c>
      <c r="B885">
        <v>1</v>
      </c>
      <c r="C885">
        <v>1</v>
      </c>
      <c r="D885" t="s">
        <v>173</v>
      </c>
      <c r="E885" t="s">
        <v>174</v>
      </c>
      <c r="F885">
        <v>1</v>
      </c>
      <c r="G885">
        <v>115</v>
      </c>
      <c r="H885">
        <v>56</v>
      </c>
      <c r="I885">
        <v>56</v>
      </c>
      <c r="J885" t="s">
        <v>246</v>
      </c>
      <c r="K885">
        <v>41</v>
      </c>
      <c r="L885">
        <v>243</v>
      </c>
      <c r="N885" t="str">
        <f>VLOOKUP(Table1[[#This Row],[Genera species]], 'Check list'!A:E, 5, FALSE)</f>
        <v>Alphitonia incana</v>
      </c>
    </row>
    <row r="886" spans="1:14">
      <c r="A886">
        <v>17</v>
      </c>
      <c r="B886">
        <v>1</v>
      </c>
      <c r="C886">
        <v>1</v>
      </c>
      <c r="D886" t="s">
        <v>28</v>
      </c>
      <c r="E886" t="s">
        <v>175</v>
      </c>
      <c r="F886">
        <v>4</v>
      </c>
      <c r="G886">
        <v>116</v>
      </c>
      <c r="H886">
        <v>12</v>
      </c>
      <c r="I886">
        <v>12</v>
      </c>
      <c r="J886" t="s">
        <v>246</v>
      </c>
      <c r="K886">
        <v>41</v>
      </c>
      <c r="L886">
        <v>243</v>
      </c>
      <c r="N886" t="str">
        <f>VLOOKUP(Table1[[#This Row],[Genera species]], 'Check list'!A:E, 5, FALSE)</f>
        <v>Erigeron canadensis</v>
      </c>
    </row>
    <row r="887" spans="1:14">
      <c r="A887">
        <v>17</v>
      </c>
      <c r="B887">
        <v>1</v>
      </c>
      <c r="C887">
        <v>1</v>
      </c>
      <c r="D887" t="s">
        <v>13</v>
      </c>
      <c r="E887" t="s">
        <v>17</v>
      </c>
      <c r="F887">
        <v>4</v>
      </c>
      <c r="G887">
        <v>8</v>
      </c>
      <c r="H887">
        <v>6</v>
      </c>
      <c r="I887">
        <v>6</v>
      </c>
      <c r="J887" t="s">
        <v>246</v>
      </c>
      <c r="K887">
        <v>41</v>
      </c>
      <c r="L887">
        <v>243</v>
      </c>
      <c r="N887" t="str">
        <f>VLOOKUP(Table1[[#This Row],[Genera species]], 'Check list'!A:E, 5, FALSE)</f>
        <v>Microstegium vimineum</v>
      </c>
    </row>
    <row r="888" spans="1:14">
      <c r="A888">
        <v>17</v>
      </c>
      <c r="B888">
        <v>1</v>
      </c>
      <c r="C888">
        <v>1</v>
      </c>
      <c r="D888" t="s">
        <v>12</v>
      </c>
      <c r="E888" t="s">
        <v>69</v>
      </c>
      <c r="F888">
        <v>1</v>
      </c>
      <c r="G888">
        <v>41</v>
      </c>
      <c r="H888">
        <v>5</v>
      </c>
      <c r="I888">
        <v>5</v>
      </c>
      <c r="J888" t="s">
        <v>246</v>
      </c>
      <c r="K888">
        <v>41</v>
      </c>
      <c r="L888">
        <v>243</v>
      </c>
      <c r="N888" t="str">
        <f>VLOOKUP(Table1[[#This Row],[Genera species]], 'Check list'!A:E, 5, FALSE)</f>
        <v>Piper sp</v>
      </c>
    </row>
    <row r="889" spans="1:14">
      <c r="A889">
        <v>17</v>
      </c>
      <c r="B889">
        <v>1</v>
      </c>
      <c r="C889">
        <v>1</v>
      </c>
      <c r="D889" t="s">
        <v>8</v>
      </c>
      <c r="E889" t="s">
        <v>176</v>
      </c>
      <c r="F889">
        <v>6</v>
      </c>
      <c r="G889">
        <v>117</v>
      </c>
      <c r="H889">
        <v>2</v>
      </c>
      <c r="I889">
        <v>2</v>
      </c>
      <c r="J889" t="s">
        <v>246</v>
      </c>
      <c r="K889">
        <v>41</v>
      </c>
      <c r="L889">
        <v>243</v>
      </c>
      <c r="N889" t="str">
        <f>VLOOKUP(Table1[[#This Row],[Genera species]], 'Check list'!A:E, 5, FALSE)</f>
        <v>Phymatosorus scolopendria</v>
      </c>
    </row>
    <row r="890" spans="1:14">
      <c r="A890">
        <v>17</v>
      </c>
      <c r="B890">
        <v>1</v>
      </c>
      <c r="C890">
        <v>1</v>
      </c>
      <c r="D890" t="s">
        <v>86</v>
      </c>
      <c r="E890" t="s">
        <v>109</v>
      </c>
      <c r="F890">
        <v>3</v>
      </c>
      <c r="G890">
        <v>69</v>
      </c>
      <c r="H890">
        <v>32</v>
      </c>
      <c r="I890">
        <v>32</v>
      </c>
      <c r="J890" t="s">
        <v>246</v>
      </c>
      <c r="K890">
        <v>41</v>
      </c>
      <c r="L890">
        <v>243</v>
      </c>
      <c r="N890" t="str">
        <f>VLOOKUP(Table1[[#This Row],[Genera species]], 'Check list'!A:E, 5, FALSE)</f>
        <v>Nephrolepis lauterbachii</v>
      </c>
    </row>
    <row r="891" spans="1:14">
      <c r="A891">
        <v>17</v>
      </c>
      <c r="B891">
        <v>1</v>
      </c>
      <c r="C891">
        <v>1</v>
      </c>
      <c r="D891" t="s">
        <v>47</v>
      </c>
      <c r="E891" t="s">
        <v>48</v>
      </c>
      <c r="F891">
        <v>3</v>
      </c>
      <c r="G891">
        <v>27</v>
      </c>
      <c r="H891">
        <v>19</v>
      </c>
      <c r="I891">
        <v>19</v>
      </c>
      <c r="J891" t="s">
        <v>246</v>
      </c>
      <c r="K891">
        <v>41</v>
      </c>
      <c r="L891">
        <v>243</v>
      </c>
      <c r="N891" t="str">
        <f>VLOOKUP(Table1[[#This Row],[Genera species]], 'Check list'!A:E, 5, FALSE)</f>
        <v>Sphaerostephanos veitchii</v>
      </c>
    </row>
    <row r="892" spans="1:14">
      <c r="A892">
        <v>17</v>
      </c>
      <c r="B892">
        <v>1</v>
      </c>
      <c r="C892">
        <v>1</v>
      </c>
      <c r="D892" t="s">
        <v>73</v>
      </c>
      <c r="E892" t="s">
        <v>74</v>
      </c>
      <c r="F892">
        <v>6</v>
      </c>
      <c r="G892">
        <v>45</v>
      </c>
      <c r="H892">
        <v>28</v>
      </c>
      <c r="I892">
        <v>28</v>
      </c>
      <c r="J892" t="s">
        <v>246</v>
      </c>
      <c r="K892">
        <v>41</v>
      </c>
      <c r="L892">
        <v>243</v>
      </c>
      <c r="N892" t="str">
        <f>VLOOKUP(Table1[[#This Row],[Genera species]], 'Check list'!A:E, 5, FALSE)</f>
        <v>Adiantum aneitense</v>
      </c>
    </row>
    <row r="893" spans="1:14">
      <c r="A893">
        <v>17</v>
      </c>
      <c r="B893">
        <v>1</v>
      </c>
      <c r="C893">
        <v>1</v>
      </c>
      <c r="D893" t="s">
        <v>177</v>
      </c>
      <c r="E893" t="s">
        <v>178</v>
      </c>
      <c r="F893">
        <v>2</v>
      </c>
      <c r="G893">
        <v>118</v>
      </c>
      <c r="H893">
        <v>57</v>
      </c>
      <c r="I893">
        <v>57</v>
      </c>
      <c r="J893" t="s">
        <v>246</v>
      </c>
      <c r="K893">
        <v>41</v>
      </c>
      <c r="L893">
        <v>243</v>
      </c>
      <c r="N893" t="str">
        <f>VLOOKUP(Table1[[#This Row],[Genera species]], 'Check list'!A:E, 5, FALSE)</f>
        <v>Rubus probus</v>
      </c>
    </row>
    <row r="894" spans="1:14">
      <c r="A894">
        <v>17</v>
      </c>
      <c r="B894">
        <v>1</v>
      </c>
      <c r="C894">
        <v>1</v>
      </c>
      <c r="D894" t="s">
        <v>177</v>
      </c>
      <c r="E894" t="s">
        <v>254</v>
      </c>
      <c r="F894">
        <v>2</v>
      </c>
      <c r="G894">
        <v>119</v>
      </c>
      <c r="H894">
        <v>57</v>
      </c>
      <c r="I894">
        <v>57</v>
      </c>
      <c r="J894" t="s">
        <v>246</v>
      </c>
      <c r="K894">
        <v>41</v>
      </c>
      <c r="L894">
        <v>243</v>
      </c>
      <c r="N894" t="str">
        <f>VLOOKUP(Table1[[#This Row],[Genera species]], 'Check list'!A:E, 5, FALSE)</f>
        <v>Rubus rosifolius</v>
      </c>
    </row>
    <row r="895" spans="1:14">
      <c r="A895">
        <v>17</v>
      </c>
      <c r="B895">
        <v>1</v>
      </c>
      <c r="C895">
        <v>1</v>
      </c>
      <c r="D895" t="s">
        <v>58</v>
      </c>
      <c r="E895" t="s">
        <v>80</v>
      </c>
      <c r="F895">
        <v>1</v>
      </c>
      <c r="G895">
        <v>49</v>
      </c>
      <c r="H895">
        <v>23</v>
      </c>
      <c r="I895">
        <v>23</v>
      </c>
      <c r="J895" t="s">
        <v>246</v>
      </c>
      <c r="K895">
        <v>41</v>
      </c>
      <c r="L895">
        <v>243</v>
      </c>
      <c r="N895" t="str">
        <f>VLOOKUP(Table1[[#This Row],[Genera species]], 'Check list'!A:E, 5, FALSE)</f>
        <v>Cinnamomum sp</v>
      </c>
    </row>
    <row r="896" spans="1:14">
      <c r="A896">
        <v>17</v>
      </c>
      <c r="B896">
        <v>1</v>
      </c>
      <c r="C896">
        <v>1</v>
      </c>
      <c r="D896" t="s">
        <v>18</v>
      </c>
      <c r="E896" t="s">
        <v>19</v>
      </c>
      <c r="F896">
        <v>6</v>
      </c>
      <c r="G896">
        <v>9</v>
      </c>
      <c r="H896">
        <v>8</v>
      </c>
      <c r="I896">
        <v>8</v>
      </c>
      <c r="J896" t="s">
        <v>246</v>
      </c>
      <c r="K896">
        <v>41</v>
      </c>
      <c r="L896">
        <v>243</v>
      </c>
      <c r="N896" t="str">
        <f>VLOOKUP(Table1[[#This Row],[Genera species]], 'Check list'!A:E, 5, FALSE)</f>
        <v>Goodyera procera</v>
      </c>
    </row>
    <row r="897" spans="1:14">
      <c r="A897">
        <v>17</v>
      </c>
      <c r="B897">
        <v>1</v>
      </c>
      <c r="C897">
        <v>1</v>
      </c>
      <c r="D897" t="s">
        <v>132</v>
      </c>
      <c r="E897" t="s">
        <v>133</v>
      </c>
      <c r="F897">
        <v>4</v>
      </c>
      <c r="G897">
        <v>88</v>
      </c>
      <c r="H897">
        <v>45</v>
      </c>
      <c r="I897">
        <v>45</v>
      </c>
      <c r="J897" t="s">
        <v>246</v>
      </c>
      <c r="K897">
        <v>41</v>
      </c>
      <c r="L897">
        <v>243</v>
      </c>
      <c r="N897" t="str">
        <f>VLOOKUP(Table1[[#This Row],[Genera species]], 'Check list'!A:E, 5, FALSE)</f>
        <v>Tradescantia fluminensis</v>
      </c>
    </row>
    <row r="898" spans="1:14">
      <c r="A898">
        <v>17</v>
      </c>
      <c r="B898">
        <v>1</v>
      </c>
      <c r="C898">
        <v>1</v>
      </c>
      <c r="D898" t="s">
        <v>28</v>
      </c>
      <c r="E898" t="s">
        <v>29</v>
      </c>
      <c r="F898">
        <v>4</v>
      </c>
      <c r="G898">
        <v>15</v>
      </c>
      <c r="H898">
        <v>12</v>
      </c>
      <c r="I898">
        <v>12</v>
      </c>
      <c r="J898" t="s">
        <v>246</v>
      </c>
      <c r="K898">
        <v>41</v>
      </c>
      <c r="L898">
        <v>243</v>
      </c>
      <c r="N898" t="str">
        <f>VLOOKUP(Table1[[#This Row],[Genera species]], 'Check list'!A:E, 5, FALSE)</f>
        <v>Ereclitites hieracifolia</v>
      </c>
    </row>
    <row r="899" spans="1:14">
      <c r="A899">
        <v>17</v>
      </c>
      <c r="B899">
        <v>1</v>
      </c>
      <c r="C899">
        <v>1</v>
      </c>
      <c r="D899" t="s">
        <v>33</v>
      </c>
      <c r="E899" t="s">
        <v>35</v>
      </c>
      <c r="F899">
        <v>4</v>
      </c>
      <c r="G899">
        <v>20</v>
      </c>
      <c r="H899">
        <v>13</v>
      </c>
      <c r="I899">
        <v>13</v>
      </c>
      <c r="J899" t="s">
        <v>246</v>
      </c>
      <c r="K899">
        <v>41</v>
      </c>
      <c r="L899">
        <v>243</v>
      </c>
      <c r="N899" t="str">
        <f>VLOOKUP(Table1[[#This Row],[Genera species]], 'Check list'!A:E, 5, FALSE)</f>
        <v>Desmodium intortum</v>
      </c>
    </row>
    <row r="900" spans="1:14">
      <c r="A900">
        <v>17</v>
      </c>
      <c r="B900">
        <v>1</v>
      </c>
      <c r="C900">
        <v>1</v>
      </c>
      <c r="D900" t="s">
        <v>28</v>
      </c>
      <c r="E900" t="s">
        <v>128</v>
      </c>
      <c r="F900">
        <v>4</v>
      </c>
      <c r="G900">
        <v>83</v>
      </c>
      <c r="H900">
        <v>12</v>
      </c>
      <c r="I900">
        <v>12</v>
      </c>
      <c r="J900" t="s">
        <v>246</v>
      </c>
      <c r="K900">
        <v>41</v>
      </c>
      <c r="L900">
        <v>243</v>
      </c>
      <c r="N900" t="str">
        <f>VLOOKUP(Table1[[#This Row],[Genera species]], 'Check list'!A:E, 5, FALSE)</f>
        <v>Bidens pilosa</v>
      </c>
    </row>
    <row r="901" spans="1:14">
      <c r="A901">
        <v>17</v>
      </c>
      <c r="B901">
        <v>1</v>
      </c>
      <c r="C901">
        <v>1</v>
      </c>
      <c r="D901" t="s">
        <v>13</v>
      </c>
      <c r="E901" t="s">
        <v>94</v>
      </c>
      <c r="F901">
        <v>4</v>
      </c>
      <c r="G901">
        <v>59</v>
      </c>
      <c r="H901">
        <v>6</v>
      </c>
      <c r="I901">
        <v>6</v>
      </c>
      <c r="J901" t="s">
        <v>246</v>
      </c>
      <c r="K901">
        <v>41</v>
      </c>
      <c r="L901">
        <v>243</v>
      </c>
      <c r="N901" t="str">
        <f>VLOOKUP(Table1[[#This Row],[Genera species]], 'Check list'!A:E, 5, FALSE)</f>
        <v>Imperata cylindrica</v>
      </c>
    </row>
    <row r="902" spans="1:14">
      <c r="A902">
        <v>17</v>
      </c>
      <c r="B902">
        <v>1</v>
      </c>
      <c r="C902">
        <v>1</v>
      </c>
      <c r="D902" t="s">
        <v>33</v>
      </c>
      <c r="E902" t="s">
        <v>179</v>
      </c>
      <c r="F902">
        <v>4</v>
      </c>
      <c r="G902">
        <v>120</v>
      </c>
      <c r="H902">
        <v>13</v>
      </c>
      <c r="I902">
        <v>13</v>
      </c>
      <c r="J902" t="s">
        <v>246</v>
      </c>
      <c r="K902">
        <v>41</v>
      </c>
      <c r="L902">
        <v>243</v>
      </c>
      <c r="N902" t="str">
        <f>VLOOKUP(Table1[[#This Row],[Genera species]], 'Check list'!A:E, 5, FALSE)</f>
        <v>Desmodium triflorum</v>
      </c>
    </row>
    <row r="903" spans="1:14">
      <c r="A903">
        <v>17</v>
      </c>
      <c r="B903">
        <v>1</v>
      </c>
      <c r="C903">
        <v>1</v>
      </c>
      <c r="D903" t="s">
        <v>95</v>
      </c>
      <c r="E903" t="s">
        <v>163</v>
      </c>
      <c r="F903">
        <v>5</v>
      </c>
      <c r="G903">
        <v>67</v>
      </c>
      <c r="H903">
        <v>34</v>
      </c>
      <c r="I903">
        <v>34</v>
      </c>
      <c r="J903" t="s">
        <v>246</v>
      </c>
      <c r="K903">
        <v>41</v>
      </c>
      <c r="L903">
        <v>243</v>
      </c>
      <c r="N903" t="str">
        <f>VLOOKUP(Table1[[#This Row],[Genera species]], 'Check list'!A:E, 5, FALSE)</f>
        <v>Passiflora edulis</v>
      </c>
    </row>
    <row r="904" spans="1:14">
      <c r="A904">
        <v>17</v>
      </c>
      <c r="B904">
        <v>1</v>
      </c>
      <c r="C904">
        <v>1</v>
      </c>
      <c r="D904" t="s">
        <v>13</v>
      </c>
      <c r="E904" t="s">
        <v>116</v>
      </c>
      <c r="F904">
        <v>5</v>
      </c>
      <c r="G904">
        <v>75</v>
      </c>
      <c r="H904">
        <v>6</v>
      </c>
      <c r="I904">
        <v>6</v>
      </c>
      <c r="J904" t="s">
        <v>246</v>
      </c>
      <c r="K904">
        <v>41</v>
      </c>
      <c r="L904">
        <v>243</v>
      </c>
      <c r="N904" t="str">
        <f>VLOOKUP(Table1[[#This Row],[Genera species]], 'Check list'!A:E, 5, FALSE)</f>
        <v>Nastus productus</v>
      </c>
    </row>
    <row r="905" spans="1:14">
      <c r="A905">
        <v>17</v>
      </c>
      <c r="B905">
        <v>1</v>
      </c>
      <c r="C905">
        <v>1</v>
      </c>
      <c r="D905" t="s">
        <v>6</v>
      </c>
      <c r="E905" t="s">
        <v>40</v>
      </c>
      <c r="F905">
        <v>3</v>
      </c>
      <c r="G905">
        <v>1</v>
      </c>
      <c r="H905">
        <v>1</v>
      </c>
      <c r="I905">
        <v>1</v>
      </c>
      <c r="J905" t="s">
        <v>246</v>
      </c>
      <c r="K905">
        <v>41</v>
      </c>
      <c r="L905">
        <v>243</v>
      </c>
      <c r="N905" t="str">
        <f>VLOOKUP(Table1[[#This Row],[Genera species]], 'Check list'!A:E, 5, FALSE)</f>
        <v>Asplenium musifolium</v>
      </c>
    </row>
    <row r="906" spans="1:14">
      <c r="A906">
        <v>17</v>
      </c>
      <c r="B906">
        <v>1</v>
      </c>
      <c r="C906">
        <v>1</v>
      </c>
      <c r="D906" t="s">
        <v>97</v>
      </c>
      <c r="E906" t="s">
        <v>98</v>
      </c>
      <c r="F906">
        <v>2</v>
      </c>
      <c r="G906">
        <v>61</v>
      </c>
      <c r="H906">
        <v>35</v>
      </c>
      <c r="I906">
        <v>35</v>
      </c>
      <c r="J906" t="s">
        <v>246</v>
      </c>
      <c r="K906">
        <v>41</v>
      </c>
      <c r="L906">
        <v>243</v>
      </c>
      <c r="N906" t="str">
        <f>VLOOKUP(Table1[[#This Row],[Genera species]], 'Check list'!A:E, 5, FALSE)</f>
        <v>Coffea arabica</v>
      </c>
    </row>
    <row r="907" spans="1:14">
      <c r="A907">
        <v>17</v>
      </c>
      <c r="B907">
        <v>1</v>
      </c>
      <c r="C907">
        <v>1</v>
      </c>
      <c r="D907" t="s">
        <v>140</v>
      </c>
      <c r="E907" t="s">
        <v>141</v>
      </c>
      <c r="F907">
        <v>2</v>
      </c>
      <c r="G907">
        <v>92</v>
      </c>
      <c r="H907">
        <v>47</v>
      </c>
      <c r="I907">
        <v>47</v>
      </c>
      <c r="J907" t="s">
        <v>246</v>
      </c>
      <c r="K907">
        <v>41</v>
      </c>
      <c r="L907">
        <v>243</v>
      </c>
      <c r="N907" t="str">
        <f>VLOOKUP(Table1[[#This Row],[Genera species]], 'Check list'!A:E, 5, FALSE)</f>
        <v>Muellerina celastroides</v>
      </c>
    </row>
    <row r="908" spans="1:14">
      <c r="A908">
        <v>17</v>
      </c>
      <c r="B908">
        <v>1</v>
      </c>
      <c r="C908">
        <v>1</v>
      </c>
      <c r="D908" t="s">
        <v>51</v>
      </c>
      <c r="E908" t="s">
        <v>52</v>
      </c>
      <c r="F908">
        <v>6</v>
      </c>
      <c r="G908">
        <v>29</v>
      </c>
      <c r="H908">
        <v>21</v>
      </c>
      <c r="I908">
        <v>21</v>
      </c>
      <c r="J908" t="s">
        <v>246</v>
      </c>
      <c r="K908">
        <v>41</v>
      </c>
      <c r="L908">
        <v>243</v>
      </c>
      <c r="N908" t="str">
        <f>VLOOKUP(Table1[[#This Row],[Genera species]], 'Check list'!A:E, 5, FALSE)</f>
        <v>Dicranum scoparium</v>
      </c>
    </row>
    <row r="909" spans="1:14">
      <c r="A909">
        <v>17</v>
      </c>
      <c r="B909">
        <v>1</v>
      </c>
      <c r="C909">
        <v>2</v>
      </c>
      <c r="D909" t="s">
        <v>155</v>
      </c>
      <c r="E909" t="s">
        <v>65</v>
      </c>
      <c r="F909">
        <v>1</v>
      </c>
      <c r="G909">
        <v>38</v>
      </c>
      <c r="H909">
        <v>14</v>
      </c>
      <c r="I909">
        <v>14</v>
      </c>
      <c r="J909" t="s">
        <v>246</v>
      </c>
      <c r="K909">
        <v>41</v>
      </c>
      <c r="L909">
        <v>243</v>
      </c>
      <c r="N909" t="str">
        <f>VLOOKUP(Table1[[#This Row],[Genera species]], 'Check list'!A:E, 5, FALSE)</f>
        <v>Riedelia sp</v>
      </c>
    </row>
    <row r="910" spans="1:14">
      <c r="A910">
        <v>17</v>
      </c>
      <c r="B910">
        <v>1</v>
      </c>
      <c r="C910">
        <v>2</v>
      </c>
      <c r="D910" t="s">
        <v>97</v>
      </c>
      <c r="E910" t="s">
        <v>180</v>
      </c>
      <c r="F910">
        <v>2</v>
      </c>
      <c r="G910">
        <v>121</v>
      </c>
      <c r="H910">
        <v>35</v>
      </c>
      <c r="I910">
        <v>35</v>
      </c>
      <c r="J910" t="s">
        <v>246</v>
      </c>
      <c r="K910">
        <v>41</v>
      </c>
      <c r="L910">
        <v>243</v>
      </c>
      <c r="N910" t="str">
        <f>VLOOKUP(Table1[[#This Row],[Genera species]], 'Check list'!A:E, 5, FALSE)</f>
        <v>Timonius timon</v>
      </c>
    </row>
    <row r="911" spans="1:14">
      <c r="A911">
        <v>17</v>
      </c>
      <c r="B911">
        <v>1</v>
      </c>
      <c r="C911">
        <v>2</v>
      </c>
      <c r="D911" t="s">
        <v>13</v>
      </c>
      <c r="E911" t="s">
        <v>17</v>
      </c>
      <c r="F911">
        <v>4</v>
      </c>
      <c r="G911">
        <v>8</v>
      </c>
      <c r="H911">
        <v>6</v>
      </c>
      <c r="I911">
        <v>6</v>
      </c>
      <c r="J911" t="s">
        <v>246</v>
      </c>
      <c r="K911">
        <v>41</v>
      </c>
      <c r="L911">
        <v>243</v>
      </c>
      <c r="N911" t="str">
        <f>VLOOKUP(Table1[[#This Row],[Genera species]], 'Check list'!A:E, 5, FALSE)</f>
        <v>Microstegium vimineum</v>
      </c>
    </row>
    <row r="912" spans="1:14">
      <c r="A912">
        <v>17</v>
      </c>
      <c r="B912">
        <v>1</v>
      </c>
      <c r="C912">
        <v>2</v>
      </c>
      <c r="D912" t="s">
        <v>86</v>
      </c>
      <c r="E912" t="s">
        <v>109</v>
      </c>
      <c r="F912">
        <v>3</v>
      </c>
      <c r="G912">
        <v>69</v>
      </c>
      <c r="H912">
        <v>32</v>
      </c>
      <c r="I912">
        <v>32</v>
      </c>
      <c r="J912" t="s">
        <v>246</v>
      </c>
      <c r="K912">
        <v>41</v>
      </c>
      <c r="L912">
        <v>243</v>
      </c>
      <c r="N912" t="str">
        <f>VLOOKUP(Table1[[#This Row],[Genera species]], 'Check list'!A:E, 5, FALSE)</f>
        <v>Nephrolepis lauterbachii</v>
      </c>
    </row>
    <row r="913" spans="1:14">
      <c r="A913">
        <v>17</v>
      </c>
      <c r="B913">
        <v>1</v>
      </c>
      <c r="C913">
        <v>2</v>
      </c>
      <c r="D913" t="s">
        <v>13</v>
      </c>
      <c r="E913" t="s">
        <v>116</v>
      </c>
      <c r="F913">
        <v>5</v>
      </c>
      <c r="G913">
        <v>75</v>
      </c>
      <c r="H913">
        <v>6</v>
      </c>
      <c r="I913">
        <v>6</v>
      </c>
      <c r="J913" t="s">
        <v>246</v>
      </c>
      <c r="K913">
        <v>41</v>
      </c>
      <c r="L913">
        <v>243</v>
      </c>
      <c r="N913" t="str">
        <f>VLOOKUP(Table1[[#This Row],[Genera species]], 'Check list'!A:E, 5, FALSE)</f>
        <v>Nastus productus</v>
      </c>
    </row>
    <row r="914" spans="1:14">
      <c r="A914">
        <v>17</v>
      </c>
      <c r="B914">
        <v>1</v>
      </c>
      <c r="C914">
        <v>2</v>
      </c>
      <c r="D914" t="s">
        <v>73</v>
      </c>
      <c r="E914" t="s">
        <v>74</v>
      </c>
      <c r="F914">
        <v>6</v>
      </c>
      <c r="G914">
        <v>45</v>
      </c>
      <c r="H914">
        <v>28</v>
      </c>
      <c r="I914">
        <v>28</v>
      </c>
      <c r="J914" t="s">
        <v>246</v>
      </c>
      <c r="K914">
        <v>41</v>
      </c>
      <c r="L914">
        <v>243</v>
      </c>
      <c r="N914" t="str">
        <f>VLOOKUP(Table1[[#This Row],[Genera species]], 'Check list'!A:E, 5, FALSE)</f>
        <v>Adiantum aneitense</v>
      </c>
    </row>
    <row r="915" spans="1:14">
      <c r="A915">
        <v>17</v>
      </c>
      <c r="B915">
        <v>1</v>
      </c>
      <c r="C915">
        <v>2</v>
      </c>
      <c r="D915" t="s">
        <v>33</v>
      </c>
      <c r="E915" t="s">
        <v>35</v>
      </c>
      <c r="F915">
        <v>4</v>
      </c>
      <c r="G915">
        <v>20</v>
      </c>
      <c r="H915">
        <v>13</v>
      </c>
      <c r="I915">
        <v>13</v>
      </c>
      <c r="J915" t="s">
        <v>246</v>
      </c>
      <c r="K915">
        <v>41</v>
      </c>
      <c r="L915">
        <v>243</v>
      </c>
      <c r="N915" t="str">
        <f>VLOOKUP(Table1[[#This Row],[Genera species]], 'Check list'!A:E, 5, FALSE)</f>
        <v>Desmodium intortum</v>
      </c>
    </row>
    <row r="916" spans="1:14">
      <c r="A916">
        <v>17</v>
      </c>
      <c r="B916">
        <v>1</v>
      </c>
      <c r="C916">
        <v>2</v>
      </c>
      <c r="D916" t="s">
        <v>15</v>
      </c>
      <c r="E916" t="s">
        <v>181</v>
      </c>
      <c r="F916">
        <v>1</v>
      </c>
      <c r="G916">
        <v>122</v>
      </c>
      <c r="H916">
        <v>7</v>
      </c>
      <c r="I916">
        <v>7</v>
      </c>
      <c r="J916" t="s">
        <v>246</v>
      </c>
      <c r="K916">
        <v>41</v>
      </c>
      <c r="L916">
        <v>243</v>
      </c>
      <c r="N916" t="str">
        <f>VLOOKUP(Table1[[#This Row],[Genera species]], 'Check list'!A:E, 5, FALSE)</f>
        <v>Antiaris toxicaria</v>
      </c>
    </row>
    <row r="917" spans="1:14">
      <c r="A917">
        <v>17</v>
      </c>
      <c r="B917">
        <v>1</v>
      </c>
      <c r="C917">
        <v>2</v>
      </c>
      <c r="D917" t="s">
        <v>13</v>
      </c>
      <c r="E917" t="s">
        <v>152</v>
      </c>
      <c r="F917">
        <v>4</v>
      </c>
      <c r="G917">
        <v>101</v>
      </c>
      <c r="H917">
        <v>6</v>
      </c>
      <c r="I917">
        <v>6</v>
      </c>
      <c r="J917" t="s">
        <v>246</v>
      </c>
      <c r="K917">
        <v>41</v>
      </c>
      <c r="L917">
        <v>243</v>
      </c>
      <c r="N917" t="str">
        <f>VLOOKUP(Table1[[#This Row],[Genera species]], 'Check list'!A:E, 5, FALSE)</f>
        <v>Leersia oryzoides</v>
      </c>
    </row>
    <row r="918" spans="1:14">
      <c r="A918">
        <v>17</v>
      </c>
      <c r="B918">
        <v>1</v>
      </c>
      <c r="C918">
        <v>2</v>
      </c>
      <c r="D918" t="s">
        <v>97</v>
      </c>
      <c r="E918" t="s">
        <v>98</v>
      </c>
      <c r="F918">
        <v>2</v>
      </c>
      <c r="G918">
        <v>61</v>
      </c>
      <c r="H918">
        <v>35</v>
      </c>
      <c r="I918">
        <v>35</v>
      </c>
      <c r="J918" t="s">
        <v>246</v>
      </c>
      <c r="K918">
        <v>41</v>
      </c>
      <c r="L918">
        <v>243</v>
      </c>
      <c r="N918" t="str">
        <f>VLOOKUP(Table1[[#This Row],[Genera species]], 'Check list'!A:E, 5, FALSE)</f>
        <v>Coffea arabica</v>
      </c>
    </row>
    <row r="919" spans="1:14">
      <c r="A919">
        <v>17</v>
      </c>
      <c r="B919">
        <v>1</v>
      </c>
      <c r="C919">
        <v>2</v>
      </c>
      <c r="D919" t="s">
        <v>12</v>
      </c>
      <c r="E919" t="s">
        <v>69</v>
      </c>
      <c r="F919">
        <v>1</v>
      </c>
      <c r="G919">
        <v>41</v>
      </c>
      <c r="H919">
        <v>5</v>
      </c>
      <c r="I919">
        <v>5</v>
      </c>
      <c r="J919" t="s">
        <v>246</v>
      </c>
      <c r="K919">
        <v>41</v>
      </c>
      <c r="L919">
        <v>243</v>
      </c>
      <c r="N919" t="str">
        <f>VLOOKUP(Table1[[#This Row],[Genera species]], 'Check list'!A:E, 5, FALSE)</f>
        <v>Piper sp</v>
      </c>
    </row>
    <row r="920" spans="1:14">
      <c r="A920">
        <v>17</v>
      </c>
      <c r="B920">
        <v>1</v>
      </c>
      <c r="C920">
        <v>2</v>
      </c>
      <c r="D920" t="s">
        <v>99</v>
      </c>
      <c r="E920" t="s">
        <v>100</v>
      </c>
      <c r="F920">
        <v>2</v>
      </c>
      <c r="G920">
        <v>62</v>
      </c>
      <c r="H920">
        <v>36</v>
      </c>
      <c r="I920">
        <v>36</v>
      </c>
      <c r="J920" t="s">
        <v>246</v>
      </c>
      <c r="K920">
        <v>41</v>
      </c>
      <c r="L920">
        <v>243</v>
      </c>
      <c r="N920" t="str">
        <f>VLOOKUP(Table1[[#This Row],[Genera species]], 'Check list'!A:E, 5, FALSE)</f>
        <v>Schefflera sp</v>
      </c>
    </row>
    <row r="921" spans="1:14">
      <c r="A921">
        <v>17</v>
      </c>
      <c r="B921">
        <v>1</v>
      </c>
      <c r="C921">
        <v>2</v>
      </c>
      <c r="D921" t="s">
        <v>15</v>
      </c>
      <c r="E921" t="s">
        <v>172</v>
      </c>
      <c r="F921">
        <v>1</v>
      </c>
      <c r="G921">
        <v>114</v>
      </c>
      <c r="H921">
        <v>7</v>
      </c>
      <c r="I921">
        <v>7</v>
      </c>
      <c r="J921" t="s">
        <v>246</v>
      </c>
      <c r="K921">
        <v>41</v>
      </c>
      <c r="L921">
        <v>243</v>
      </c>
      <c r="N921" t="str">
        <f>VLOOKUP(Table1[[#This Row],[Genera species]], 'Check list'!A:E, 5, FALSE)</f>
        <v>Ficus dammaropsis</v>
      </c>
    </row>
    <row r="922" spans="1:14">
      <c r="A922">
        <v>17</v>
      </c>
      <c r="B922">
        <v>1</v>
      </c>
      <c r="C922">
        <v>2</v>
      </c>
      <c r="D922" t="s">
        <v>13</v>
      </c>
      <c r="E922" t="s">
        <v>157</v>
      </c>
      <c r="F922">
        <v>4</v>
      </c>
      <c r="G922">
        <v>104</v>
      </c>
      <c r="H922">
        <v>6</v>
      </c>
      <c r="I922">
        <v>6</v>
      </c>
      <c r="J922" t="s">
        <v>246</v>
      </c>
      <c r="K922">
        <v>41</v>
      </c>
      <c r="L922">
        <v>243</v>
      </c>
      <c r="N922" t="str">
        <f>VLOOKUP(Table1[[#This Row],[Genera species]], 'Check list'!A:E, 5, FALSE)</f>
        <v>Phragmites australis</v>
      </c>
    </row>
    <row r="923" spans="1:14">
      <c r="A923">
        <v>17</v>
      </c>
      <c r="B923">
        <v>1</v>
      </c>
      <c r="C923">
        <v>2</v>
      </c>
      <c r="D923" t="s">
        <v>95</v>
      </c>
      <c r="E923" t="s">
        <v>163</v>
      </c>
      <c r="F923">
        <v>5</v>
      </c>
      <c r="G923">
        <v>67</v>
      </c>
      <c r="H923">
        <v>34</v>
      </c>
      <c r="I923">
        <v>34</v>
      </c>
      <c r="J923" t="s">
        <v>246</v>
      </c>
      <c r="K923">
        <v>41</v>
      </c>
      <c r="L923">
        <v>243</v>
      </c>
      <c r="N923" t="str">
        <f>VLOOKUP(Table1[[#This Row],[Genera species]], 'Check list'!A:E, 5, FALSE)</f>
        <v>Passiflora edulis</v>
      </c>
    </row>
    <row r="924" spans="1:14">
      <c r="A924">
        <v>17</v>
      </c>
      <c r="B924">
        <v>1</v>
      </c>
      <c r="C924">
        <v>2</v>
      </c>
      <c r="D924" t="s">
        <v>15</v>
      </c>
      <c r="E924" t="s">
        <v>182</v>
      </c>
      <c r="F924">
        <v>1</v>
      </c>
      <c r="G924">
        <v>123</v>
      </c>
      <c r="H924">
        <v>7</v>
      </c>
      <c r="I924">
        <v>7</v>
      </c>
      <c r="J924" t="s">
        <v>246</v>
      </c>
      <c r="K924">
        <v>41</v>
      </c>
      <c r="L924">
        <v>243</v>
      </c>
      <c r="N924" t="str">
        <f>VLOOKUP(Table1[[#This Row],[Genera species]], 'Check list'!A:E, 5, FALSE)</f>
        <v>Ficus benjamenii</v>
      </c>
    </row>
    <row r="925" spans="1:14">
      <c r="A925">
        <v>17</v>
      </c>
      <c r="B925">
        <v>1</v>
      </c>
      <c r="C925">
        <v>2</v>
      </c>
      <c r="D925" t="s">
        <v>177</v>
      </c>
      <c r="E925" t="s">
        <v>178</v>
      </c>
      <c r="F925">
        <v>2</v>
      </c>
      <c r="G925">
        <v>119</v>
      </c>
      <c r="H925">
        <v>57</v>
      </c>
      <c r="I925">
        <v>57</v>
      </c>
      <c r="J925" t="s">
        <v>246</v>
      </c>
      <c r="K925">
        <v>41</v>
      </c>
      <c r="L925">
        <v>243</v>
      </c>
      <c r="N925" t="str">
        <f>VLOOKUP(Table1[[#This Row],[Genera species]], 'Check list'!A:E, 5, FALSE)</f>
        <v>Rubus probus</v>
      </c>
    </row>
    <row r="926" spans="1:14">
      <c r="A926">
        <v>17</v>
      </c>
      <c r="B926">
        <v>1</v>
      </c>
      <c r="C926">
        <v>2</v>
      </c>
      <c r="D926" t="s">
        <v>67</v>
      </c>
      <c r="E926" t="s">
        <v>183</v>
      </c>
      <c r="F926">
        <v>4</v>
      </c>
      <c r="G926">
        <v>124</v>
      </c>
      <c r="H926">
        <v>26</v>
      </c>
      <c r="I926">
        <v>26</v>
      </c>
      <c r="J926" t="s">
        <v>246</v>
      </c>
      <c r="K926">
        <v>41</v>
      </c>
      <c r="L926">
        <v>243</v>
      </c>
      <c r="N926" t="str">
        <f>VLOOKUP(Table1[[#This Row],[Genera species]], 'Check list'!A:E, 5, FALSE)</f>
        <v>Plectranthus amboinicus</v>
      </c>
    </row>
    <row r="927" spans="1:14">
      <c r="A927">
        <v>17</v>
      </c>
      <c r="B927">
        <v>1</v>
      </c>
      <c r="C927">
        <v>2</v>
      </c>
      <c r="D927" t="s">
        <v>81</v>
      </c>
      <c r="E927" t="s">
        <v>61</v>
      </c>
      <c r="F927">
        <v>1</v>
      </c>
      <c r="G927">
        <v>35</v>
      </c>
      <c r="H927">
        <v>24</v>
      </c>
      <c r="I927">
        <v>24</v>
      </c>
      <c r="J927" t="s">
        <v>246</v>
      </c>
      <c r="K927">
        <v>41</v>
      </c>
      <c r="L927">
        <v>243</v>
      </c>
      <c r="N927" t="str">
        <f>VLOOKUP(Table1[[#This Row],[Genera species]], 'Check list'!A:E, 5, FALSE)</f>
        <v>Pittosporum ferrugineum</v>
      </c>
    </row>
    <row r="928" spans="1:14">
      <c r="A928">
        <v>17</v>
      </c>
      <c r="B928">
        <v>1</v>
      </c>
      <c r="C928">
        <v>2</v>
      </c>
      <c r="D928" t="s">
        <v>44</v>
      </c>
      <c r="E928" t="s">
        <v>43</v>
      </c>
      <c r="F928">
        <v>1</v>
      </c>
      <c r="G928">
        <v>24</v>
      </c>
      <c r="H928">
        <v>17</v>
      </c>
      <c r="I928">
        <v>17</v>
      </c>
      <c r="J928" t="s">
        <v>246</v>
      </c>
      <c r="K928">
        <v>41</v>
      </c>
      <c r="L928">
        <v>243</v>
      </c>
      <c r="N928" t="str">
        <f>VLOOKUP(Table1[[#This Row],[Genera species]], 'Check list'!A:E, 5, FALSE)</f>
        <v>Glochidion disparipes</v>
      </c>
    </row>
    <row r="929" spans="1:14">
      <c r="A929">
        <v>17</v>
      </c>
      <c r="B929">
        <v>1</v>
      </c>
      <c r="C929">
        <v>3</v>
      </c>
      <c r="D929" t="s">
        <v>99</v>
      </c>
      <c r="E929" t="s">
        <v>100</v>
      </c>
      <c r="F929">
        <v>2</v>
      </c>
      <c r="G929">
        <v>62</v>
      </c>
      <c r="H929">
        <v>36</v>
      </c>
      <c r="I929">
        <v>36</v>
      </c>
      <c r="J929" t="s">
        <v>246</v>
      </c>
      <c r="K929">
        <v>41</v>
      </c>
      <c r="L929">
        <v>243</v>
      </c>
      <c r="N929" t="str">
        <f>VLOOKUP(Table1[[#This Row],[Genera species]], 'Check list'!A:E, 5, FALSE)</f>
        <v>Schefflera sp</v>
      </c>
    </row>
    <row r="930" spans="1:14">
      <c r="A930">
        <v>17</v>
      </c>
      <c r="B930">
        <v>1</v>
      </c>
      <c r="C930">
        <v>3</v>
      </c>
      <c r="D930" t="s">
        <v>47</v>
      </c>
      <c r="E930" t="s">
        <v>48</v>
      </c>
      <c r="F930">
        <v>3</v>
      </c>
      <c r="G930">
        <v>27</v>
      </c>
      <c r="H930">
        <v>19</v>
      </c>
      <c r="I930">
        <v>19</v>
      </c>
      <c r="J930" t="s">
        <v>246</v>
      </c>
      <c r="K930">
        <v>41</v>
      </c>
      <c r="L930">
        <v>243</v>
      </c>
      <c r="N930" t="str">
        <f>VLOOKUP(Table1[[#This Row],[Genera species]], 'Check list'!A:E, 5, FALSE)</f>
        <v>Sphaerostephanos veitchii</v>
      </c>
    </row>
    <row r="931" spans="1:14">
      <c r="A931">
        <v>17</v>
      </c>
      <c r="B931">
        <v>1</v>
      </c>
      <c r="C931">
        <v>3</v>
      </c>
      <c r="D931" t="s">
        <v>81</v>
      </c>
      <c r="E931" t="s">
        <v>61</v>
      </c>
      <c r="F931">
        <v>1</v>
      </c>
      <c r="G931">
        <v>35</v>
      </c>
      <c r="H931">
        <v>24</v>
      </c>
      <c r="I931">
        <v>24</v>
      </c>
      <c r="J931" t="s">
        <v>246</v>
      </c>
      <c r="K931">
        <v>41</v>
      </c>
      <c r="L931">
        <v>243</v>
      </c>
      <c r="N931" t="str">
        <f>VLOOKUP(Table1[[#This Row],[Genera species]], 'Check list'!A:E, 5, FALSE)</f>
        <v>Pittosporum ferrugineum</v>
      </c>
    </row>
    <row r="932" spans="1:14">
      <c r="A932">
        <v>17</v>
      </c>
      <c r="B932">
        <v>1</v>
      </c>
      <c r="C932">
        <v>3</v>
      </c>
      <c r="D932" t="s">
        <v>8</v>
      </c>
      <c r="E932" t="s">
        <v>184</v>
      </c>
      <c r="F932">
        <v>3</v>
      </c>
      <c r="G932">
        <v>125</v>
      </c>
      <c r="H932">
        <v>2</v>
      </c>
      <c r="I932">
        <v>2</v>
      </c>
      <c r="J932" t="s">
        <v>246</v>
      </c>
      <c r="K932">
        <v>41</v>
      </c>
      <c r="L932">
        <v>243</v>
      </c>
      <c r="N932" t="str">
        <f>VLOOKUP(Table1[[#This Row],[Genera species]], 'Check list'!A:E, 5, FALSE)</f>
        <v>Schellolepis persicifolia</v>
      </c>
    </row>
    <row r="933" spans="1:14">
      <c r="A933">
        <v>17</v>
      </c>
      <c r="B933">
        <v>1</v>
      </c>
      <c r="C933">
        <v>3</v>
      </c>
      <c r="D933" t="s">
        <v>97</v>
      </c>
      <c r="E933" t="s">
        <v>188</v>
      </c>
      <c r="F933">
        <v>2</v>
      </c>
      <c r="G933">
        <v>87</v>
      </c>
      <c r="H933">
        <v>35</v>
      </c>
      <c r="I933">
        <v>35</v>
      </c>
      <c r="J933" t="s">
        <v>246</v>
      </c>
      <c r="K933">
        <v>41</v>
      </c>
      <c r="L933">
        <v>243</v>
      </c>
      <c r="N933" t="str">
        <f>VLOOKUP(Table1[[#This Row],[Genera species]], 'Check list'!A:E, 5, FALSE)</f>
        <v>Psychotria camerunensis</v>
      </c>
    </row>
    <row r="934" spans="1:14">
      <c r="A934">
        <v>17</v>
      </c>
      <c r="B934">
        <v>1</v>
      </c>
      <c r="C934">
        <v>3</v>
      </c>
      <c r="D934" t="s">
        <v>73</v>
      </c>
      <c r="E934" t="s">
        <v>74</v>
      </c>
      <c r="F934">
        <v>6</v>
      </c>
      <c r="G934">
        <v>45</v>
      </c>
      <c r="H934">
        <v>28</v>
      </c>
      <c r="I934">
        <v>28</v>
      </c>
      <c r="J934" t="s">
        <v>246</v>
      </c>
      <c r="K934">
        <v>41</v>
      </c>
      <c r="L934">
        <v>243</v>
      </c>
      <c r="N934" t="str">
        <f>VLOOKUP(Table1[[#This Row],[Genera species]], 'Check list'!A:E, 5, FALSE)</f>
        <v>Adiantum aneitense</v>
      </c>
    </row>
    <row r="935" spans="1:14">
      <c r="A935">
        <v>17</v>
      </c>
      <c r="B935">
        <v>1</v>
      </c>
      <c r="C935">
        <v>3</v>
      </c>
      <c r="D935" t="s">
        <v>185</v>
      </c>
      <c r="E935" t="s">
        <v>186</v>
      </c>
      <c r="F935">
        <v>4</v>
      </c>
      <c r="G935">
        <v>126</v>
      </c>
      <c r="H935">
        <v>58</v>
      </c>
      <c r="I935">
        <v>58</v>
      </c>
      <c r="J935" t="s">
        <v>246</v>
      </c>
      <c r="K935">
        <v>41</v>
      </c>
      <c r="L935">
        <v>243</v>
      </c>
      <c r="N935" t="str">
        <f>VLOOKUP(Table1[[#This Row],[Genera species]], 'Check list'!A:E, 5, FALSE)</f>
        <v>Dianella acutifolia</v>
      </c>
    </row>
    <row r="936" spans="1:14">
      <c r="A936">
        <v>17</v>
      </c>
      <c r="B936">
        <v>1</v>
      </c>
      <c r="C936">
        <v>3</v>
      </c>
      <c r="D936" t="s">
        <v>38</v>
      </c>
      <c r="E936" t="s">
        <v>187</v>
      </c>
      <c r="F936">
        <v>1</v>
      </c>
      <c r="G936">
        <v>127</v>
      </c>
      <c r="H936">
        <v>16</v>
      </c>
      <c r="I936">
        <v>16</v>
      </c>
      <c r="J936" t="s">
        <v>246</v>
      </c>
      <c r="K936">
        <v>41</v>
      </c>
      <c r="L936">
        <v>243</v>
      </c>
      <c r="N936" t="str">
        <f>VLOOKUP(Table1[[#This Row],[Genera species]], 'Check list'!A:E, 5, FALSE)</f>
        <v>Sterculia sp</v>
      </c>
    </row>
    <row r="937" spans="1:14">
      <c r="A937">
        <v>17</v>
      </c>
      <c r="B937">
        <v>1</v>
      </c>
      <c r="C937">
        <v>3</v>
      </c>
      <c r="D937" t="s">
        <v>12</v>
      </c>
      <c r="E937" t="s">
        <v>69</v>
      </c>
      <c r="F937">
        <v>1</v>
      </c>
      <c r="G937">
        <v>41</v>
      </c>
      <c r="H937">
        <v>5</v>
      </c>
      <c r="I937">
        <v>5</v>
      </c>
      <c r="J937" t="s">
        <v>246</v>
      </c>
      <c r="K937">
        <v>41</v>
      </c>
      <c r="L937">
        <v>243</v>
      </c>
      <c r="N937" t="str">
        <f>VLOOKUP(Table1[[#This Row],[Genera species]], 'Check list'!A:E, 5, FALSE)</f>
        <v>Piper sp</v>
      </c>
    </row>
    <row r="938" spans="1:14">
      <c r="A938">
        <v>17</v>
      </c>
      <c r="B938">
        <v>1</v>
      </c>
      <c r="C938">
        <v>3</v>
      </c>
      <c r="D938" t="s">
        <v>33</v>
      </c>
      <c r="E938" t="s">
        <v>35</v>
      </c>
      <c r="F938">
        <v>4</v>
      </c>
      <c r="G938">
        <v>20</v>
      </c>
      <c r="H938">
        <v>13</v>
      </c>
      <c r="I938">
        <v>13</v>
      </c>
      <c r="J938" t="s">
        <v>246</v>
      </c>
      <c r="K938">
        <v>41</v>
      </c>
      <c r="L938">
        <v>243</v>
      </c>
      <c r="N938" t="str">
        <f>VLOOKUP(Table1[[#This Row],[Genera species]], 'Check list'!A:E, 5, FALSE)</f>
        <v>Desmodium intortum</v>
      </c>
    </row>
    <row r="939" spans="1:14">
      <c r="A939">
        <v>17</v>
      </c>
      <c r="B939">
        <v>1</v>
      </c>
      <c r="C939">
        <v>3</v>
      </c>
      <c r="D939" t="s">
        <v>47</v>
      </c>
      <c r="E939" t="s">
        <v>62</v>
      </c>
      <c r="F939">
        <v>3</v>
      </c>
      <c r="G939">
        <v>36</v>
      </c>
      <c r="H939">
        <v>19</v>
      </c>
      <c r="I939">
        <v>19</v>
      </c>
      <c r="J939" t="s">
        <v>246</v>
      </c>
      <c r="K939">
        <v>41</v>
      </c>
      <c r="L939">
        <v>243</v>
      </c>
      <c r="N939" t="str">
        <f>VLOOKUP(Table1[[#This Row],[Genera species]], 'Check list'!A:E, 5, FALSE)</f>
        <v>Sphaerostephanos moseleyi</v>
      </c>
    </row>
    <row r="940" spans="1:14">
      <c r="A940">
        <v>17</v>
      </c>
      <c r="B940">
        <v>1</v>
      </c>
      <c r="C940">
        <v>3</v>
      </c>
      <c r="D940" t="s">
        <v>18</v>
      </c>
      <c r="E940" t="s">
        <v>25</v>
      </c>
      <c r="F940">
        <v>6</v>
      </c>
      <c r="G940">
        <v>13</v>
      </c>
      <c r="H940">
        <v>8</v>
      </c>
      <c r="I940">
        <v>8</v>
      </c>
      <c r="J940" t="s">
        <v>246</v>
      </c>
      <c r="K940">
        <v>41</v>
      </c>
      <c r="L940">
        <v>243</v>
      </c>
      <c r="N940" t="str">
        <f>VLOOKUP(Table1[[#This Row],[Genera species]], 'Check list'!A:E, 5, FALSE)</f>
        <v>Collabium carinatum</v>
      </c>
    </row>
    <row r="941" spans="1:14">
      <c r="A941">
        <v>17</v>
      </c>
      <c r="B941">
        <v>1</v>
      </c>
      <c r="C941">
        <v>3</v>
      </c>
      <c r="D941" t="s">
        <v>13</v>
      </c>
      <c r="E941" t="s">
        <v>157</v>
      </c>
      <c r="F941">
        <v>4</v>
      </c>
      <c r="G941">
        <v>104</v>
      </c>
      <c r="H941">
        <v>6</v>
      </c>
      <c r="I941">
        <v>6</v>
      </c>
      <c r="J941" t="s">
        <v>246</v>
      </c>
      <c r="K941">
        <v>41</v>
      </c>
      <c r="L941">
        <v>243</v>
      </c>
      <c r="N941" t="str">
        <f>VLOOKUP(Table1[[#This Row],[Genera species]], 'Check list'!A:E, 5, FALSE)</f>
        <v>Phragmites australis</v>
      </c>
    </row>
    <row r="942" spans="1:14">
      <c r="A942">
        <v>17</v>
      </c>
      <c r="B942">
        <v>1</v>
      </c>
      <c r="C942">
        <v>3</v>
      </c>
      <c r="D942" t="s">
        <v>12</v>
      </c>
      <c r="E942" t="s">
        <v>198</v>
      </c>
      <c r="F942">
        <v>1</v>
      </c>
      <c r="G942">
        <v>42</v>
      </c>
      <c r="H942">
        <v>5</v>
      </c>
      <c r="I942">
        <v>5</v>
      </c>
      <c r="J942" t="s">
        <v>246</v>
      </c>
      <c r="K942">
        <v>41</v>
      </c>
      <c r="L942">
        <v>243</v>
      </c>
      <c r="N942" t="str">
        <f>VLOOKUP(Table1[[#This Row],[Genera species]], 'Check list'!A:E, 5, FALSE)</f>
        <v>Piper macropiper</v>
      </c>
    </row>
    <row r="943" spans="1:14">
      <c r="A943">
        <v>17</v>
      </c>
      <c r="B943">
        <v>1</v>
      </c>
      <c r="C943">
        <v>3</v>
      </c>
      <c r="D943" t="s">
        <v>97</v>
      </c>
      <c r="E943" t="s">
        <v>189</v>
      </c>
      <c r="F943">
        <v>2</v>
      </c>
      <c r="G943">
        <v>86</v>
      </c>
      <c r="H943">
        <v>35</v>
      </c>
      <c r="I943">
        <v>35</v>
      </c>
      <c r="J943" t="s">
        <v>246</v>
      </c>
      <c r="K943">
        <v>41</v>
      </c>
      <c r="L943">
        <v>243</v>
      </c>
      <c r="N943" t="str">
        <f>VLOOKUP(Table1[[#This Row],[Genera species]], 'Check list'!A:E, 5, FALSE)</f>
        <v>Psychotria insularum</v>
      </c>
    </row>
    <row r="944" spans="1:14">
      <c r="A944">
        <v>17</v>
      </c>
      <c r="B944">
        <v>1</v>
      </c>
      <c r="C944">
        <v>3</v>
      </c>
      <c r="D944" t="s">
        <v>13</v>
      </c>
      <c r="E944" t="s">
        <v>116</v>
      </c>
      <c r="F944">
        <v>5</v>
      </c>
      <c r="G944">
        <v>75</v>
      </c>
      <c r="H944">
        <v>6</v>
      </c>
      <c r="I944">
        <v>6</v>
      </c>
      <c r="J944" t="s">
        <v>246</v>
      </c>
      <c r="K944">
        <v>41</v>
      </c>
      <c r="L944">
        <v>243</v>
      </c>
      <c r="N944" t="str">
        <f>VLOOKUP(Table1[[#This Row],[Genera species]], 'Check list'!A:E, 5, FALSE)</f>
        <v>Nastus productus</v>
      </c>
    </row>
    <row r="945" spans="1:14">
      <c r="A945">
        <v>17</v>
      </c>
      <c r="B945">
        <v>1</v>
      </c>
      <c r="C945">
        <v>3</v>
      </c>
      <c r="D945" t="s">
        <v>33</v>
      </c>
      <c r="E945" t="s">
        <v>191</v>
      </c>
      <c r="F945">
        <v>5</v>
      </c>
      <c r="G945">
        <v>128</v>
      </c>
      <c r="H945">
        <v>13</v>
      </c>
      <c r="I945">
        <v>13</v>
      </c>
      <c r="J945" t="s">
        <v>246</v>
      </c>
      <c r="K945">
        <v>41</v>
      </c>
      <c r="L945">
        <v>243</v>
      </c>
      <c r="N945" t="str">
        <f>VLOOKUP(Table1[[#This Row],[Genera species]], 'Check list'!A:E, 5, FALSE)</f>
        <v>Rhynchosia sublobata</v>
      </c>
    </row>
    <row r="946" spans="1:14">
      <c r="A946">
        <v>17</v>
      </c>
      <c r="B946">
        <v>1</v>
      </c>
      <c r="C946">
        <v>3</v>
      </c>
      <c r="D946" t="s">
        <v>253</v>
      </c>
      <c r="E946" t="s">
        <v>117</v>
      </c>
      <c r="F946">
        <v>4</v>
      </c>
      <c r="G946">
        <v>76</v>
      </c>
      <c r="H946">
        <v>42</v>
      </c>
      <c r="I946">
        <v>42</v>
      </c>
      <c r="J946" t="s">
        <v>246</v>
      </c>
      <c r="K946">
        <v>41</v>
      </c>
      <c r="L946">
        <v>243</v>
      </c>
      <c r="N946" t="str">
        <f>VLOOKUP(Table1[[#This Row],[Genera species]], 'Check list'!A:E, 5, FALSE)</f>
        <v>Rungia chinensis</v>
      </c>
    </row>
    <row r="947" spans="1:14">
      <c r="A947">
        <v>17</v>
      </c>
      <c r="B947">
        <v>1</v>
      </c>
      <c r="C947">
        <v>3</v>
      </c>
      <c r="D947" t="s">
        <v>192</v>
      </c>
      <c r="E947" t="s">
        <v>41</v>
      </c>
      <c r="F947">
        <v>3</v>
      </c>
      <c r="G947">
        <v>3</v>
      </c>
      <c r="H947">
        <v>3</v>
      </c>
      <c r="I947">
        <v>3</v>
      </c>
      <c r="J947" t="s">
        <v>246</v>
      </c>
      <c r="K947">
        <v>41</v>
      </c>
      <c r="L947">
        <v>243</v>
      </c>
      <c r="N947" t="str">
        <f>VLOOKUP(Table1[[#This Row],[Genera species]], 'Check list'!A:E, 5, FALSE)</f>
        <v>Leucostegia pallida</v>
      </c>
    </row>
    <row r="948" spans="1:14">
      <c r="A948">
        <v>17</v>
      </c>
      <c r="B948">
        <v>1</v>
      </c>
      <c r="C948">
        <v>3</v>
      </c>
      <c r="D948" t="s">
        <v>51</v>
      </c>
      <c r="E948" t="s">
        <v>52</v>
      </c>
      <c r="F948">
        <v>6</v>
      </c>
      <c r="G948">
        <v>29</v>
      </c>
      <c r="H948">
        <v>21</v>
      </c>
      <c r="I948">
        <v>21</v>
      </c>
      <c r="J948" t="s">
        <v>246</v>
      </c>
      <c r="K948">
        <v>41</v>
      </c>
      <c r="L948">
        <v>243</v>
      </c>
      <c r="N948" t="str">
        <f>VLOOKUP(Table1[[#This Row],[Genera species]], 'Check list'!A:E, 5, FALSE)</f>
        <v>Dicranum scoparium</v>
      </c>
    </row>
    <row r="949" spans="1:14">
      <c r="A949">
        <v>17</v>
      </c>
      <c r="B949">
        <v>1</v>
      </c>
      <c r="C949">
        <v>3</v>
      </c>
      <c r="D949" t="s">
        <v>44</v>
      </c>
      <c r="E949" t="s">
        <v>59</v>
      </c>
      <c r="F949">
        <v>2</v>
      </c>
      <c r="G949">
        <v>33</v>
      </c>
      <c r="H949">
        <v>13</v>
      </c>
      <c r="I949">
        <v>13</v>
      </c>
      <c r="J949" t="s">
        <v>246</v>
      </c>
      <c r="K949">
        <v>41</v>
      </c>
      <c r="L949">
        <v>243</v>
      </c>
      <c r="N949" t="str">
        <f>VLOOKUP(Table1[[#This Row],[Genera species]], 'Check list'!A:E, 5, FALSE)</f>
        <v>Breynia crenua</v>
      </c>
    </row>
    <row r="950" spans="1:14">
      <c r="A950">
        <v>17</v>
      </c>
      <c r="B950">
        <v>1</v>
      </c>
      <c r="C950">
        <v>3</v>
      </c>
      <c r="D950" t="s">
        <v>15</v>
      </c>
      <c r="E950" t="s">
        <v>172</v>
      </c>
      <c r="F950">
        <v>1</v>
      </c>
      <c r="G950">
        <v>114</v>
      </c>
      <c r="H950">
        <v>7</v>
      </c>
      <c r="I950">
        <v>7</v>
      </c>
      <c r="J950" t="s">
        <v>246</v>
      </c>
      <c r="K950">
        <v>41</v>
      </c>
      <c r="L950">
        <v>243</v>
      </c>
      <c r="N950" t="str">
        <f>VLOOKUP(Table1[[#This Row],[Genera species]], 'Check list'!A:E, 5, FALSE)</f>
        <v>Ficus dammaropsis</v>
      </c>
    </row>
    <row r="951" spans="1:14">
      <c r="A951">
        <v>17</v>
      </c>
      <c r="B951">
        <v>1</v>
      </c>
      <c r="C951">
        <v>3</v>
      </c>
      <c r="D951" t="s">
        <v>12</v>
      </c>
      <c r="E951" t="s">
        <v>193</v>
      </c>
      <c r="F951">
        <v>1</v>
      </c>
      <c r="G951">
        <v>129</v>
      </c>
      <c r="H951">
        <v>5</v>
      </c>
      <c r="I951">
        <v>5</v>
      </c>
      <c r="J951" t="s">
        <v>246</v>
      </c>
      <c r="K951">
        <v>41</v>
      </c>
      <c r="L951">
        <v>243</v>
      </c>
      <c r="N951" t="str">
        <f>VLOOKUP(Table1[[#This Row],[Genera species]], 'Check list'!A:E, 5, FALSE)</f>
        <v>Peperomia microphylla</v>
      </c>
    </row>
    <row r="952" spans="1:14">
      <c r="A952">
        <v>17</v>
      </c>
      <c r="B952">
        <v>1</v>
      </c>
      <c r="C952">
        <v>3</v>
      </c>
      <c r="D952" t="s">
        <v>97</v>
      </c>
      <c r="E952" t="s">
        <v>98</v>
      </c>
      <c r="F952">
        <v>2</v>
      </c>
      <c r="G952">
        <v>61</v>
      </c>
      <c r="H952">
        <v>35</v>
      </c>
      <c r="I952">
        <v>35</v>
      </c>
      <c r="J952" t="s">
        <v>246</v>
      </c>
      <c r="K952">
        <v>41</v>
      </c>
      <c r="L952">
        <v>243</v>
      </c>
      <c r="N952" t="str">
        <f>VLOOKUP(Table1[[#This Row],[Genera species]], 'Check list'!A:E, 5, FALSE)</f>
        <v>Coffea arabica</v>
      </c>
    </row>
    <row r="953" spans="1:14">
      <c r="A953">
        <v>17</v>
      </c>
      <c r="B953">
        <v>1</v>
      </c>
      <c r="C953">
        <v>3</v>
      </c>
      <c r="D953" t="s">
        <v>70</v>
      </c>
      <c r="E953" t="s">
        <v>71</v>
      </c>
      <c r="F953">
        <v>3</v>
      </c>
      <c r="G953">
        <v>43</v>
      </c>
      <c r="H953">
        <v>27</v>
      </c>
      <c r="I953">
        <v>27</v>
      </c>
      <c r="J953" t="s">
        <v>246</v>
      </c>
      <c r="K953">
        <v>41</v>
      </c>
      <c r="L953">
        <v>243</v>
      </c>
      <c r="N953" t="str">
        <f>VLOOKUP(Table1[[#This Row],[Genera species]], 'Check list'!A:E, 5, FALSE)</f>
        <v>Diplazium dilatatum</v>
      </c>
    </row>
    <row r="954" spans="1:14">
      <c r="A954">
        <v>17</v>
      </c>
      <c r="B954">
        <v>1</v>
      </c>
      <c r="C954">
        <v>3</v>
      </c>
      <c r="D954" t="s">
        <v>44</v>
      </c>
      <c r="E954" t="s">
        <v>43</v>
      </c>
      <c r="F954">
        <v>1</v>
      </c>
      <c r="G954">
        <v>24</v>
      </c>
      <c r="H954">
        <v>17</v>
      </c>
      <c r="I954">
        <v>17</v>
      </c>
      <c r="J954" t="s">
        <v>246</v>
      </c>
      <c r="K954">
        <v>41</v>
      </c>
      <c r="L954">
        <v>243</v>
      </c>
      <c r="N954" t="str">
        <f>VLOOKUP(Table1[[#This Row],[Genera species]], 'Check list'!A:E, 5, FALSE)</f>
        <v>Glochidion disparipes</v>
      </c>
    </row>
    <row r="955" spans="1:14">
      <c r="A955">
        <v>17</v>
      </c>
      <c r="B955">
        <v>1</v>
      </c>
      <c r="C955">
        <v>4</v>
      </c>
      <c r="D955" t="s">
        <v>70</v>
      </c>
      <c r="E955" t="s">
        <v>71</v>
      </c>
      <c r="F955">
        <v>3</v>
      </c>
      <c r="G955">
        <v>43</v>
      </c>
      <c r="H955">
        <v>27</v>
      </c>
      <c r="I955">
        <v>27</v>
      </c>
      <c r="J955" t="s">
        <v>246</v>
      </c>
      <c r="K955">
        <v>41</v>
      </c>
      <c r="L955">
        <v>243</v>
      </c>
      <c r="N955" t="str">
        <f>VLOOKUP(Table1[[#This Row],[Genera species]], 'Check list'!A:E, 5, FALSE)</f>
        <v>Diplazium dilatatum</v>
      </c>
    </row>
    <row r="956" spans="1:14">
      <c r="A956">
        <v>17</v>
      </c>
      <c r="B956">
        <v>1</v>
      </c>
      <c r="C956">
        <v>4</v>
      </c>
      <c r="D956" t="s">
        <v>47</v>
      </c>
      <c r="E956" t="s">
        <v>62</v>
      </c>
      <c r="F956">
        <v>3</v>
      </c>
      <c r="G956">
        <v>36</v>
      </c>
      <c r="H956">
        <v>19</v>
      </c>
      <c r="I956">
        <v>19</v>
      </c>
      <c r="J956" t="s">
        <v>246</v>
      </c>
      <c r="K956">
        <v>41</v>
      </c>
      <c r="L956">
        <v>243</v>
      </c>
      <c r="N956" t="str">
        <f>VLOOKUP(Table1[[#This Row],[Genera species]], 'Check list'!A:E, 5, FALSE)</f>
        <v>Sphaerostephanos moseleyi</v>
      </c>
    </row>
    <row r="957" spans="1:14">
      <c r="A957">
        <v>17</v>
      </c>
      <c r="B957">
        <v>1</v>
      </c>
      <c r="C957">
        <v>4</v>
      </c>
      <c r="D957" t="s">
        <v>12</v>
      </c>
      <c r="E957" t="s">
        <v>193</v>
      </c>
      <c r="F957">
        <v>5</v>
      </c>
      <c r="G957">
        <v>129</v>
      </c>
      <c r="H957">
        <v>5</v>
      </c>
      <c r="I957">
        <v>5</v>
      </c>
      <c r="J957" t="s">
        <v>246</v>
      </c>
      <c r="K957">
        <v>41</v>
      </c>
      <c r="L957">
        <v>243</v>
      </c>
      <c r="N957" t="str">
        <f>VLOOKUP(Table1[[#This Row],[Genera species]], 'Check list'!A:E, 5, FALSE)</f>
        <v>Peperomia microphylla</v>
      </c>
    </row>
    <row r="958" spans="1:14">
      <c r="A958">
        <v>17</v>
      </c>
      <c r="B958">
        <v>1</v>
      </c>
      <c r="C958">
        <v>4</v>
      </c>
      <c r="D958" t="s">
        <v>194</v>
      </c>
      <c r="E958" t="s">
        <v>195</v>
      </c>
      <c r="F958">
        <v>1</v>
      </c>
      <c r="G958">
        <v>130</v>
      </c>
      <c r="H958">
        <v>59</v>
      </c>
      <c r="I958">
        <v>59</v>
      </c>
      <c r="J958" t="s">
        <v>246</v>
      </c>
      <c r="K958">
        <v>41</v>
      </c>
      <c r="L958">
        <v>243</v>
      </c>
      <c r="N958" t="str">
        <f>VLOOKUP(Table1[[#This Row],[Genera species]], 'Check list'!A:E, 5, FALSE)</f>
        <v>Eurya sp</v>
      </c>
    </row>
    <row r="959" spans="1:14">
      <c r="A959">
        <v>17</v>
      </c>
      <c r="B959">
        <v>1</v>
      </c>
      <c r="C959">
        <v>4</v>
      </c>
      <c r="D959" t="s">
        <v>33</v>
      </c>
      <c r="E959" t="s">
        <v>35</v>
      </c>
      <c r="F959">
        <v>4</v>
      </c>
      <c r="G959">
        <v>20</v>
      </c>
      <c r="H959">
        <v>13</v>
      </c>
      <c r="I959">
        <v>13</v>
      </c>
      <c r="J959" t="s">
        <v>246</v>
      </c>
      <c r="K959">
        <v>41</v>
      </c>
      <c r="L959">
        <v>243</v>
      </c>
      <c r="N959" t="str">
        <f>VLOOKUP(Table1[[#This Row],[Genera species]], 'Check list'!A:E, 5, FALSE)</f>
        <v>Desmodium intortum</v>
      </c>
    </row>
    <row r="960" spans="1:14">
      <c r="A960">
        <v>17</v>
      </c>
      <c r="B960">
        <v>1</v>
      </c>
      <c r="C960">
        <v>4</v>
      </c>
      <c r="D960" t="s">
        <v>97</v>
      </c>
      <c r="E960" t="s">
        <v>98</v>
      </c>
      <c r="F960">
        <v>2</v>
      </c>
      <c r="G960">
        <v>61</v>
      </c>
      <c r="H960">
        <v>35</v>
      </c>
      <c r="I960">
        <v>35</v>
      </c>
      <c r="J960" t="s">
        <v>246</v>
      </c>
      <c r="K960">
        <v>41</v>
      </c>
      <c r="L960">
        <v>243</v>
      </c>
      <c r="N960" t="str">
        <f>VLOOKUP(Table1[[#This Row],[Genera species]], 'Check list'!A:E, 5, FALSE)</f>
        <v>Coffea arabica</v>
      </c>
    </row>
    <row r="961" spans="1:14">
      <c r="A961">
        <v>17</v>
      </c>
      <c r="B961">
        <v>1</v>
      </c>
      <c r="C961">
        <v>4</v>
      </c>
      <c r="D961" t="s">
        <v>196</v>
      </c>
      <c r="E961" t="s">
        <v>197</v>
      </c>
      <c r="F961">
        <v>1</v>
      </c>
      <c r="G961">
        <v>131</v>
      </c>
      <c r="H961">
        <v>60</v>
      </c>
      <c r="I961">
        <v>60</v>
      </c>
      <c r="J961" t="s">
        <v>246</v>
      </c>
      <c r="K961">
        <v>41</v>
      </c>
      <c r="L961">
        <v>243</v>
      </c>
      <c r="N961" t="str">
        <f>VLOOKUP(Table1[[#This Row],[Genera species]], 'Check list'!A:E, 5, FALSE)</f>
        <v>Schuurmansia elegans</v>
      </c>
    </row>
    <row r="962" spans="1:14">
      <c r="A962">
        <v>17</v>
      </c>
      <c r="B962">
        <v>1</v>
      </c>
      <c r="C962">
        <v>4</v>
      </c>
      <c r="D962" t="s">
        <v>97</v>
      </c>
      <c r="E962" t="s">
        <v>189</v>
      </c>
      <c r="F962">
        <v>2</v>
      </c>
      <c r="G962">
        <v>86</v>
      </c>
      <c r="H962">
        <v>35</v>
      </c>
      <c r="I962">
        <v>35</v>
      </c>
      <c r="J962" t="s">
        <v>246</v>
      </c>
      <c r="K962">
        <v>41</v>
      </c>
      <c r="L962">
        <v>243</v>
      </c>
      <c r="N962" t="str">
        <f>VLOOKUP(Table1[[#This Row],[Genera species]], 'Check list'!A:E, 5, FALSE)</f>
        <v>Psychotria insularum</v>
      </c>
    </row>
    <row r="963" spans="1:14">
      <c r="A963">
        <v>17</v>
      </c>
      <c r="B963">
        <v>1</v>
      </c>
      <c r="C963">
        <v>4</v>
      </c>
      <c r="D963" t="s">
        <v>51</v>
      </c>
      <c r="E963" t="s">
        <v>52</v>
      </c>
      <c r="F963">
        <v>6</v>
      </c>
      <c r="G963">
        <v>29</v>
      </c>
      <c r="H963">
        <v>21</v>
      </c>
      <c r="I963">
        <v>21</v>
      </c>
      <c r="J963" t="s">
        <v>246</v>
      </c>
      <c r="K963">
        <v>41</v>
      </c>
      <c r="L963">
        <v>243</v>
      </c>
      <c r="N963" t="str">
        <f>VLOOKUP(Table1[[#This Row],[Genera species]], 'Check list'!A:E, 5, FALSE)</f>
        <v>Dicranum scoparium</v>
      </c>
    </row>
    <row r="964" spans="1:14">
      <c r="A964">
        <v>17</v>
      </c>
      <c r="B964">
        <v>1</v>
      </c>
      <c r="C964">
        <v>4</v>
      </c>
      <c r="D964" t="s">
        <v>33</v>
      </c>
      <c r="E964" t="s">
        <v>191</v>
      </c>
      <c r="F964">
        <v>5</v>
      </c>
      <c r="G964">
        <v>128</v>
      </c>
      <c r="H964">
        <v>13</v>
      </c>
      <c r="I964">
        <v>13</v>
      </c>
      <c r="J964" t="s">
        <v>246</v>
      </c>
      <c r="K964">
        <v>41</v>
      </c>
      <c r="L964">
        <v>243</v>
      </c>
      <c r="N964" t="str">
        <f>VLOOKUP(Table1[[#This Row],[Genera species]], 'Check list'!A:E, 5, FALSE)</f>
        <v>Rhynchosia sublobata</v>
      </c>
    </row>
    <row r="965" spans="1:14">
      <c r="A965">
        <v>17</v>
      </c>
      <c r="B965">
        <v>1</v>
      </c>
      <c r="C965">
        <v>4</v>
      </c>
      <c r="D965" t="s">
        <v>12</v>
      </c>
      <c r="E965" t="s">
        <v>198</v>
      </c>
      <c r="F965">
        <v>1</v>
      </c>
      <c r="G965">
        <v>42</v>
      </c>
      <c r="H965">
        <v>5</v>
      </c>
      <c r="I965">
        <v>5</v>
      </c>
      <c r="J965" t="s">
        <v>246</v>
      </c>
      <c r="K965">
        <v>41</v>
      </c>
      <c r="L965">
        <v>243</v>
      </c>
      <c r="N965" t="str">
        <f>VLOOKUP(Table1[[#This Row],[Genera species]], 'Check list'!A:E, 5, FALSE)</f>
        <v>Piper macropiper</v>
      </c>
    </row>
    <row r="966" spans="1:14">
      <c r="A966">
        <v>17</v>
      </c>
      <c r="B966">
        <v>1</v>
      </c>
      <c r="C966">
        <v>4</v>
      </c>
      <c r="D966" t="s">
        <v>15</v>
      </c>
      <c r="E966" t="s">
        <v>182</v>
      </c>
      <c r="F966">
        <v>1</v>
      </c>
      <c r="G966">
        <v>123</v>
      </c>
      <c r="H966">
        <v>7</v>
      </c>
      <c r="I966">
        <v>7</v>
      </c>
      <c r="J966" t="s">
        <v>246</v>
      </c>
      <c r="K966">
        <v>41</v>
      </c>
      <c r="L966">
        <v>243</v>
      </c>
      <c r="N966" t="str">
        <f>VLOOKUP(Table1[[#This Row],[Genera species]], 'Check list'!A:E, 5, FALSE)</f>
        <v>Ficus benjamenii</v>
      </c>
    </row>
    <row r="967" spans="1:14">
      <c r="A967">
        <v>17</v>
      </c>
      <c r="B967">
        <v>1</v>
      </c>
      <c r="C967">
        <v>4</v>
      </c>
      <c r="D967" t="s">
        <v>8</v>
      </c>
      <c r="E967" t="s">
        <v>184</v>
      </c>
      <c r="F967">
        <v>3</v>
      </c>
      <c r="G967">
        <v>125</v>
      </c>
      <c r="H967">
        <v>2</v>
      </c>
      <c r="I967">
        <v>2</v>
      </c>
      <c r="J967" t="s">
        <v>246</v>
      </c>
      <c r="K967">
        <v>41</v>
      </c>
      <c r="L967">
        <v>243</v>
      </c>
      <c r="N967" t="str">
        <f>VLOOKUP(Table1[[#This Row],[Genera species]], 'Check list'!A:E, 5, FALSE)</f>
        <v>Schellolepis persicifolia</v>
      </c>
    </row>
    <row r="968" spans="1:14">
      <c r="A968">
        <v>17</v>
      </c>
      <c r="B968">
        <v>1</v>
      </c>
      <c r="C968">
        <v>4</v>
      </c>
      <c r="D968" t="s">
        <v>47</v>
      </c>
      <c r="E968" t="s">
        <v>48</v>
      </c>
      <c r="F968">
        <v>3</v>
      </c>
      <c r="G968">
        <v>27</v>
      </c>
      <c r="H968">
        <v>19</v>
      </c>
      <c r="I968">
        <v>19</v>
      </c>
      <c r="J968" t="s">
        <v>246</v>
      </c>
      <c r="K968">
        <v>41</v>
      </c>
      <c r="L968">
        <v>243</v>
      </c>
      <c r="N968" t="str">
        <f>VLOOKUP(Table1[[#This Row],[Genera species]], 'Check list'!A:E, 5, FALSE)</f>
        <v>Sphaerostephanos veitchii</v>
      </c>
    </row>
    <row r="969" spans="1:14">
      <c r="A969">
        <v>17</v>
      </c>
      <c r="B969">
        <v>1</v>
      </c>
      <c r="C969">
        <v>4</v>
      </c>
      <c r="D969" t="s">
        <v>13</v>
      </c>
      <c r="E969" t="s">
        <v>157</v>
      </c>
      <c r="F969">
        <v>4</v>
      </c>
      <c r="G969">
        <v>104</v>
      </c>
      <c r="H969">
        <v>6</v>
      </c>
      <c r="I969">
        <v>6</v>
      </c>
      <c r="J969" t="s">
        <v>246</v>
      </c>
      <c r="K969">
        <v>41</v>
      </c>
      <c r="L969">
        <v>243</v>
      </c>
      <c r="N969" t="str">
        <f>VLOOKUP(Table1[[#This Row],[Genera species]], 'Check list'!A:E, 5, FALSE)</f>
        <v>Phragmites australis</v>
      </c>
    </row>
    <row r="970" spans="1:14">
      <c r="A970">
        <v>17</v>
      </c>
      <c r="B970">
        <v>1</v>
      </c>
      <c r="C970">
        <v>4</v>
      </c>
      <c r="D970" t="s">
        <v>73</v>
      </c>
      <c r="E970" t="s">
        <v>74</v>
      </c>
      <c r="F970">
        <v>6</v>
      </c>
      <c r="G970">
        <v>45</v>
      </c>
      <c r="H970">
        <v>28</v>
      </c>
      <c r="I970">
        <v>28</v>
      </c>
      <c r="J970" t="s">
        <v>246</v>
      </c>
      <c r="K970">
        <v>41</v>
      </c>
      <c r="L970">
        <v>243</v>
      </c>
      <c r="N970" t="str">
        <f>VLOOKUP(Table1[[#This Row],[Genera species]], 'Check list'!A:E, 5, FALSE)</f>
        <v>Adiantum aneitense</v>
      </c>
    </row>
    <row r="971" spans="1:14">
      <c r="A971">
        <v>17</v>
      </c>
      <c r="B971">
        <v>1</v>
      </c>
      <c r="C971">
        <v>4</v>
      </c>
      <c r="D971" t="s">
        <v>12</v>
      </c>
      <c r="E971" t="s">
        <v>198</v>
      </c>
      <c r="F971">
        <v>1</v>
      </c>
      <c r="G971">
        <v>42</v>
      </c>
      <c r="H971">
        <v>5</v>
      </c>
      <c r="I971">
        <v>5</v>
      </c>
      <c r="J971" t="s">
        <v>246</v>
      </c>
      <c r="K971">
        <v>41</v>
      </c>
      <c r="L971">
        <v>243</v>
      </c>
      <c r="N971" t="str">
        <f>VLOOKUP(Table1[[#This Row],[Genera species]], 'Check list'!A:E, 5, FALSE)</f>
        <v>Piper macropiper</v>
      </c>
    </row>
    <row r="972" spans="1:14">
      <c r="A972">
        <v>17</v>
      </c>
      <c r="B972">
        <v>1</v>
      </c>
      <c r="C972">
        <v>4</v>
      </c>
      <c r="D972" t="s">
        <v>18</v>
      </c>
      <c r="E972" t="s">
        <v>25</v>
      </c>
      <c r="F972">
        <v>6</v>
      </c>
      <c r="G972">
        <v>13</v>
      </c>
      <c r="H972">
        <v>8</v>
      </c>
      <c r="I972">
        <v>8</v>
      </c>
      <c r="J972" t="s">
        <v>246</v>
      </c>
      <c r="K972">
        <v>41</v>
      </c>
      <c r="L972">
        <v>243</v>
      </c>
      <c r="N972" t="str">
        <f>VLOOKUP(Table1[[#This Row],[Genera species]], 'Check list'!A:E, 5, FALSE)</f>
        <v>Collabium carinatum</v>
      </c>
    </row>
    <row r="973" spans="1:14">
      <c r="A973">
        <v>17</v>
      </c>
      <c r="B973">
        <v>1</v>
      </c>
      <c r="C973">
        <v>5</v>
      </c>
      <c r="D973" t="s">
        <v>27</v>
      </c>
      <c r="E973" t="s">
        <v>199</v>
      </c>
      <c r="F973">
        <v>1</v>
      </c>
      <c r="G973">
        <v>132</v>
      </c>
      <c r="H973">
        <v>11</v>
      </c>
      <c r="I973">
        <v>11</v>
      </c>
      <c r="J973" t="s">
        <v>246</v>
      </c>
      <c r="K973">
        <v>41</v>
      </c>
      <c r="L973">
        <v>243</v>
      </c>
      <c r="N973" t="str">
        <f>VLOOKUP(Table1[[#This Row],[Genera species]], 'Check list'!A:E, 5, FALSE)</f>
        <v>Bridelia macrocarpa</v>
      </c>
    </row>
    <row r="974" spans="1:14">
      <c r="A974">
        <v>17</v>
      </c>
      <c r="B974">
        <v>1</v>
      </c>
      <c r="C974">
        <v>5</v>
      </c>
      <c r="D974" t="s">
        <v>8</v>
      </c>
      <c r="E974" t="s">
        <v>200</v>
      </c>
      <c r="F974">
        <v>6</v>
      </c>
      <c r="G974">
        <v>133</v>
      </c>
      <c r="H974">
        <v>2</v>
      </c>
      <c r="I974">
        <v>2</v>
      </c>
      <c r="J974" t="s">
        <v>246</v>
      </c>
      <c r="K974">
        <v>41</v>
      </c>
      <c r="L974">
        <v>243</v>
      </c>
      <c r="N974" t="str">
        <f>VLOOKUP(Table1[[#This Row],[Genera species]], 'Check list'!A:E, 5, FALSE)</f>
        <v>Selliguea albidosquamata</v>
      </c>
    </row>
    <row r="975" spans="1:14">
      <c r="A975">
        <v>17</v>
      </c>
      <c r="B975">
        <v>1</v>
      </c>
      <c r="C975">
        <v>5</v>
      </c>
      <c r="D975" t="s">
        <v>15</v>
      </c>
      <c r="E975" t="s">
        <v>172</v>
      </c>
      <c r="F975">
        <v>1</v>
      </c>
      <c r="G975">
        <v>114</v>
      </c>
      <c r="H975">
        <v>7</v>
      </c>
      <c r="I975">
        <v>7</v>
      </c>
      <c r="J975" t="s">
        <v>246</v>
      </c>
      <c r="K975">
        <v>41</v>
      </c>
      <c r="L975">
        <v>243</v>
      </c>
      <c r="N975" t="str">
        <f>VLOOKUP(Table1[[#This Row],[Genera species]], 'Check list'!A:E, 5, FALSE)</f>
        <v>Ficus dammaropsis</v>
      </c>
    </row>
    <row r="976" spans="1:14">
      <c r="A976">
        <v>17</v>
      </c>
      <c r="B976">
        <v>1</v>
      </c>
      <c r="C976">
        <v>5</v>
      </c>
      <c r="D976" t="s">
        <v>33</v>
      </c>
      <c r="E976" t="s">
        <v>35</v>
      </c>
      <c r="F976">
        <v>4</v>
      </c>
      <c r="G976">
        <v>20</v>
      </c>
      <c r="H976">
        <v>13</v>
      </c>
      <c r="I976">
        <v>13</v>
      </c>
      <c r="J976" t="s">
        <v>246</v>
      </c>
      <c r="K976">
        <v>41</v>
      </c>
      <c r="L976">
        <v>243</v>
      </c>
      <c r="N976" t="str">
        <f>VLOOKUP(Table1[[#This Row],[Genera species]], 'Check list'!A:E, 5, FALSE)</f>
        <v>Desmodium intortum</v>
      </c>
    </row>
    <row r="977" spans="1:14">
      <c r="A977">
        <v>17</v>
      </c>
      <c r="B977">
        <v>1</v>
      </c>
      <c r="C977">
        <v>5</v>
      </c>
      <c r="D977" t="s">
        <v>86</v>
      </c>
      <c r="E977" t="s">
        <v>109</v>
      </c>
      <c r="F977">
        <v>3</v>
      </c>
      <c r="G977">
        <v>69</v>
      </c>
      <c r="H977">
        <v>32</v>
      </c>
      <c r="I977">
        <v>32</v>
      </c>
      <c r="J977" t="s">
        <v>246</v>
      </c>
      <c r="K977">
        <v>41</v>
      </c>
      <c r="L977">
        <v>243</v>
      </c>
      <c r="N977" t="str">
        <f>VLOOKUP(Table1[[#This Row],[Genera species]], 'Check list'!A:E, 5, FALSE)</f>
        <v>Nephrolepis lauterbachii</v>
      </c>
    </row>
    <row r="978" spans="1:14">
      <c r="A978">
        <v>17</v>
      </c>
      <c r="B978">
        <v>1</v>
      </c>
      <c r="C978">
        <v>5</v>
      </c>
      <c r="D978" t="s">
        <v>73</v>
      </c>
      <c r="E978" t="s">
        <v>74</v>
      </c>
      <c r="F978">
        <v>6</v>
      </c>
      <c r="G978">
        <v>45</v>
      </c>
      <c r="H978">
        <v>28</v>
      </c>
      <c r="I978">
        <v>28</v>
      </c>
      <c r="J978" t="s">
        <v>246</v>
      </c>
      <c r="K978">
        <v>41</v>
      </c>
      <c r="L978">
        <v>243</v>
      </c>
      <c r="N978" t="str">
        <f>VLOOKUP(Table1[[#This Row],[Genera species]], 'Check list'!A:E, 5, FALSE)</f>
        <v>Adiantum aneitense</v>
      </c>
    </row>
    <row r="979" spans="1:14">
      <c r="A979">
        <v>17</v>
      </c>
      <c r="B979">
        <v>1</v>
      </c>
      <c r="C979">
        <v>5</v>
      </c>
      <c r="D979" t="s">
        <v>97</v>
      </c>
      <c r="E979" t="s">
        <v>98</v>
      </c>
      <c r="F979">
        <v>2</v>
      </c>
      <c r="G979">
        <v>61</v>
      </c>
      <c r="H979">
        <v>35</v>
      </c>
      <c r="I979">
        <v>35</v>
      </c>
      <c r="J979" t="s">
        <v>246</v>
      </c>
      <c r="K979">
        <v>41</v>
      </c>
      <c r="L979">
        <v>243</v>
      </c>
      <c r="N979" t="str">
        <f>VLOOKUP(Table1[[#This Row],[Genera species]], 'Check list'!A:E, 5, FALSE)</f>
        <v>Coffea arabica</v>
      </c>
    </row>
    <row r="980" spans="1:14">
      <c r="A980">
        <v>17</v>
      </c>
      <c r="B980">
        <v>1</v>
      </c>
      <c r="C980">
        <v>5</v>
      </c>
      <c r="D980" t="s">
        <v>13</v>
      </c>
      <c r="E980" t="s">
        <v>116</v>
      </c>
      <c r="F980">
        <v>5</v>
      </c>
      <c r="G980">
        <v>75</v>
      </c>
      <c r="H980">
        <v>6</v>
      </c>
      <c r="I980">
        <v>6</v>
      </c>
      <c r="J980" t="s">
        <v>246</v>
      </c>
      <c r="K980">
        <v>41</v>
      </c>
      <c r="L980">
        <v>243</v>
      </c>
      <c r="N980" t="str">
        <f>VLOOKUP(Table1[[#This Row],[Genera species]], 'Check list'!A:E, 5, FALSE)</f>
        <v>Nastus productus</v>
      </c>
    </row>
    <row r="981" spans="1:14">
      <c r="A981">
        <v>17</v>
      </c>
      <c r="B981">
        <v>1</v>
      </c>
      <c r="C981">
        <v>5</v>
      </c>
      <c r="D981" t="s">
        <v>13</v>
      </c>
      <c r="E981" t="s">
        <v>152</v>
      </c>
      <c r="F981">
        <v>4</v>
      </c>
      <c r="G981">
        <v>101</v>
      </c>
      <c r="H981">
        <v>6</v>
      </c>
      <c r="I981">
        <v>6</v>
      </c>
      <c r="J981" t="s">
        <v>246</v>
      </c>
      <c r="K981">
        <v>41</v>
      </c>
      <c r="L981">
        <v>243</v>
      </c>
      <c r="N981" t="str">
        <f>VLOOKUP(Table1[[#This Row],[Genera species]], 'Check list'!A:E, 5, FALSE)</f>
        <v>Leersia oryzoides</v>
      </c>
    </row>
    <row r="982" spans="1:14">
      <c r="A982">
        <v>17</v>
      </c>
      <c r="B982">
        <v>1</v>
      </c>
      <c r="C982">
        <v>5</v>
      </c>
      <c r="D982" t="s">
        <v>177</v>
      </c>
      <c r="E982" t="s">
        <v>178</v>
      </c>
      <c r="F982">
        <v>2</v>
      </c>
      <c r="G982">
        <v>118</v>
      </c>
      <c r="H982">
        <v>57</v>
      </c>
      <c r="I982">
        <v>57</v>
      </c>
      <c r="J982" t="s">
        <v>246</v>
      </c>
      <c r="K982">
        <v>41</v>
      </c>
      <c r="L982">
        <v>243</v>
      </c>
      <c r="N982" t="str">
        <f>VLOOKUP(Table1[[#This Row],[Genera species]], 'Check list'!A:E, 5, FALSE)</f>
        <v>Rubus probus</v>
      </c>
    </row>
    <row r="983" spans="1:14">
      <c r="A983">
        <v>17</v>
      </c>
      <c r="B983">
        <v>1</v>
      </c>
      <c r="C983">
        <v>5</v>
      </c>
      <c r="D983" t="s">
        <v>18</v>
      </c>
      <c r="E983" t="s">
        <v>19</v>
      </c>
      <c r="F983">
        <v>6</v>
      </c>
      <c r="G983">
        <v>9</v>
      </c>
      <c r="H983">
        <v>8</v>
      </c>
      <c r="I983">
        <v>8</v>
      </c>
      <c r="J983" t="s">
        <v>246</v>
      </c>
      <c r="K983">
        <v>41</v>
      </c>
      <c r="L983">
        <v>243</v>
      </c>
      <c r="N983" t="str">
        <f>VLOOKUP(Table1[[#This Row],[Genera species]], 'Check list'!A:E, 5, FALSE)</f>
        <v>Goodyera procera</v>
      </c>
    </row>
    <row r="984" spans="1:14">
      <c r="A984">
        <v>17</v>
      </c>
      <c r="B984">
        <v>1</v>
      </c>
      <c r="C984">
        <v>5</v>
      </c>
      <c r="D984" t="s">
        <v>15</v>
      </c>
      <c r="E984" t="s">
        <v>30</v>
      </c>
      <c r="F984">
        <v>1</v>
      </c>
      <c r="G984">
        <v>16</v>
      </c>
      <c r="H984">
        <v>7</v>
      </c>
      <c r="I984">
        <v>7</v>
      </c>
      <c r="J984" t="s">
        <v>246</v>
      </c>
      <c r="K984">
        <v>41</v>
      </c>
      <c r="L984">
        <v>243</v>
      </c>
      <c r="N984" t="str">
        <f>VLOOKUP(Table1[[#This Row],[Genera species]], 'Check list'!A:E, 5, FALSE)</f>
        <v>Ficus hispida</v>
      </c>
    </row>
    <row r="985" spans="1:14">
      <c r="A985">
        <v>17</v>
      </c>
      <c r="B985">
        <v>1</v>
      </c>
      <c r="C985">
        <v>5</v>
      </c>
      <c r="D985" t="s">
        <v>201</v>
      </c>
      <c r="E985" t="s">
        <v>202</v>
      </c>
      <c r="F985">
        <v>1</v>
      </c>
      <c r="G985">
        <v>134</v>
      </c>
      <c r="H985">
        <v>61</v>
      </c>
      <c r="I985">
        <v>61</v>
      </c>
      <c r="J985" t="s">
        <v>246</v>
      </c>
      <c r="K985">
        <v>41</v>
      </c>
      <c r="L985">
        <v>243</v>
      </c>
      <c r="N985" t="str">
        <f>VLOOKUP(Table1[[#This Row],[Genera species]], 'Check list'!A:E, 5, FALSE)</f>
        <v>Myristica sp</v>
      </c>
    </row>
    <row r="986" spans="1:14">
      <c r="A986">
        <v>17</v>
      </c>
      <c r="B986">
        <v>1</v>
      </c>
      <c r="C986">
        <v>5</v>
      </c>
      <c r="D986" t="s">
        <v>13</v>
      </c>
      <c r="E986" t="s">
        <v>144</v>
      </c>
      <c r="F986">
        <v>4</v>
      </c>
      <c r="G986">
        <v>96</v>
      </c>
      <c r="H986">
        <v>6</v>
      </c>
      <c r="I986">
        <v>6</v>
      </c>
      <c r="J986" t="s">
        <v>246</v>
      </c>
      <c r="K986">
        <v>41</v>
      </c>
      <c r="L986">
        <v>243</v>
      </c>
      <c r="N986" t="str">
        <f>VLOOKUP(Table1[[#This Row],[Genera species]], 'Check list'!A:E, 5, FALSE)</f>
        <v>Paspalum dilatatum</v>
      </c>
    </row>
    <row r="987" spans="1:14">
      <c r="A987">
        <v>17</v>
      </c>
      <c r="B987">
        <v>1</v>
      </c>
      <c r="C987">
        <v>5</v>
      </c>
      <c r="D987" t="s">
        <v>81</v>
      </c>
      <c r="E987" t="s">
        <v>61</v>
      </c>
      <c r="F987">
        <v>1</v>
      </c>
      <c r="G987">
        <v>35</v>
      </c>
      <c r="H987">
        <v>24</v>
      </c>
      <c r="I987">
        <v>24</v>
      </c>
      <c r="J987" t="s">
        <v>246</v>
      </c>
      <c r="K987">
        <v>41</v>
      </c>
      <c r="L987">
        <v>243</v>
      </c>
      <c r="N987" t="str">
        <f>VLOOKUP(Table1[[#This Row],[Genera species]], 'Check list'!A:E, 5, FALSE)</f>
        <v>Pittosporum ferrugineum</v>
      </c>
    </row>
    <row r="988" spans="1:14">
      <c r="A988">
        <v>17</v>
      </c>
      <c r="B988">
        <v>1</v>
      </c>
      <c r="C988">
        <v>5</v>
      </c>
      <c r="D988" t="s">
        <v>155</v>
      </c>
      <c r="E988" t="s">
        <v>65</v>
      </c>
      <c r="F988">
        <v>4</v>
      </c>
      <c r="G988">
        <v>38</v>
      </c>
      <c r="H988">
        <v>14</v>
      </c>
      <c r="I988">
        <v>14</v>
      </c>
      <c r="J988" t="s">
        <v>246</v>
      </c>
      <c r="K988">
        <v>41</v>
      </c>
      <c r="L988">
        <v>243</v>
      </c>
      <c r="N988" t="str">
        <f>VLOOKUP(Table1[[#This Row],[Genera species]], 'Check list'!A:E, 5, FALSE)</f>
        <v>Riedelia sp</v>
      </c>
    </row>
    <row r="989" spans="1:14">
      <c r="A989">
        <v>17</v>
      </c>
      <c r="B989">
        <v>1</v>
      </c>
      <c r="C989">
        <v>5</v>
      </c>
      <c r="D989" t="s">
        <v>33</v>
      </c>
      <c r="E989" t="s">
        <v>191</v>
      </c>
      <c r="F989">
        <v>5</v>
      </c>
      <c r="G989">
        <v>128</v>
      </c>
      <c r="H989">
        <v>13</v>
      </c>
      <c r="I989">
        <v>13</v>
      </c>
      <c r="J989" t="s">
        <v>246</v>
      </c>
      <c r="K989">
        <v>41</v>
      </c>
      <c r="L989">
        <v>243</v>
      </c>
      <c r="N989" t="str">
        <f>VLOOKUP(Table1[[#This Row],[Genera species]], 'Check list'!A:E, 5, FALSE)</f>
        <v>Rhynchosia sublobata</v>
      </c>
    </row>
    <row r="990" spans="1:14">
      <c r="A990">
        <v>17</v>
      </c>
      <c r="B990">
        <v>1</v>
      </c>
      <c r="C990">
        <v>5</v>
      </c>
      <c r="D990" t="s">
        <v>13</v>
      </c>
      <c r="E990" t="s">
        <v>157</v>
      </c>
      <c r="F990">
        <v>4</v>
      </c>
      <c r="G990">
        <v>104</v>
      </c>
      <c r="H990">
        <v>6</v>
      </c>
      <c r="I990">
        <v>6</v>
      </c>
      <c r="J990" t="s">
        <v>246</v>
      </c>
      <c r="K990">
        <v>41</v>
      </c>
      <c r="L990">
        <v>243</v>
      </c>
      <c r="N990" t="str">
        <f>VLOOKUP(Table1[[#This Row],[Genera species]], 'Check list'!A:E, 5, FALSE)</f>
        <v>Phragmites australis</v>
      </c>
    </row>
    <row r="991" spans="1:14">
      <c r="A991">
        <v>17</v>
      </c>
      <c r="B991">
        <v>1</v>
      </c>
      <c r="C991">
        <v>5</v>
      </c>
      <c r="D991" t="s">
        <v>13</v>
      </c>
      <c r="E991" t="s">
        <v>17</v>
      </c>
      <c r="F991">
        <v>4</v>
      </c>
      <c r="G991">
        <v>8</v>
      </c>
      <c r="H991">
        <v>6</v>
      </c>
      <c r="I991">
        <v>6</v>
      </c>
      <c r="J991" t="s">
        <v>246</v>
      </c>
      <c r="K991">
        <v>41</v>
      </c>
      <c r="L991">
        <v>243</v>
      </c>
      <c r="N991" t="str">
        <f>VLOOKUP(Table1[[#This Row],[Genera species]], 'Check list'!A:E, 5, FALSE)</f>
        <v>Microstegium vimineum</v>
      </c>
    </row>
    <row r="992" spans="1:14">
      <c r="A992">
        <v>17</v>
      </c>
      <c r="B992">
        <v>1</v>
      </c>
      <c r="C992">
        <v>5</v>
      </c>
      <c r="D992" t="s">
        <v>28</v>
      </c>
      <c r="E992" t="s">
        <v>29</v>
      </c>
      <c r="F992">
        <v>4</v>
      </c>
      <c r="G992">
        <v>15</v>
      </c>
      <c r="H992">
        <v>12</v>
      </c>
      <c r="I992">
        <v>12</v>
      </c>
      <c r="J992" t="s">
        <v>246</v>
      </c>
      <c r="K992">
        <v>41</v>
      </c>
      <c r="L992">
        <v>243</v>
      </c>
      <c r="N992" t="str">
        <f>VLOOKUP(Table1[[#This Row],[Genera species]], 'Check list'!A:E, 5, FALSE)</f>
        <v>Ereclitites hieracifolia</v>
      </c>
    </row>
    <row r="993" spans="1:14">
      <c r="A993">
        <v>17</v>
      </c>
      <c r="B993">
        <v>1</v>
      </c>
      <c r="C993">
        <v>5</v>
      </c>
      <c r="D993" t="s">
        <v>97</v>
      </c>
      <c r="E993" t="s">
        <v>188</v>
      </c>
      <c r="F993">
        <v>2</v>
      </c>
      <c r="G993">
        <v>87</v>
      </c>
      <c r="H993">
        <v>35</v>
      </c>
      <c r="I993">
        <v>35</v>
      </c>
      <c r="J993" t="s">
        <v>246</v>
      </c>
      <c r="K993">
        <v>41</v>
      </c>
      <c r="L993">
        <v>243</v>
      </c>
      <c r="N993" t="str">
        <f>VLOOKUP(Table1[[#This Row],[Genera species]], 'Check list'!A:E, 5, FALSE)</f>
        <v>Psychotria camerunensis</v>
      </c>
    </row>
    <row r="994" spans="1:14">
      <c r="A994">
        <v>17</v>
      </c>
      <c r="B994">
        <v>1</v>
      </c>
      <c r="C994">
        <v>5</v>
      </c>
      <c r="D994" t="s">
        <v>27</v>
      </c>
      <c r="E994" t="s">
        <v>114</v>
      </c>
      <c r="F994">
        <v>2</v>
      </c>
      <c r="G994">
        <v>73</v>
      </c>
      <c r="H994">
        <v>11</v>
      </c>
      <c r="I994">
        <v>11</v>
      </c>
      <c r="J994" t="s">
        <v>246</v>
      </c>
      <c r="K994">
        <v>41</v>
      </c>
      <c r="L994">
        <v>243</v>
      </c>
      <c r="N994" t="str">
        <f>VLOOKUP(Table1[[#This Row],[Genera species]], 'Check list'!A:E, 5, FALSE)</f>
        <v>Homalanthus sp</v>
      </c>
    </row>
    <row r="995" spans="1:14">
      <c r="A995">
        <v>17</v>
      </c>
      <c r="B995">
        <v>1</v>
      </c>
      <c r="C995">
        <v>5</v>
      </c>
      <c r="D995" t="s">
        <v>177</v>
      </c>
      <c r="E995" t="s">
        <v>254</v>
      </c>
      <c r="F995">
        <v>2</v>
      </c>
      <c r="G995">
        <v>119</v>
      </c>
      <c r="H995">
        <v>57</v>
      </c>
      <c r="I995">
        <v>57</v>
      </c>
      <c r="J995" t="s">
        <v>246</v>
      </c>
      <c r="K995">
        <v>41</v>
      </c>
      <c r="L995">
        <v>243</v>
      </c>
      <c r="N995" t="str">
        <f>VLOOKUP(Table1[[#This Row],[Genera species]], 'Check list'!A:E, 5, FALSE)</f>
        <v>Rubus rosifolius</v>
      </c>
    </row>
    <row r="996" spans="1:14">
      <c r="A996">
        <v>17</v>
      </c>
      <c r="B996">
        <v>1</v>
      </c>
      <c r="C996">
        <v>5</v>
      </c>
      <c r="D996" t="s">
        <v>253</v>
      </c>
      <c r="E996" t="s">
        <v>117</v>
      </c>
      <c r="F996">
        <v>4</v>
      </c>
      <c r="G996">
        <v>76</v>
      </c>
      <c r="H996">
        <v>42</v>
      </c>
      <c r="I996">
        <v>42</v>
      </c>
      <c r="J996" t="s">
        <v>246</v>
      </c>
      <c r="K996">
        <v>41</v>
      </c>
      <c r="L996">
        <v>243</v>
      </c>
      <c r="N996" t="str">
        <f>VLOOKUP(Table1[[#This Row],[Genera species]], 'Check list'!A:E, 5, FALSE)</f>
        <v>Rungia chinensis</v>
      </c>
    </row>
    <row r="997" spans="1:14">
      <c r="A997">
        <v>17</v>
      </c>
      <c r="B997">
        <v>1</v>
      </c>
      <c r="C997">
        <v>6</v>
      </c>
      <c r="D997" t="s">
        <v>99</v>
      </c>
      <c r="E997" t="s">
        <v>100</v>
      </c>
      <c r="F997">
        <v>2</v>
      </c>
      <c r="G997">
        <v>62</v>
      </c>
      <c r="H997">
        <v>36</v>
      </c>
      <c r="I997">
        <v>36</v>
      </c>
      <c r="J997" t="s">
        <v>246</v>
      </c>
      <c r="K997">
        <v>41</v>
      </c>
      <c r="L997">
        <v>243</v>
      </c>
      <c r="N997" t="str">
        <f>VLOOKUP(Table1[[#This Row],[Genera species]], 'Check list'!A:E, 5, FALSE)</f>
        <v>Schefflera sp</v>
      </c>
    </row>
    <row r="998" spans="1:14">
      <c r="A998">
        <v>17</v>
      </c>
      <c r="B998">
        <v>1</v>
      </c>
      <c r="C998">
        <v>6</v>
      </c>
      <c r="D998" t="s">
        <v>97</v>
      </c>
      <c r="E998" t="s">
        <v>98</v>
      </c>
      <c r="F998">
        <v>2</v>
      </c>
      <c r="G998">
        <v>61</v>
      </c>
      <c r="H998">
        <v>35</v>
      </c>
      <c r="I998">
        <v>35</v>
      </c>
      <c r="J998" t="s">
        <v>246</v>
      </c>
      <c r="K998">
        <v>41</v>
      </c>
      <c r="L998">
        <v>243</v>
      </c>
      <c r="N998" t="str">
        <f>VLOOKUP(Table1[[#This Row],[Genera species]], 'Check list'!A:E, 5, FALSE)</f>
        <v>Coffea arabica</v>
      </c>
    </row>
    <row r="999" spans="1:14">
      <c r="A999">
        <v>17</v>
      </c>
      <c r="B999">
        <v>1</v>
      </c>
      <c r="C999">
        <v>6</v>
      </c>
      <c r="D999" t="s">
        <v>177</v>
      </c>
      <c r="E999" t="s">
        <v>178</v>
      </c>
      <c r="F999">
        <v>2</v>
      </c>
      <c r="G999">
        <v>118</v>
      </c>
      <c r="H999">
        <v>57</v>
      </c>
      <c r="I999">
        <v>57</v>
      </c>
      <c r="J999" t="s">
        <v>246</v>
      </c>
      <c r="K999">
        <v>41</v>
      </c>
      <c r="L999">
        <v>243</v>
      </c>
      <c r="N999" t="str">
        <f>VLOOKUP(Table1[[#This Row],[Genera species]], 'Check list'!A:E, 5, FALSE)</f>
        <v>Rubus probus</v>
      </c>
    </row>
    <row r="1000" spans="1:14">
      <c r="A1000">
        <v>17</v>
      </c>
      <c r="B1000">
        <v>1</v>
      </c>
      <c r="C1000">
        <v>6</v>
      </c>
      <c r="D1000" t="s">
        <v>95</v>
      </c>
      <c r="E1000" t="s">
        <v>96</v>
      </c>
      <c r="F1000">
        <v>5</v>
      </c>
      <c r="G1000">
        <v>60</v>
      </c>
      <c r="H1000">
        <v>34</v>
      </c>
      <c r="I1000">
        <v>34</v>
      </c>
      <c r="J1000" t="s">
        <v>246</v>
      </c>
      <c r="K1000">
        <v>41</v>
      </c>
      <c r="L1000">
        <v>243</v>
      </c>
      <c r="N1000" t="str">
        <f>VLOOKUP(Table1[[#This Row],[Genera species]], 'Check list'!A:E, 5, FALSE)</f>
        <v>Passiflora foetida</v>
      </c>
    </row>
    <row r="1001" spans="1:14">
      <c r="A1001">
        <v>17</v>
      </c>
      <c r="B1001">
        <v>1</v>
      </c>
      <c r="C1001">
        <v>6</v>
      </c>
      <c r="D1001" t="s">
        <v>18</v>
      </c>
      <c r="E1001" t="s">
        <v>19</v>
      </c>
      <c r="F1001">
        <v>6</v>
      </c>
      <c r="G1001">
        <v>9</v>
      </c>
      <c r="H1001">
        <v>8</v>
      </c>
      <c r="I1001">
        <v>8</v>
      </c>
      <c r="J1001" t="s">
        <v>246</v>
      </c>
      <c r="K1001">
        <v>41</v>
      </c>
      <c r="L1001">
        <v>243</v>
      </c>
      <c r="N1001" t="str">
        <f>VLOOKUP(Table1[[#This Row],[Genera species]], 'Check list'!A:E, 5, FALSE)</f>
        <v>Goodyera procera</v>
      </c>
    </row>
    <row r="1002" spans="1:14">
      <c r="A1002">
        <v>17</v>
      </c>
      <c r="B1002">
        <v>1</v>
      </c>
      <c r="C1002">
        <v>6</v>
      </c>
      <c r="D1002" t="s">
        <v>33</v>
      </c>
      <c r="E1002" t="s">
        <v>35</v>
      </c>
      <c r="F1002">
        <v>4</v>
      </c>
      <c r="G1002">
        <v>20</v>
      </c>
      <c r="H1002">
        <v>13</v>
      </c>
      <c r="I1002">
        <v>13</v>
      </c>
      <c r="J1002" t="s">
        <v>246</v>
      </c>
      <c r="K1002">
        <v>41</v>
      </c>
      <c r="L1002">
        <v>243</v>
      </c>
      <c r="N1002" t="str">
        <f>VLOOKUP(Table1[[#This Row],[Genera species]], 'Check list'!A:E, 5, FALSE)</f>
        <v>Desmodium intortum</v>
      </c>
    </row>
    <row r="1003" spans="1:14">
      <c r="A1003">
        <v>17</v>
      </c>
      <c r="B1003">
        <v>1</v>
      </c>
      <c r="C1003">
        <v>6</v>
      </c>
      <c r="D1003" t="s">
        <v>28</v>
      </c>
      <c r="E1003" t="s">
        <v>175</v>
      </c>
      <c r="F1003">
        <v>4</v>
      </c>
      <c r="G1003">
        <v>116</v>
      </c>
      <c r="H1003">
        <v>12</v>
      </c>
      <c r="I1003">
        <v>12</v>
      </c>
      <c r="J1003" t="s">
        <v>246</v>
      </c>
      <c r="K1003">
        <v>41</v>
      </c>
      <c r="L1003">
        <v>243</v>
      </c>
      <c r="N1003" t="str">
        <f>VLOOKUP(Table1[[#This Row],[Genera species]], 'Check list'!A:E, 5, FALSE)</f>
        <v>Erigeron canadensis</v>
      </c>
    </row>
    <row r="1004" spans="1:14">
      <c r="A1004">
        <v>17</v>
      </c>
      <c r="B1004">
        <v>1</v>
      </c>
      <c r="C1004">
        <v>6</v>
      </c>
      <c r="D1004" t="s">
        <v>27</v>
      </c>
      <c r="E1004" t="s">
        <v>114</v>
      </c>
      <c r="F1004">
        <v>2</v>
      </c>
      <c r="G1004">
        <v>73</v>
      </c>
      <c r="H1004">
        <v>11</v>
      </c>
      <c r="I1004">
        <v>11</v>
      </c>
      <c r="J1004" t="s">
        <v>246</v>
      </c>
      <c r="K1004">
        <v>41</v>
      </c>
      <c r="L1004">
        <v>243</v>
      </c>
      <c r="N1004" t="str">
        <f>VLOOKUP(Table1[[#This Row],[Genera species]], 'Check list'!A:E, 5, FALSE)</f>
        <v>Homalanthus sp</v>
      </c>
    </row>
    <row r="1005" spans="1:14">
      <c r="A1005">
        <v>17</v>
      </c>
      <c r="B1005">
        <v>1</v>
      </c>
      <c r="C1005">
        <v>6</v>
      </c>
      <c r="D1005" t="s">
        <v>13</v>
      </c>
      <c r="E1005" t="s">
        <v>157</v>
      </c>
      <c r="F1005">
        <v>4</v>
      </c>
      <c r="G1005">
        <v>104</v>
      </c>
      <c r="H1005">
        <v>6</v>
      </c>
      <c r="I1005">
        <v>6</v>
      </c>
      <c r="J1005" t="s">
        <v>246</v>
      </c>
      <c r="K1005">
        <v>41</v>
      </c>
      <c r="L1005">
        <v>243</v>
      </c>
      <c r="N1005" t="str">
        <f>VLOOKUP(Table1[[#This Row],[Genera species]], 'Check list'!A:E, 5, FALSE)</f>
        <v>Phragmites australis</v>
      </c>
    </row>
    <row r="1006" spans="1:14">
      <c r="A1006">
        <v>17</v>
      </c>
      <c r="B1006">
        <v>1</v>
      </c>
      <c r="C1006">
        <v>6</v>
      </c>
      <c r="D1006" t="s">
        <v>155</v>
      </c>
      <c r="E1006" t="s">
        <v>65</v>
      </c>
      <c r="F1006">
        <v>4</v>
      </c>
      <c r="G1006">
        <v>38</v>
      </c>
      <c r="H1006">
        <v>14</v>
      </c>
      <c r="I1006">
        <v>14</v>
      </c>
      <c r="J1006" t="s">
        <v>246</v>
      </c>
      <c r="K1006">
        <v>41</v>
      </c>
      <c r="L1006">
        <v>243</v>
      </c>
      <c r="N1006" t="str">
        <f>VLOOKUP(Table1[[#This Row],[Genera species]], 'Check list'!A:E, 5, FALSE)</f>
        <v>Riedelia sp</v>
      </c>
    </row>
    <row r="1007" spans="1:14">
      <c r="A1007">
        <v>17</v>
      </c>
      <c r="B1007">
        <v>1</v>
      </c>
      <c r="C1007">
        <v>6</v>
      </c>
      <c r="D1007" t="s">
        <v>13</v>
      </c>
      <c r="E1007" t="s">
        <v>152</v>
      </c>
      <c r="F1007">
        <v>4</v>
      </c>
      <c r="G1007">
        <v>101</v>
      </c>
      <c r="H1007">
        <v>6</v>
      </c>
      <c r="I1007">
        <v>6</v>
      </c>
      <c r="J1007" t="s">
        <v>246</v>
      </c>
      <c r="K1007">
        <v>41</v>
      </c>
      <c r="L1007">
        <v>243</v>
      </c>
      <c r="N1007" t="str">
        <f>VLOOKUP(Table1[[#This Row],[Genera species]], 'Check list'!A:E, 5, FALSE)</f>
        <v>Leersia oryzoides</v>
      </c>
    </row>
    <row r="1008" spans="1:14">
      <c r="A1008">
        <v>17</v>
      </c>
      <c r="B1008">
        <v>1</v>
      </c>
      <c r="C1008">
        <v>6</v>
      </c>
      <c r="D1008" t="s">
        <v>95</v>
      </c>
      <c r="E1008" t="s">
        <v>163</v>
      </c>
      <c r="F1008">
        <v>5</v>
      </c>
      <c r="G1008">
        <v>67</v>
      </c>
      <c r="H1008">
        <v>34</v>
      </c>
      <c r="I1008">
        <v>34</v>
      </c>
      <c r="J1008" t="s">
        <v>246</v>
      </c>
      <c r="K1008">
        <v>41</v>
      </c>
      <c r="L1008">
        <v>243</v>
      </c>
      <c r="N1008" t="str">
        <f>VLOOKUP(Table1[[#This Row],[Genera species]], 'Check list'!A:E, 5, FALSE)</f>
        <v>Passiflora edulis</v>
      </c>
    </row>
    <row r="1009" spans="1:14">
      <c r="A1009">
        <v>17</v>
      </c>
      <c r="B1009">
        <v>1</v>
      </c>
      <c r="C1009">
        <v>6</v>
      </c>
      <c r="D1009" t="s">
        <v>86</v>
      </c>
      <c r="E1009" t="s">
        <v>109</v>
      </c>
      <c r="F1009">
        <v>3</v>
      </c>
      <c r="G1009">
        <v>69</v>
      </c>
      <c r="H1009">
        <v>32</v>
      </c>
      <c r="I1009">
        <v>32</v>
      </c>
      <c r="J1009" t="s">
        <v>246</v>
      </c>
      <c r="K1009">
        <v>41</v>
      </c>
      <c r="L1009">
        <v>243</v>
      </c>
      <c r="N1009" t="str">
        <f>VLOOKUP(Table1[[#This Row],[Genera species]], 'Check list'!A:E, 5, FALSE)</f>
        <v>Nephrolepis lauterbachii</v>
      </c>
    </row>
    <row r="1010" spans="1:14">
      <c r="A1010">
        <v>17</v>
      </c>
      <c r="B1010">
        <v>1</v>
      </c>
      <c r="C1010">
        <v>6</v>
      </c>
      <c r="D1010" t="s">
        <v>15</v>
      </c>
      <c r="E1010" t="s">
        <v>172</v>
      </c>
      <c r="F1010">
        <v>1</v>
      </c>
      <c r="G1010">
        <v>114</v>
      </c>
      <c r="H1010">
        <v>7</v>
      </c>
      <c r="I1010">
        <v>7</v>
      </c>
      <c r="J1010" t="s">
        <v>246</v>
      </c>
      <c r="K1010">
        <v>41</v>
      </c>
      <c r="L1010">
        <v>243</v>
      </c>
      <c r="N1010" t="str">
        <f>VLOOKUP(Table1[[#This Row],[Genera species]], 'Check list'!A:E, 5, FALSE)</f>
        <v>Ficus dammaropsis</v>
      </c>
    </row>
    <row r="1011" spans="1:14">
      <c r="A1011">
        <v>17</v>
      </c>
      <c r="B1011">
        <v>1</v>
      </c>
      <c r="C1011">
        <v>6</v>
      </c>
      <c r="D1011" t="s">
        <v>13</v>
      </c>
      <c r="E1011" t="s">
        <v>203</v>
      </c>
      <c r="F1011">
        <v>4</v>
      </c>
      <c r="G1011">
        <v>135</v>
      </c>
      <c r="H1011">
        <v>6</v>
      </c>
      <c r="I1011">
        <v>6</v>
      </c>
      <c r="J1011" t="s">
        <v>246</v>
      </c>
      <c r="K1011">
        <v>41</v>
      </c>
      <c r="L1011">
        <v>243</v>
      </c>
      <c r="N1011" t="str">
        <f>VLOOKUP(Table1[[#This Row],[Genera species]], 'Check list'!A:E, 5, FALSE)</f>
        <v>Saccharum sp</v>
      </c>
    </row>
    <row r="1012" spans="1:14">
      <c r="A1012">
        <v>17</v>
      </c>
      <c r="B1012">
        <v>1</v>
      </c>
      <c r="C1012">
        <v>6</v>
      </c>
      <c r="D1012" t="s">
        <v>47</v>
      </c>
      <c r="E1012" t="s">
        <v>48</v>
      </c>
      <c r="F1012">
        <v>3</v>
      </c>
      <c r="G1012">
        <v>27</v>
      </c>
      <c r="H1012">
        <v>19</v>
      </c>
      <c r="I1012">
        <v>19</v>
      </c>
      <c r="J1012" t="s">
        <v>246</v>
      </c>
      <c r="K1012">
        <v>41</v>
      </c>
      <c r="L1012">
        <v>243</v>
      </c>
      <c r="N1012" t="str">
        <f>VLOOKUP(Table1[[#This Row],[Genera species]], 'Check list'!A:E, 5, FALSE)</f>
        <v>Sphaerostephanos veitchii</v>
      </c>
    </row>
    <row r="1013" spans="1:14">
      <c r="A1013">
        <v>17</v>
      </c>
      <c r="B1013">
        <v>1</v>
      </c>
      <c r="C1013">
        <v>6</v>
      </c>
      <c r="D1013" t="s">
        <v>28</v>
      </c>
      <c r="E1013" t="s">
        <v>29</v>
      </c>
      <c r="F1013">
        <v>4</v>
      </c>
      <c r="G1013">
        <v>15</v>
      </c>
      <c r="H1013">
        <v>12</v>
      </c>
      <c r="I1013">
        <v>12</v>
      </c>
      <c r="J1013" t="s">
        <v>246</v>
      </c>
      <c r="K1013">
        <v>41</v>
      </c>
      <c r="L1013">
        <v>243</v>
      </c>
      <c r="N1013" t="str">
        <f>VLOOKUP(Table1[[#This Row],[Genera species]], 'Check list'!A:E, 5, FALSE)</f>
        <v>Ereclitites hieracifolia</v>
      </c>
    </row>
    <row r="1014" spans="1:14">
      <c r="A1014">
        <v>17</v>
      </c>
      <c r="B1014">
        <v>1</v>
      </c>
      <c r="C1014">
        <v>7</v>
      </c>
      <c r="D1014" t="s">
        <v>204</v>
      </c>
      <c r="E1014" t="s">
        <v>205</v>
      </c>
      <c r="F1014">
        <v>3</v>
      </c>
      <c r="G1014">
        <v>136</v>
      </c>
      <c r="H1014">
        <v>62</v>
      </c>
      <c r="I1014">
        <v>62</v>
      </c>
      <c r="J1014" t="s">
        <v>246</v>
      </c>
      <c r="K1014">
        <v>41</v>
      </c>
      <c r="L1014">
        <v>243</v>
      </c>
      <c r="N1014" t="str">
        <f>VLOOKUP(Table1[[#This Row],[Genera species]], 'Check list'!A:E, 5, FALSE)</f>
        <v>Calochlaena straminea</v>
      </c>
    </row>
    <row r="1015" spans="1:14">
      <c r="A1015">
        <v>17</v>
      </c>
      <c r="B1015">
        <v>1</v>
      </c>
      <c r="C1015">
        <v>7</v>
      </c>
      <c r="D1015" t="s">
        <v>177</v>
      </c>
      <c r="E1015" t="s">
        <v>178</v>
      </c>
      <c r="F1015">
        <v>2</v>
      </c>
      <c r="G1015">
        <v>118</v>
      </c>
      <c r="H1015">
        <v>57</v>
      </c>
      <c r="I1015">
        <v>57</v>
      </c>
      <c r="J1015" t="s">
        <v>246</v>
      </c>
      <c r="K1015">
        <v>41</v>
      </c>
      <c r="L1015">
        <v>243</v>
      </c>
      <c r="N1015" t="str">
        <f>VLOOKUP(Table1[[#This Row],[Genera species]], 'Check list'!A:E, 5, FALSE)</f>
        <v>Rubus probus</v>
      </c>
    </row>
    <row r="1016" spans="1:14">
      <c r="A1016">
        <v>17</v>
      </c>
      <c r="B1016">
        <v>1</v>
      </c>
      <c r="C1016">
        <v>7</v>
      </c>
      <c r="D1016" t="s">
        <v>18</v>
      </c>
      <c r="E1016" t="s">
        <v>25</v>
      </c>
      <c r="F1016">
        <v>6</v>
      </c>
      <c r="G1016">
        <v>13</v>
      </c>
      <c r="H1016">
        <v>8</v>
      </c>
      <c r="I1016">
        <v>8</v>
      </c>
      <c r="J1016" t="s">
        <v>246</v>
      </c>
      <c r="K1016">
        <v>41</v>
      </c>
      <c r="L1016">
        <v>243</v>
      </c>
      <c r="N1016" t="str">
        <f>VLOOKUP(Table1[[#This Row],[Genera species]], 'Check list'!A:E, 5, FALSE)</f>
        <v>Collabium carinatum</v>
      </c>
    </row>
    <row r="1017" spans="1:14">
      <c r="A1017">
        <v>17</v>
      </c>
      <c r="B1017">
        <v>1</v>
      </c>
      <c r="C1017">
        <v>7</v>
      </c>
      <c r="D1017" t="s">
        <v>13</v>
      </c>
      <c r="E1017" t="s">
        <v>157</v>
      </c>
      <c r="F1017">
        <v>4</v>
      </c>
      <c r="G1017">
        <v>104</v>
      </c>
      <c r="H1017">
        <v>6</v>
      </c>
      <c r="I1017">
        <v>6</v>
      </c>
      <c r="J1017" t="s">
        <v>246</v>
      </c>
      <c r="K1017">
        <v>41</v>
      </c>
      <c r="L1017">
        <v>243</v>
      </c>
      <c r="N1017" t="str">
        <f>VLOOKUP(Table1[[#This Row],[Genera species]], 'Check list'!A:E, 5, FALSE)</f>
        <v>Phragmites australis</v>
      </c>
    </row>
    <row r="1018" spans="1:14">
      <c r="A1018">
        <v>17</v>
      </c>
      <c r="B1018">
        <v>1</v>
      </c>
      <c r="C1018">
        <v>7</v>
      </c>
      <c r="D1018" t="s">
        <v>97</v>
      </c>
      <c r="E1018" t="s">
        <v>189</v>
      </c>
      <c r="F1018">
        <v>2</v>
      </c>
      <c r="G1018">
        <v>86</v>
      </c>
      <c r="H1018">
        <v>35</v>
      </c>
      <c r="I1018">
        <v>35</v>
      </c>
      <c r="J1018" t="s">
        <v>246</v>
      </c>
      <c r="K1018">
        <v>41</v>
      </c>
      <c r="L1018">
        <v>243</v>
      </c>
      <c r="N1018" t="str">
        <f>VLOOKUP(Table1[[#This Row],[Genera species]], 'Check list'!A:E, 5, FALSE)</f>
        <v>Psychotria insularum</v>
      </c>
    </row>
    <row r="1019" spans="1:14">
      <c r="A1019">
        <v>17</v>
      </c>
      <c r="B1019">
        <v>1</v>
      </c>
      <c r="C1019">
        <v>7</v>
      </c>
      <c r="D1019" t="s">
        <v>99</v>
      </c>
      <c r="E1019" t="s">
        <v>100</v>
      </c>
      <c r="F1019">
        <v>2</v>
      </c>
      <c r="G1019">
        <v>62</v>
      </c>
      <c r="H1019">
        <v>36</v>
      </c>
      <c r="I1019">
        <v>36</v>
      </c>
      <c r="J1019" t="s">
        <v>246</v>
      </c>
      <c r="K1019">
        <v>41</v>
      </c>
      <c r="L1019">
        <v>243</v>
      </c>
      <c r="N1019" t="str">
        <f>VLOOKUP(Table1[[#This Row],[Genera species]], 'Check list'!A:E, 5, FALSE)</f>
        <v>Schefflera sp</v>
      </c>
    </row>
    <row r="1020" spans="1:14">
      <c r="A1020">
        <v>17</v>
      </c>
      <c r="B1020">
        <v>1</v>
      </c>
      <c r="C1020">
        <v>7</v>
      </c>
      <c r="D1020" t="s">
        <v>253</v>
      </c>
      <c r="E1020" t="s">
        <v>117</v>
      </c>
      <c r="F1020">
        <v>4</v>
      </c>
      <c r="G1020">
        <v>76</v>
      </c>
      <c r="H1020">
        <v>42</v>
      </c>
      <c r="I1020">
        <v>42</v>
      </c>
      <c r="J1020" t="s">
        <v>246</v>
      </c>
      <c r="K1020">
        <v>41</v>
      </c>
      <c r="L1020">
        <v>243</v>
      </c>
      <c r="N1020" t="str">
        <f>VLOOKUP(Table1[[#This Row],[Genera species]], 'Check list'!A:E, 5, FALSE)</f>
        <v>Rungia chinensis</v>
      </c>
    </row>
    <row r="1021" spans="1:14">
      <c r="A1021">
        <v>17</v>
      </c>
      <c r="B1021">
        <v>1</v>
      </c>
      <c r="C1021">
        <v>7</v>
      </c>
      <c r="D1021" t="s">
        <v>97</v>
      </c>
      <c r="E1021" t="s">
        <v>143</v>
      </c>
      <c r="F1021">
        <v>6</v>
      </c>
      <c r="G1021">
        <v>95</v>
      </c>
      <c r="H1021">
        <v>35</v>
      </c>
      <c r="I1021">
        <v>35</v>
      </c>
      <c r="J1021" t="s">
        <v>246</v>
      </c>
      <c r="K1021">
        <v>41</v>
      </c>
      <c r="L1021">
        <v>243</v>
      </c>
      <c r="N1021" t="str">
        <f>VLOOKUP(Table1[[#This Row],[Genera species]], 'Check list'!A:E, 5, FALSE)</f>
        <v>Hydnophytum microphyllum</v>
      </c>
    </row>
    <row r="1022" spans="1:14">
      <c r="A1022">
        <v>17</v>
      </c>
      <c r="B1022">
        <v>1</v>
      </c>
      <c r="C1022">
        <v>7</v>
      </c>
      <c r="D1022" t="s">
        <v>15</v>
      </c>
      <c r="E1022" t="s">
        <v>182</v>
      </c>
      <c r="F1022">
        <v>1</v>
      </c>
      <c r="G1022">
        <v>123</v>
      </c>
      <c r="H1022">
        <v>7</v>
      </c>
      <c r="I1022">
        <v>7</v>
      </c>
      <c r="J1022" t="s">
        <v>246</v>
      </c>
      <c r="K1022">
        <v>41</v>
      </c>
      <c r="L1022">
        <v>243</v>
      </c>
      <c r="N1022" t="str">
        <f>VLOOKUP(Table1[[#This Row],[Genera species]], 'Check list'!A:E, 5, FALSE)</f>
        <v>Ficus benjamenii</v>
      </c>
    </row>
    <row r="1023" spans="1:14">
      <c r="A1023">
        <v>17</v>
      </c>
      <c r="B1023">
        <v>1</v>
      </c>
      <c r="C1023">
        <v>7</v>
      </c>
      <c r="D1023" t="s">
        <v>97</v>
      </c>
      <c r="E1023" t="s">
        <v>98</v>
      </c>
      <c r="F1023">
        <v>2</v>
      </c>
      <c r="G1023">
        <v>61</v>
      </c>
      <c r="H1023">
        <v>35</v>
      </c>
      <c r="I1023">
        <v>35</v>
      </c>
      <c r="J1023" t="s">
        <v>246</v>
      </c>
      <c r="K1023">
        <v>41</v>
      </c>
      <c r="L1023">
        <v>243</v>
      </c>
      <c r="N1023" t="str">
        <f>VLOOKUP(Table1[[#This Row],[Genera species]], 'Check list'!A:E, 5, FALSE)</f>
        <v>Coffea arabica</v>
      </c>
    </row>
    <row r="1024" spans="1:14">
      <c r="A1024">
        <v>17</v>
      </c>
      <c r="B1024">
        <v>1</v>
      </c>
      <c r="C1024">
        <v>7</v>
      </c>
      <c r="D1024" t="s">
        <v>33</v>
      </c>
      <c r="E1024" t="s">
        <v>35</v>
      </c>
      <c r="F1024">
        <v>4</v>
      </c>
      <c r="G1024">
        <v>20</v>
      </c>
      <c r="H1024">
        <v>13</v>
      </c>
      <c r="I1024">
        <v>13</v>
      </c>
      <c r="J1024" t="s">
        <v>246</v>
      </c>
      <c r="K1024">
        <v>41</v>
      </c>
      <c r="L1024">
        <v>243</v>
      </c>
      <c r="N1024" t="str">
        <f>VLOOKUP(Table1[[#This Row],[Genera species]], 'Check list'!A:E, 5, FALSE)</f>
        <v>Desmodium intortum</v>
      </c>
    </row>
    <row r="1025" spans="1:14">
      <c r="A1025">
        <v>17</v>
      </c>
      <c r="B1025">
        <v>1</v>
      </c>
      <c r="C1025">
        <v>7</v>
      </c>
      <c r="D1025" t="s">
        <v>47</v>
      </c>
      <c r="E1025" t="s">
        <v>48</v>
      </c>
      <c r="F1025">
        <v>3</v>
      </c>
      <c r="G1025">
        <v>27</v>
      </c>
      <c r="H1025">
        <v>19</v>
      </c>
      <c r="I1025">
        <v>19</v>
      </c>
      <c r="J1025" t="s">
        <v>246</v>
      </c>
      <c r="K1025">
        <v>41</v>
      </c>
      <c r="L1025">
        <v>243</v>
      </c>
      <c r="N1025" t="str">
        <f>VLOOKUP(Table1[[#This Row],[Genera species]], 'Check list'!A:E, 5, FALSE)</f>
        <v>Sphaerostephanos veitchii</v>
      </c>
    </row>
    <row r="1026" spans="1:14">
      <c r="A1026">
        <v>17</v>
      </c>
      <c r="B1026">
        <v>1</v>
      </c>
      <c r="C1026">
        <v>7</v>
      </c>
      <c r="D1026" t="s">
        <v>86</v>
      </c>
      <c r="E1026" t="s">
        <v>109</v>
      </c>
      <c r="F1026">
        <v>3</v>
      </c>
      <c r="G1026">
        <v>69</v>
      </c>
      <c r="H1026">
        <v>32</v>
      </c>
      <c r="I1026">
        <v>32</v>
      </c>
      <c r="J1026" t="s">
        <v>246</v>
      </c>
      <c r="K1026">
        <v>41</v>
      </c>
      <c r="L1026">
        <v>243</v>
      </c>
      <c r="N1026" t="str">
        <f>VLOOKUP(Table1[[#This Row],[Genera species]], 'Check list'!A:E, 5, FALSE)</f>
        <v>Nephrolepis lauterbachii</v>
      </c>
    </row>
    <row r="1027" spans="1:14">
      <c r="A1027">
        <v>17</v>
      </c>
      <c r="B1027">
        <v>1</v>
      </c>
      <c r="C1027">
        <v>7</v>
      </c>
      <c r="D1027" t="s">
        <v>28</v>
      </c>
      <c r="E1027" t="s">
        <v>74</v>
      </c>
      <c r="F1027">
        <v>6</v>
      </c>
      <c r="G1027">
        <v>45</v>
      </c>
      <c r="H1027">
        <v>28</v>
      </c>
      <c r="I1027">
        <v>28</v>
      </c>
      <c r="J1027" t="s">
        <v>246</v>
      </c>
      <c r="K1027">
        <v>41</v>
      </c>
      <c r="L1027">
        <v>243</v>
      </c>
      <c r="N1027" t="str">
        <f>VLOOKUP(Table1[[#This Row],[Genera species]], 'Check list'!A:E, 5, FALSE)</f>
        <v>Adiantum aneitense</v>
      </c>
    </row>
    <row r="1028" spans="1:14">
      <c r="A1028">
        <v>17</v>
      </c>
      <c r="B1028">
        <v>1</v>
      </c>
      <c r="C1028">
        <v>7</v>
      </c>
      <c r="D1028" t="s">
        <v>13</v>
      </c>
      <c r="E1028" t="s">
        <v>152</v>
      </c>
      <c r="F1028">
        <v>4</v>
      </c>
      <c r="G1028">
        <v>101</v>
      </c>
      <c r="H1028">
        <v>6</v>
      </c>
      <c r="I1028">
        <v>6</v>
      </c>
      <c r="J1028" t="s">
        <v>246</v>
      </c>
      <c r="K1028">
        <v>41</v>
      </c>
      <c r="L1028">
        <v>243</v>
      </c>
      <c r="N1028" t="str">
        <f>VLOOKUP(Table1[[#This Row],[Genera species]], 'Check list'!A:E, 5, FALSE)</f>
        <v>Leersia oryzoides</v>
      </c>
    </row>
    <row r="1029" spans="1:14">
      <c r="A1029">
        <v>17</v>
      </c>
      <c r="B1029">
        <v>1</v>
      </c>
      <c r="C1029">
        <v>7</v>
      </c>
      <c r="D1029" t="s">
        <v>206</v>
      </c>
      <c r="E1029" t="s">
        <v>207</v>
      </c>
      <c r="F1029">
        <v>1</v>
      </c>
      <c r="G1029">
        <v>137</v>
      </c>
      <c r="H1029">
        <v>63</v>
      </c>
      <c r="I1029">
        <v>63</v>
      </c>
      <c r="J1029" t="s">
        <v>246</v>
      </c>
      <c r="K1029">
        <v>41</v>
      </c>
      <c r="L1029">
        <v>243</v>
      </c>
      <c r="N1029" t="str">
        <f>VLOOKUP(Table1[[#This Row],[Genera species]], 'Check list'!A:E, 5, FALSE)</f>
        <v>Carpodetus arboreus</v>
      </c>
    </row>
    <row r="1030" spans="1:14">
      <c r="A1030">
        <v>17</v>
      </c>
      <c r="B1030">
        <v>1</v>
      </c>
      <c r="C1030">
        <v>7</v>
      </c>
      <c r="D1030" t="s">
        <v>15</v>
      </c>
      <c r="E1030" t="s">
        <v>172</v>
      </c>
      <c r="F1030">
        <v>1</v>
      </c>
      <c r="G1030">
        <v>114</v>
      </c>
      <c r="H1030">
        <v>7</v>
      </c>
      <c r="I1030">
        <v>7</v>
      </c>
      <c r="J1030" t="s">
        <v>246</v>
      </c>
      <c r="K1030">
        <v>41</v>
      </c>
      <c r="L1030">
        <v>243</v>
      </c>
      <c r="N1030" t="str">
        <f>VLOOKUP(Table1[[#This Row],[Genera species]], 'Check list'!A:E, 5, FALSE)</f>
        <v>Ficus dammaropsis</v>
      </c>
    </row>
    <row r="1031" spans="1:14">
      <c r="A1031">
        <v>17</v>
      </c>
      <c r="B1031">
        <v>1</v>
      </c>
      <c r="C1031">
        <v>8</v>
      </c>
      <c r="D1031" t="s">
        <v>8</v>
      </c>
      <c r="E1031" t="s">
        <v>208</v>
      </c>
      <c r="F1031">
        <v>6</v>
      </c>
      <c r="G1031">
        <v>138</v>
      </c>
      <c r="H1031">
        <v>2</v>
      </c>
      <c r="I1031">
        <v>2</v>
      </c>
      <c r="J1031" t="s">
        <v>246</v>
      </c>
      <c r="K1031">
        <v>41</v>
      </c>
      <c r="L1031">
        <v>243</v>
      </c>
      <c r="N1031" t="str">
        <f>VLOOKUP(Table1[[#This Row],[Genera species]], 'Check list'!A:E, 5, FALSE)</f>
        <v>Oreogrammitis dolichosora</v>
      </c>
    </row>
    <row r="1032" spans="1:14">
      <c r="A1032">
        <v>17</v>
      </c>
      <c r="B1032">
        <v>1</v>
      </c>
      <c r="C1032">
        <v>8</v>
      </c>
      <c r="D1032" t="s">
        <v>209</v>
      </c>
      <c r="E1032" t="s">
        <v>210</v>
      </c>
      <c r="F1032">
        <v>1</v>
      </c>
      <c r="G1032">
        <v>139</v>
      </c>
      <c r="H1032">
        <v>64</v>
      </c>
      <c r="I1032">
        <v>64</v>
      </c>
      <c r="J1032" t="s">
        <v>246</v>
      </c>
      <c r="K1032">
        <v>41</v>
      </c>
      <c r="L1032">
        <v>243</v>
      </c>
      <c r="N1032" t="str">
        <f>VLOOKUP(Table1[[#This Row],[Genera species]], 'Check list'!A:E, 5, FALSE)</f>
        <v>Podocarpus neriifolius</v>
      </c>
    </row>
    <row r="1033" spans="1:14">
      <c r="A1033">
        <v>17</v>
      </c>
      <c r="B1033">
        <v>1</v>
      </c>
      <c r="C1033">
        <v>8</v>
      </c>
      <c r="D1033" t="s">
        <v>44</v>
      </c>
      <c r="E1033" t="s">
        <v>43</v>
      </c>
      <c r="F1033">
        <v>1</v>
      </c>
      <c r="G1033">
        <v>24</v>
      </c>
      <c r="H1033">
        <v>17</v>
      </c>
      <c r="I1033">
        <v>17</v>
      </c>
      <c r="J1033" t="s">
        <v>246</v>
      </c>
      <c r="K1033">
        <v>41</v>
      </c>
      <c r="L1033">
        <v>243</v>
      </c>
      <c r="N1033" t="str">
        <f>VLOOKUP(Table1[[#This Row],[Genera species]], 'Check list'!A:E, 5, FALSE)</f>
        <v>Glochidion disparipes</v>
      </c>
    </row>
    <row r="1034" spans="1:14">
      <c r="A1034">
        <v>17</v>
      </c>
      <c r="B1034">
        <v>1</v>
      </c>
      <c r="C1034">
        <v>8</v>
      </c>
      <c r="D1034" t="s">
        <v>155</v>
      </c>
      <c r="E1034" t="s">
        <v>65</v>
      </c>
      <c r="F1034">
        <v>4</v>
      </c>
      <c r="G1034">
        <v>38</v>
      </c>
      <c r="H1034">
        <v>14</v>
      </c>
      <c r="I1034">
        <v>14</v>
      </c>
      <c r="J1034" t="s">
        <v>246</v>
      </c>
      <c r="K1034">
        <v>41</v>
      </c>
      <c r="L1034">
        <v>243</v>
      </c>
      <c r="N1034" t="str">
        <f>VLOOKUP(Table1[[#This Row],[Genera species]], 'Check list'!A:E, 5, FALSE)</f>
        <v>Riedelia sp</v>
      </c>
    </row>
    <row r="1035" spans="1:14">
      <c r="A1035">
        <v>17</v>
      </c>
      <c r="B1035">
        <v>1</v>
      </c>
      <c r="C1035">
        <v>8</v>
      </c>
      <c r="D1035" t="s">
        <v>44</v>
      </c>
      <c r="E1035" t="s">
        <v>211</v>
      </c>
      <c r="F1035">
        <v>1</v>
      </c>
      <c r="G1035">
        <v>25</v>
      </c>
      <c r="H1035">
        <v>17</v>
      </c>
      <c r="I1035">
        <v>17</v>
      </c>
      <c r="J1035" t="s">
        <v>246</v>
      </c>
      <c r="K1035">
        <v>41</v>
      </c>
      <c r="L1035">
        <v>243</v>
      </c>
      <c r="N1035" t="str">
        <f>VLOOKUP(Table1[[#This Row],[Genera species]], 'Check list'!A:E, 5, FALSE)</f>
        <v>Antidesma excavatum</v>
      </c>
    </row>
    <row r="1036" spans="1:14">
      <c r="A1036">
        <v>17</v>
      </c>
      <c r="B1036">
        <v>1</v>
      </c>
      <c r="C1036">
        <v>8</v>
      </c>
      <c r="D1036" t="s">
        <v>97</v>
      </c>
      <c r="E1036" t="s">
        <v>189</v>
      </c>
      <c r="F1036">
        <v>2</v>
      </c>
      <c r="G1036">
        <v>86</v>
      </c>
      <c r="H1036">
        <v>35</v>
      </c>
      <c r="I1036">
        <v>35</v>
      </c>
      <c r="J1036" t="s">
        <v>246</v>
      </c>
      <c r="K1036">
        <v>41</v>
      </c>
      <c r="L1036">
        <v>243</v>
      </c>
      <c r="N1036" t="str">
        <f>VLOOKUP(Table1[[#This Row],[Genera species]], 'Check list'!A:E, 5, FALSE)</f>
        <v>Psychotria insularum</v>
      </c>
    </row>
    <row r="1037" spans="1:14">
      <c r="A1037">
        <v>17</v>
      </c>
      <c r="B1037">
        <v>1</v>
      </c>
      <c r="C1037">
        <v>8</v>
      </c>
      <c r="D1037" t="s">
        <v>13</v>
      </c>
      <c r="E1037" t="s">
        <v>116</v>
      </c>
      <c r="F1037">
        <v>5</v>
      </c>
      <c r="G1037">
        <v>75</v>
      </c>
      <c r="H1037">
        <v>6</v>
      </c>
      <c r="I1037">
        <v>6</v>
      </c>
      <c r="J1037" t="s">
        <v>246</v>
      </c>
      <c r="K1037">
        <v>41</v>
      </c>
      <c r="L1037">
        <v>243</v>
      </c>
      <c r="N1037" t="str">
        <f>VLOOKUP(Table1[[#This Row],[Genera species]], 'Check list'!A:E, 5, FALSE)</f>
        <v>Nastus productus</v>
      </c>
    </row>
    <row r="1038" spans="1:14">
      <c r="A1038">
        <v>17</v>
      </c>
      <c r="B1038">
        <v>1</v>
      </c>
      <c r="C1038">
        <v>8</v>
      </c>
      <c r="D1038" t="s">
        <v>253</v>
      </c>
      <c r="E1038" t="s">
        <v>117</v>
      </c>
      <c r="F1038">
        <v>4</v>
      </c>
      <c r="G1038">
        <v>76</v>
      </c>
      <c r="H1038">
        <v>42</v>
      </c>
      <c r="I1038">
        <v>42</v>
      </c>
      <c r="J1038" t="s">
        <v>246</v>
      </c>
      <c r="K1038">
        <v>41</v>
      </c>
      <c r="L1038">
        <v>243</v>
      </c>
      <c r="N1038" t="str">
        <f>VLOOKUP(Table1[[#This Row],[Genera species]], 'Check list'!A:E, 5, FALSE)</f>
        <v>Rungia chinensis</v>
      </c>
    </row>
    <row r="1039" spans="1:14">
      <c r="A1039">
        <v>17</v>
      </c>
      <c r="B1039">
        <v>1</v>
      </c>
      <c r="C1039">
        <v>8</v>
      </c>
      <c r="D1039" t="s">
        <v>58</v>
      </c>
      <c r="E1039" t="s">
        <v>80</v>
      </c>
      <c r="F1039">
        <v>1</v>
      </c>
      <c r="G1039">
        <v>49</v>
      </c>
      <c r="H1039">
        <v>23</v>
      </c>
      <c r="I1039">
        <v>23</v>
      </c>
      <c r="J1039" t="s">
        <v>246</v>
      </c>
      <c r="K1039">
        <v>41</v>
      </c>
      <c r="L1039">
        <v>243</v>
      </c>
      <c r="N1039" t="str">
        <f>VLOOKUP(Table1[[#This Row],[Genera species]], 'Check list'!A:E, 5, FALSE)</f>
        <v>Cinnamomum sp</v>
      </c>
    </row>
    <row r="1040" spans="1:14">
      <c r="A1040">
        <v>17</v>
      </c>
      <c r="B1040">
        <v>1</v>
      </c>
      <c r="C1040">
        <v>8</v>
      </c>
      <c r="D1040" t="s">
        <v>18</v>
      </c>
      <c r="E1040" t="s">
        <v>25</v>
      </c>
      <c r="F1040">
        <v>6</v>
      </c>
      <c r="G1040">
        <v>13</v>
      </c>
      <c r="H1040">
        <v>8</v>
      </c>
      <c r="I1040">
        <v>8</v>
      </c>
      <c r="J1040" t="s">
        <v>246</v>
      </c>
      <c r="K1040">
        <v>41</v>
      </c>
      <c r="L1040">
        <v>243</v>
      </c>
      <c r="N1040" t="str">
        <f>VLOOKUP(Table1[[#This Row],[Genera species]], 'Check list'!A:E, 5, FALSE)</f>
        <v>Collabium carinatum</v>
      </c>
    </row>
    <row r="1041" spans="1:14">
      <c r="A1041">
        <v>17</v>
      </c>
      <c r="B1041">
        <v>1</v>
      </c>
      <c r="C1041">
        <v>8</v>
      </c>
      <c r="D1041" t="s">
        <v>73</v>
      </c>
      <c r="E1041" t="s">
        <v>74</v>
      </c>
      <c r="F1041">
        <v>6</v>
      </c>
      <c r="G1041">
        <v>45</v>
      </c>
      <c r="H1041">
        <v>28</v>
      </c>
      <c r="I1041">
        <v>28</v>
      </c>
      <c r="J1041" t="s">
        <v>246</v>
      </c>
      <c r="K1041">
        <v>41</v>
      </c>
      <c r="L1041">
        <v>243</v>
      </c>
      <c r="N1041" t="str">
        <f>VLOOKUP(Table1[[#This Row],[Genera species]], 'Check list'!A:E, 5, FALSE)</f>
        <v>Adiantum aneitense</v>
      </c>
    </row>
    <row r="1042" spans="1:14">
      <c r="A1042">
        <v>17</v>
      </c>
      <c r="B1042">
        <v>1</v>
      </c>
      <c r="C1042">
        <v>8</v>
      </c>
      <c r="D1042" t="s">
        <v>194</v>
      </c>
      <c r="E1042" t="s">
        <v>195</v>
      </c>
      <c r="F1042">
        <v>1</v>
      </c>
      <c r="G1042">
        <v>130</v>
      </c>
      <c r="H1042">
        <v>59</v>
      </c>
      <c r="I1042">
        <v>59</v>
      </c>
      <c r="J1042" t="s">
        <v>246</v>
      </c>
      <c r="K1042">
        <v>41</v>
      </c>
      <c r="L1042">
        <v>243</v>
      </c>
      <c r="N1042" t="str">
        <f>VLOOKUP(Table1[[#This Row],[Genera species]], 'Check list'!A:E, 5, FALSE)</f>
        <v>Eurya sp</v>
      </c>
    </row>
    <row r="1043" spans="1:14">
      <c r="A1043">
        <v>17</v>
      </c>
      <c r="B1043">
        <v>1</v>
      </c>
      <c r="C1043">
        <v>8</v>
      </c>
      <c r="D1043" t="s">
        <v>13</v>
      </c>
      <c r="E1043" t="s">
        <v>157</v>
      </c>
      <c r="F1043">
        <v>4</v>
      </c>
      <c r="G1043">
        <v>104</v>
      </c>
      <c r="H1043">
        <v>6</v>
      </c>
      <c r="I1043">
        <v>6</v>
      </c>
      <c r="J1043" t="s">
        <v>246</v>
      </c>
      <c r="K1043">
        <v>41</v>
      </c>
      <c r="L1043">
        <v>243</v>
      </c>
      <c r="N1043" t="str">
        <f>VLOOKUP(Table1[[#This Row],[Genera species]], 'Check list'!A:E, 5, FALSE)</f>
        <v>Phragmites australis</v>
      </c>
    </row>
    <row r="1044" spans="1:14">
      <c r="A1044">
        <v>17</v>
      </c>
      <c r="B1044">
        <v>1</v>
      </c>
      <c r="C1044">
        <v>8</v>
      </c>
      <c r="D1044" t="s">
        <v>212</v>
      </c>
      <c r="E1044" t="s">
        <v>213</v>
      </c>
      <c r="F1044">
        <v>2</v>
      </c>
      <c r="G1044">
        <v>140</v>
      </c>
      <c r="H1044">
        <v>65</v>
      </c>
      <c r="I1044">
        <v>65</v>
      </c>
      <c r="J1044" t="s">
        <v>246</v>
      </c>
      <c r="K1044">
        <v>41</v>
      </c>
      <c r="L1044">
        <v>243</v>
      </c>
      <c r="N1044" t="str">
        <f>VLOOKUP(Table1[[#This Row],[Genera species]], 'Check list'!A:E, 5, FALSE)</f>
        <v>Myrsine sp</v>
      </c>
    </row>
    <row r="1045" spans="1:14">
      <c r="A1045">
        <v>17</v>
      </c>
      <c r="B1045">
        <v>1</v>
      </c>
      <c r="C1045">
        <v>8</v>
      </c>
      <c r="D1045" t="s">
        <v>89</v>
      </c>
      <c r="E1045" t="s">
        <v>221</v>
      </c>
      <c r="F1045">
        <v>1</v>
      </c>
      <c r="G1045">
        <v>141</v>
      </c>
      <c r="H1045">
        <v>33</v>
      </c>
      <c r="I1045">
        <v>33</v>
      </c>
      <c r="J1045" t="s">
        <v>246</v>
      </c>
      <c r="K1045">
        <v>41</v>
      </c>
      <c r="L1045">
        <v>243</v>
      </c>
      <c r="N1045" t="str">
        <f>VLOOKUP(Table1[[#This Row],[Genera species]], 'Check list'!A:E, 5, FALSE)</f>
        <v>Decaspermum forbesii</v>
      </c>
    </row>
    <row r="1046" spans="1:14">
      <c r="A1046">
        <v>17</v>
      </c>
      <c r="B1046">
        <v>1</v>
      </c>
      <c r="C1046">
        <v>8</v>
      </c>
      <c r="D1046" t="s">
        <v>99</v>
      </c>
      <c r="E1046" t="s">
        <v>100</v>
      </c>
      <c r="F1046">
        <v>2</v>
      </c>
      <c r="G1046">
        <v>62</v>
      </c>
      <c r="H1046">
        <v>36</v>
      </c>
      <c r="I1046">
        <v>36</v>
      </c>
      <c r="J1046" t="s">
        <v>246</v>
      </c>
      <c r="K1046">
        <v>41</v>
      </c>
      <c r="L1046">
        <v>243</v>
      </c>
      <c r="N1046" t="str">
        <f>VLOOKUP(Table1[[#This Row],[Genera species]], 'Check list'!A:E, 5, FALSE)</f>
        <v>Schefflera sp</v>
      </c>
    </row>
    <row r="1047" spans="1:14">
      <c r="A1047">
        <v>17</v>
      </c>
      <c r="B1047">
        <v>1</v>
      </c>
      <c r="C1047">
        <v>8</v>
      </c>
      <c r="D1047" t="s">
        <v>196</v>
      </c>
      <c r="E1047" t="s">
        <v>197</v>
      </c>
      <c r="F1047">
        <v>1</v>
      </c>
      <c r="G1047">
        <v>131</v>
      </c>
      <c r="H1047">
        <v>60</v>
      </c>
      <c r="I1047">
        <v>60</v>
      </c>
      <c r="J1047" t="s">
        <v>246</v>
      </c>
      <c r="K1047">
        <v>41</v>
      </c>
      <c r="L1047">
        <v>243</v>
      </c>
      <c r="N1047" t="str">
        <f>VLOOKUP(Table1[[#This Row],[Genera species]], 'Check list'!A:E, 5, FALSE)</f>
        <v>Schuurmansia elegans</v>
      </c>
    </row>
    <row r="1048" spans="1:14">
      <c r="A1048">
        <v>17</v>
      </c>
      <c r="B1048">
        <v>1</v>
      </c>
      <c r="C1048">
        <v>8</v>
      </c>
      <c r="D1048" t="s">
        <v>97</v>
      </c>
      <c r="E1048" t="s">
        <v>98</v>
      </c>
      <c r="F1048">
        <v>2</v>
      </c>
      <c r="G1048">
        <v>61</v>
      </c>
      <c r="H1048">
        <v>35</v>
      </c>
      <c r="I1048">
        <v>35</v>
      </c>
      <c r="J1048" t="s">
        <v>246</v>
      </c>
      <c r="K1048">
        <v>41</v>
      </c>
      <c r="L1048">
        <v>243</v>
      </c>
      <c r="N1048" t="str">
        <f>VLOOKUP(Table1[[#This Row],[Genera species]], 'Check list'!A:E, 5, FALSE)</f>
        <v>Coffea arabica</v>
      </c>
    </row>
    <row r="1049" spans="1:14">
      <c r="A1049">
        <v>17</v>
      </c>
      <c r="B1049">
        <v>1</v>
      </c>
      <c r="C1049">
        <v>8</v>
      </c>
      <c r="D1049" t="s">
        <v>33</v>
      </c>
      <c r="E1049" t="s">
        <v>191</v>
      </c>
      <c r="F1049">
        <v>5</v>
      </c>
      <c r="G1049">
        <v>128</v>
      </c>
      <c r="H1049">
        <v>13</v>
      </c>
      <c r="I1049">
        <v>13</v>
      </c>
      <c r="J1049" t="s">
        <v>246</v>
      </c>
      <c r="K1049">
        <v>41</v>
      </c>
      <c r="L1049">
        <v>243</v>
      </c>
      <c r="N1049" t="str">
        <f>VLOOKUP(Table1[[#This Row],[Genera species]], 'Check list'!A:E, 5, FALSE)</f>
        <v>Rhynchosia sublobata</v>
      </c>
    </row>
    <row r="1050" spans="1:14">
      <c r="A1050">
        <v>17</v>
      </c>
      <c r="B1050">
        <v>1</v>
      </c>
      <c r="C1050">
        <v>8</v>
      </c>
      <c r="D1050" t="s">
        <v>12</v>
      </c>
      <c r="E1050" t="s">
        <v>69</v>
      </c>
      <c r="F1050">
        <v>1</v>
      </c>
      <c r="G1050">
        <v>41</v>
      </c>
      <c r="H1050">
        <v>5</v>
      </c>
      <c r="I1050">
        <v>5</v>
      </c>
      <c r="J1050" t="s">
        <v>246</v>
      </c>
      <c r="K1050">
        <v>41</v>
      </c>
      <c r="L1050">
        <v>243</v>
      </c>
      <c r="N1050" t="str">
        <f>VLOOKUP(Table1[[#This Row],[Genera species]], 'Check list'!A:E, 5, FALSE)</f>
        <v>Piper sp</v>
      </c>
    </row>
    <row r="1051" spans="1:14">
      <c r="A1051">
        <v>17</v>
      </c>
      <c r="B1051">
        <v>1</v>
      </c>
      <c r="C1051">
        <v>8</v>
      </c>
      <c r="D1051" t="s">
        <v>70</v>
      </c>
      <c r="E1051" t="s">
        <v>71</v>
      </c>
      <c r="F1051">
        <v>3</v>
      </c>
      <c r="G1051">
        <v>43</v>
      </c>
      <c r="H1051">
        <v>27</v>
      </c>
      <c r="I1051">
        <v>27</v>
      </c>
      <c r="J1051" t="s">
        <v>246</v>
      </c>
      <c r="K1051">
        <v>41</v>
      </c>
      <c r="L1051">
        <v>243</v>
      </c>
      <c r="N1051" t="str">
        <f>VLOOKUP(Table1[[#This Row],[Genera species]], 'Check list'!A:E, 5, FALSE)</f>
        <v>Diplazium dilatatum</v>
      </c>
    </row>
    <row r="1052" spans="1:14">
      <c r="A1052">
        <v>17</v>
      </c>
      <c r="B1052">
        <v>1</v>
      </c>
      <c r="C1052">
        <v>8</v>
      </c>
      <c r="D1052" t="s">
        <v>33</v>
      </c>
      <c r="E1052" t="s">
        <v>35</v>
      </c>
      <c r="F1052">
        <v>4</v>
      </c>
      <c r="G1052">
        <v>20</v>
      </c>
      <c r="H1052">
        <v>13</v>
      </c>
      <c r="I1052">
        <v>13</v>
      </c>
      <c r="J1052" t="s">
        <v>246</v>
      </c>
      <c r="K1052">
        <v>41</v>
      </c>
      <c r="L1052">
        <v>243</v>
      </c>
      <c r="N1052" t="str">
        <f>VLOOKUP(Table1[[#This Row],[Genera species]], 'Check list'!A:E, 5, FALSE)</f>
        <v>Desmodium intortum</v>
      </c>
    </row>
    <row r="1053" spans="1:14">
      <c r="A1053">
        <v>17</v>
      </c>
      <c r="B1053">
        <v>1</v>
      </c>
      <c r="C1053">
        <v>8</v>
      </c>
      <c r="D1053" t="s">
        <v>204</v>
      </c>
      <c r="E1053" t="s">
        <v>205</v>
      </c>
      <c r="F1053">
        <v>3</v>
      </c>
      <c r="G1053">
        <v>136</v>
      </c>
      <c r="H1053">
        <v>62</v>
      </c>
      <c r="I1053">
        <v>62</v>
      </c>
      <c r="J1053" t="s">
        <v>246</v>
      </c>
      <c r="K1053">
        <v>41</v>
      </c>
      <c r="L1053">
        <v>243</v>
      </c>
      <c r="N1053" t="str">
        <f>VLOOKUP(Table1[[#This Row],[Genera species]], 'Check list'!A:E, 5, FALSE)</f>
        <v>Calochlaena straminea</v>
      </c>
    </row>
    <row r="1054" spans="1:14">
      <c r="A1054">
        <v>17</v>
      </c>
      <c r="B1054">
        <v>1</v>
      </c>
      <c r="C1054">
        <v>8</v>
      </c>
      <c r="D1054" t="s">
        <v>47</v>
      </c>
      <c r="E1054" t="s">
        <v>62</v>
      </c>
      <c r="F1054">
        <v>3</v>
      </c>
      <c r="G1054">
        <v>36</v>
      </c>
      <c r="H1054">
        <v>19</v>
      </c>
      <c r="I1054">
        <v>19</v>
      </c>
      <c r="J1054" t="s">
        <v>246</v>
      </c>
      <c r="K1054">
        <v>41</v>
      </c>
      <c r="L1054">
        <v>243</v>
      </c>
      <c r="N1054" t="str">
        <f>VLOOKUP(Table1[[#This Row],[Genera species]], 'Check list'!A:E, 5, FALSE)</f>
        <v>Sphaerostephanos moseleyi</v>
      </c>
    </row>
    <row r="1055" spans="1:14">
      <c r="A1055">
        <v>17</v>
      </c>
      <c r="B1055">
        <v>1</v>
      </c>
      <c r="C1055">
        <v>8</v>
      </c>
      <c r="D1055" t="s">
        <v>8</v>
      </c>
      <c r="E1055" t="s">
        <v>184</v>
      </c>
      <c r="F1055">
        <v>3</v>
      </c>
      <c r="G1055">
        <v>125</v>
      </c>
      <c r="H1055">
        <v>2</v>
      </c>
      <c r="I1055">
        <v>2</v>
      </c>
      <c r="J1055" t="s">
        <v>246</v>
      </c>
      <c r="K1055">
        <v>41</v>
      </c>
      <c r="L1055">
        <v>243</v>
      </c>
      <c r="N1055" t="str">
        <f>VLOOKUP(Table1[[#This Row],[Genera species]], 'Check list'!A:E, 5, FALSE)</f>
        <v>Schellolepis persicifolia</v>
      </c>
    </row>
    <row r="1056" spans="1:14">
      <c r="A1056">
        <v>17</v>
      </c>
      <c r="B1056">
        <v>1</v>
      </c>
      <c r="C1056">
        <v>8</v>
      </c>
      <c r="D1056" t="s">
        <v>15</v>
      </c>
      <c r="E1056" t="s">
        <v>172</v>
      </c>
      <c r="F1056">
        <v>1</v>
      </c>
      <c r="G1056">
        <v>114</v>
      </c>
      <c r="H1056">
        <v>7</v>
      </c>
      <c r="I1056">
        <v>7</v>
      </c>
      <c r="J1056" t="s">
        <v>246</v>
      </c>
      <c r="K1056">
        <v>41</v>
      </c>
      <c r="L1056">
        <v>243</v>
      </c>
      <c r="N1056" t="str">
        <f>VLOOKUP(Table1[[#This Row],[Genera species]], 'Check list'!A:E, 5, FALSE)</f>
        <v>Ficus dammaropsis</v>
      </c>
    </row>
    <row r="1057" spans="1:14">
      <c r="A1057">
        <v>17</v>
      </c>
      <c r="B1057">
        <v>1</v>
      </c>
      <c r="C1057">
        <v>8</v>
      </c>
      <c r="D1057" t="s">
        <v>107</v>
      </c>
      <c r="E1057" t="s">
        <v>108</v>
      </c>
      <c r="F1057">
        <v>5</v>
      </c>
      <c r="G1057">
        <v>68</v>
      </c>
      <c r="H1057">
        <v>40</v>
      </c>
      <c r="I1057">
        <v>40</v>
      </c>
      <c r="J1057" t="s">
        <v>246</v>
      </c>
      <c r="K1057">
        <v>41</v>
      </c>
      <c r="L1057">
        <v>243</v>
      </c>
      <c r="N1057" t="str">
        <f>VLOOKUP(Table1[[#This Row],[Genera species]], 'Check list'!A:E, 5, FALSE)</f>
        <v>Stephania japonica</v>
      </c>
    </row>
    <row r="1058" spans="1:14">
      <c r="A1058">
        <v>17</v>
      </c>
      <c r="B1058">
        <v>2</v>
      </c>
      <c r="C1058">
        <v>1</v>
      </c>
      <c r="D1058" t="s">
        <v>15</v>
      </c>
      <c r="E1058" t="s">
        <v>30</v>
      </c>
      <c r="F1058">
        <v>1</v>
      </c>
      <c r="G1058">
        <v>16</v>
      </c>
      <c r="H1058">
        <v>7</v>
      </c>
      <c r="I1058">
        <v>7</v>
      </c>
      <c r="J1058" t="s">
        <v>246</v>
      </c>
      <c r="K1058">
        <v>41</v>
      </c>
      <c r="L1058">
        <v>243</v>
      </c>
      <c r="N1058" t="str">
        <f>VLOOKUP(Table1[[#This Row],[Genera species]], 'Check list'!A:E, 5, FALSE)</f>
        <v>Ficus hispida</v>
      </c>
    </row>
    <row r="1059" spans="1:14">
      <c r="A1059">
        <v>17</v>
      </c>
      <c r="B1059">
        <v>2</v>
      </c>
      <c r="C1059">
        <v>1</v>
      </c>
      <c r="D1059" t="s">
        <v>99</v>
      </c>
      <c r="E1059" t="s">
        <v>100</v>
      </c>
      <c r="F1059">
        <v>2</v>
      </c>
      <c r="G1059">
        <v>62</v>
      </c>
      <c r="H1059">
        <v>36</v>
      </c>
      <c r="I1059">
        <v>36</v>
      </c>
      <c r="J1059" t="s">
        <v>246</v>
      </c>
      <c r="K1059">
        <v>41</v>
      </c>
      <c r="L1059">
        <v>243</v>
      </c>
      <c r="N1059" t="str">
        <f>VLOOKUP(Table1[[#This Row],[Genera species]], 'Check list'!A:E, 5, FALSE)</f>
        <v>Schefflera sp</v>
      </c>
    </row>
    <row r="1060" spans="1:14">
      <c r="A1060">
        <v>17</v>
      </c>
      <c r="B1060">
        <v>2</v>
      </c>
      <c r="C1060">
        <v>1</v>
      </c>
      <c r="D1060" t="s">
        <v>196</v>
      </c>
      <c r="E1060" t="s">
        <v>197</v>
      </c>
      <c r="F1060">
        <v>1</v>
      </c>
      <c r="G1060">
        <v>131</v>
      </c>
      <c r="H1060">
        <v>60</v>
      </c>
      <c r="I1060">
        <v>60</v>
      </c>
      <c r="J1060" t="s">
        <v>246</v>
      </c>
      <c r="K1060">
        <v>41</v>
      </c>
      <c r="L1060">
        <v>243</v>
      </c>
      <c r="N1060" t="str">
        <f>VLOOKUP(Table1[[#This Row],[Genera species]], 'Check list'!A:E, 5, FALSE)</f>
        <v>Schuurmansia elegans</v>
      </c>
    </row>
    <row r="1061" spans="1:14">
      <c r="A1061">
        <v>17</v>
      </c>
      <c r="B1061">
        <v>2</v>
      </c>
      <c r="C1061">
        <v>1</v>
      </c>
      <c r="D1061" t="s">
        <v>155</v>
      </c>
      <c r="E1061" t="s">
        <v>65</v>
      </c>
      <c r="F1061">
        <v>4</v>
      </c>
      <c r="G1061">
        <v>38</v>
      </c>
      <c r="H1061">
        <v>14</v>
      </c>
      <c r="I1061">
        <v>14</v>
      </c>
      <c r="J1061" t="s">
        <v>246</v>
      </c>
      <c r="K1061">
        <v>41</v>
      </c>
      <c r="L1061">
        <v>243</v>
      </c>
      <c r="N1061" t="str">
        <f>VLOOKUP(Table1[[#This Row],[Genera species]], 'Check list'!A:E, 5, FALSE)</f>
        <v>Riedelia sp</v>
      </c>
    </row>
    <row r="1062" spans="1:14">
      <c r="A1062">
        <v>17</v>
      </c>
      <c r="B1062">
        <v>2</v>
      </c>
      <c r="C1062">
        <v>1</v>
      </c>
      <c r="D1062" t="s">
        <v>13</v>
      </c>
      <c r="E1062" t="s">
        <v>157</v>
      </c>
      <c r="F1062">
        <v>4</v>
      </c>
      <c r="G1062">
        <v>104</v>
      </c>
      <c r="H1062">
        <v>6</v>
      </c>
      <c r="I1062">
        <v>6</v>
      </c>
      <c r="J1062" t="s">
        <v>246</v>
      </c>
      <c r="K1062">
        <v>41</v>
      </c>
      <c r="L1062">
        <v>243</v>
      </c>
      <c r="N1062" t="str">
        <f>VLOOKUP(Table1[[#This Row],[Genera species]], 'Check list'!A:E, 5, FALSE)</f>
        <v>Phragmites australis</v>
      </c>
    </row>
    <row r="1063" spans="1:14">
      <c r="A1063">
        <v>17</v>
      </c>
      <c r="B1063">
        <v>2</v>
      </c>
      <c r="C1063">
        <v>1</v>
      </c>
      <c r="D1063" t="s">
        <v>253</v>
      </c>
      <c r="E1063" t="s">
        <v>117</v>
      </c>
      <c r="F1063">
        <v>4</v>
      </c>
      <c r="G1063">
        <v>76</v>
      </c>
      <c r="H1063">
        <v>42</v>
      </c>
      <c r="I1063">
        <v>42</v>
      </c>
      <c r="J1063" t="s">
        <v>246</v>
      </c>
      <c r="K1063">
        <v>41</v>
      </c>
      <c r="L1063">
        <v>243</v>
      </c>
      <c r="N1063" t="str">
        <f>VLOOKUP(Table1[[#This Row],[Genera species]], 'Check list'!A:E, 5, FALSE)</f>
        <v>Rungia chinensis</v>
      </c>
    </row>
    <row r="1064" spans="1:14">
      <c r="A1064">
        <v>17</v>
      </c>
      <c r="B1064">
        <v>2</v>
      </c>
      <c r="C1064">
        <v>1</v>
      </c>
      <c r="D1064" t="s">
        <v>67</v>
      </c>
      <c r="E1064" t="s">
        <v>183</v>
      </c>
      <c r="F1064">
        <v>4</v>
      </c>
      <c r="G1064">
        <v>124</v>
      </c>
      <c r="H1064">
        <v>26</v>
      </c>
      <c r="I1064">
        <v>26</v>
      </c>
      <c r="J1064" t="s">
        <v>246</v>
      </c>
      <c r="K1064">
        <v>41</v>
      </c>
      <c r="L1064">
        <v>243</v>
      </c>
      <c r="N1064" t="str">
        <f>VLOOKUP(Table1[[#This Row],[Genera species]], 'Check list'!A:E, 5, FALSE)</f>
        <v>Plectranthus amboinicus</v>
      </c>
    </row>
    <row r="1065" spans="1:14">
      <c r="A1065">
        <v>17</v>
      </c>
      <c r="B1065">
        <v>2</v>
      </c>
      <c r="C1065">
        <v>1</v>
      </c>
      <c r="D1065" t="s">
        <v>8</v>
      </c>
      <c r="E1065" t="s">
        <v>214</v>
      </c>
      <c r="F1065">
        <v>6</v>
      </c>
      <c r="G1065">
        <v>143</v>
      </c>
      <c r="H1065">
        <v>2</v>
      </c>
      <c r="I1065">
        <v>2</v>
      </c>
      <c r="J1065" t="s">
        <v>246</v>
      </c>
      <c r="K1065">
        <v>41</v>
      </c>
      <c r="L1065">
        <v>243</v>
      </c>
      <c r="N1065" t="str">
        <f>VLOOKUP(Table1[[#This Row],[Genera species]], 'Check list'!A:E, 5, FALSE)</f>
        <v>Myrmecophila sinuosa</v>
      </c>
    </row>
    <row r="1066" spans="1:14">
      <c r="A1066">
        <v>17</v>
      </c>
      <c r="B1066">
        <v>2</v>
      </c>
      <c r="C1066">
        <v>1</v>
      </c>
      <c r="D1066" t="s">
        <v>8</v>
      </c>
      <c r="E1066" t="s">
        <v>215</v>
      </c>
      <c r="F1066">
        <v>6</v>
      </c>
      <c r="G1066">
        <v>144</v>
      </c>
      <c r="H1066">
        <v>2</v>
      </c>
      <c r="I1066">
        <v>2</v>
      </c>
      <c r="J1066" t="s">
        <v>246</v>
      </c>
      <c r="K1066">
        <v>41</v>
      </c>
      <c r="L1066">
        <v>243</v>
      </c>
      <c r="N1066" t="str">
        <f>VLOOKUP(Table1[[#This Row],[Genera species]], 'Check list'!A:E, 5, FALSE)</f>
        <v>lecanopteris truncata</v>
      </c>
    </row>
    <row r="1067" spans="1:14">
      <c r="A1067">
        <v>17</v>
      </c>
      <c r="B1067">
        <v>2</v>
      </c>
      <c r="C1067">
        <v>1</v>
      </c>
      <c r="D1067" t="s">
        <v>97</v>
      </c>
      <c r="E1067" t="s">
        <v>189</v>
      </c>
      <c r="F1067">
        <v>2</v>
      </c>
      <c r="G1067">
        <v>86</v>
      </c>
      <c r="H1067">
        <v>35</v>
      </c>
      <c r="I1067">
        <v>35</v>
      </c>
      <c r="J1067" t="s">
        <v>246</v>
      </c>
      <c r="K1067">
        <v>41</v>
      </c>
      <c r="L1067">
        <v>243</v>
      </c>
      <c r="N1067" t="str">
        <f>VLOOKUP(Table1[[#This Row],[Genera species]], 'Check list'!A:E, 5, FALSE)</f>
        <v>Psychotria insularum</v>
      </c>
    </row>
    <row r="1068" spans="1:14">
      <c r="A1068">
        <v>17</v>
      </c>
      <c r="B1068">
        <v>2</v>
      </c>
      <c r="C1068">
        <v>1</v>
      </c>
      <c r="D1068" t="s">
        <v>58</v>
      </c>
      <c r="E1068" t="s">
        <v>80</v>
      </c>
      <c r="F1068">
        <v>1</v>
      </c>
      <c r="G1068">
        <v>49</v>
      </c>
      <c r="H1068">
        <v>23</v>
      </c>
      <c r="I1068">
        <v>23</v>
      </c>
      <c r="J1068" t="s">
        <v>246</v>
      </c>
      <c r="K1068">
        <v>41</v>
      </c>
      <c r="L1068">
        <v>243</v>
      </c>
      <c r="N1068" t="str">
        <f>VLOOKUP(Table1[[#This Row],[Genera species]], 'Check list'!A:E, 5, FALSE)</f>
        <v>Cinnamomum sp</v>
      </c>
    </row>
    <row r="1069" spans="1:14">
      <c r="A1069">
        <v>17</v>
      </c>
      <c r="B1069">
        <v>2</v>
      </c>
      <c r="C1069">
        <v>1</v>
      </c>
      <c r="D1069" t="s">
        <v>13</v>
      </c>
      <c r="E1069" t="s">
        <v>17</v>
      </c>
      <c r="F1069">
        <v>4</v>
      </c>
      <c r="G1069">
        <v>8</v>
      </c>
      <c r="H1069">
        <v>6</v>
      </c>
      <c r="I1069">
        <v>6</v>
      </c>
      <c r="J1069" t="s">
        <v>246</v>
      </c>
      <c r="K1069">
        <v>41</v>
      </c>
      <c r="L1069">
        <v>243</v>
      </c>
      <c r="N1069" t="str">
        <f>VLOOKUP(Table1[[#This Row],[Genera species]], 'Check list'!A:E, 5, FALSE)</f>
        <v>Microstegium vimineum</v>
      </c>
    </row>
    <row r="1070" spans="1:14">
      <c r="A1070">
        <v>17</v>
      </c>
      <c r="B1070">
        <v>2</v>
      </c>
      <c r="C1070">
        <v>1</v>
      </c>
      <c r="D1070" t="s">
        <v>28</v>
      </c>
      <c r="E1070" t="s">
        <v>175</v>
      </c>
      <c r="F1070">
        <v>4</v>
      </c>
      <c r="G1070">
        <v>116</v>
      </c>
      <c r="H1070">
        <v>12</v>
      </c>
      <c r="I1070">
        <v>12</v>
      </c>
      <c r="J1070" t="s">
        <v>246</v>
      </c>
      <c r="K1070">
        <v>41</v>
      </c>
      <c r="L1070">
        <v>243</v>
      </c>
      <c r="N1070" t="str">
        <f>VLOOKUP(Table1[[#This Row],[Genera species]], 'Check list'!A:E, 5, FALSE)</f>
        <v>Erigeron canadensis</v>
      </c>
    </row>
    <row r="1071" spans="1:14">
      <c r="A1071">
        <v>17</v>
      </c>
      <c r="B1071">
        <v>2</v>
      </c>
      <c r="C1071">
        <v>1</v>
      </c>
      <c r="D1071" t="s">
        <v>27</v>
      </c>
      <c r="E1071" t="s">
        <v>26</v>
      </c>
      <c r="F1071">
        <v>1</v>
      </c>
      <c r="G1071">
        <v>14</v>
      </c>
      <c r="H1071">
        <v>11</v>
      </c>
      <c r="I1071">
        <v>11</v>
      </c>
      <c r="J1071" t="s">
        <v>246</v>
      </c>
      <c r="K1071">
        <v>41</v>
      </c>
      <c r="L1071">
        <v>243</v>
      </c>
      <c r="N1071" t="str">
        <f>VLOOKUP(Table1[[#This Row],[Genera species]], 'Check list'!A:E, 5, FALSE)</f>
        <v>Mallotus discolor</v>
      </c>
    </row>
    <row r="1072" spans="1:14">
      <c r="A1072">
        <v>17</v>
      </c>
      <c r="B1072">
        <v>2</v>
      </c>
      <c r="C1072">
        <v>1</v>
      </c>
      <c r="D1072" t="s">
        <v>86</v>
      </c>
      <c r="E1072" t="s">
        <v>109</v>
      </c>
      <c r="F1072">
        <v>3</v>
      </c>
      <c r="G1072">
        <v>69</v>
      </c>
      <c r="H1072">
        <v>32</v>
      </c>
      <c r="I1072">
        <v>32</v>
      </c>
      <c r="J1072" t="s">
        <v>246</v>
      </c>
      <c r="K1072">
        <v>41</v>
      </c>
      <c r="L1072">
        <v>243</v>
      </c>
      <c r="N1072" t="str">
        <f>VLOOKUP(Table1[[#This Row],[Genera species]], 'Check list'!A:E, 5, FALSE)</f>
        <v>Nephrolepis lauterbachii</v>
      </c>
    </row>
    <row r="1073" spans="1:14">
      <c r="A1073">
        <v>17</v>
      </c>
      <c r="B1073">
        <v>2</v>
      </c>
      <c r="C1073">
        <v>1</v>
      </c>
      <c r="D1073" t="s">
        <v>47</v>
      </c>
      <c r="E1073" t="s">
        <v>48</v>
      </c>
      <c r="F1073">
        <v>3</v>
      </c>
      <c r="G1073">
        <v>27</v>
      </c>
      <c r="H1073">
        <v>19</v>
      </c>
      <c r="I1073">
        <v>19</v>
      </c>
      <c r="J1073" t="s">
        <v>246</v>
      </c>
      <c r="K1073">
        <v>41</v>
      </c>
      <c r="L1073">
        <v>243</v>
      </c>
      <c r="N1073" t="str">
        <f>VLOOKUP(Table1[[#This Row],[Genera species]], 'Check list'!A:E, 5, FALSE)</f>
        <v>Sphaerostephanos veitchii</v>
      </c>
    </row>
    <row r="1074" spans="1:14">
      <c r="A1074">
        <v>17</v>
      </c>
      <c r="B1074">
        <v>2</v>
      </c>
      <c r="C1074">
        <v>1</v>
      </c>
      <c r="D1074" t="s">
        <v>47</v>
      </c>
      <c r="E1074" t="s">
        <v>62</v>
      </c>
      <c r="F1074">
        <v>3</v>
      </c>
      <c r="G1074">
        <v>36</v>
      </c>
      <c r="H1074">
        <v>19</v>
      </c>
      <c r="I1074">
        <v>19</v>
      </c>
      <c r="J1074" t="s">
        <v>246</v>
      </c>
      <c r="K1074">
        <v>41</v>
      </c>
      <c r="L1074">
        <v>243</v>
      </c>
      <c r="N1074" t="str">
        <f>VLOOKUP(Table1[[#This Row],[Genera species]], 'Check list'!A:E, 5, FALSE)</f>
        <v>Sphaerostephanos moseleyi</v>
      </c>
    </row>
    <row r="1075" spans="1:14">
      <c r="A1075">
        <v>17</v>
      </c>
      <c r="B1075">
        <v>2</v>
      </c>
      <c r="C1075">
        <v>1</v>
      </c>
      <c r="D1075" t="s">
        <v>81</v>
      </c>
      <c r="E1075" t="s">
        <v>61</v>
      </c>
      <c r="F1075">
        <v>1</v>
      </c>
      <c r="G1075">
        <v>35</v>
      </c>
      <c r="H1075">
        <v>24</v>
      </c>
      <c r="I1075">
        <v>24</v>
      </c>
      <c r="J1075" t="s">
        <v>246</v>
      </c>
      <c r="K1075">
        <v>41</v>
      </c>
      <c r="L1075">
        <v>243</v>
      </c>
      <c r="N1075" t="str">
        <f>VLOOKUP(Table1[[#This Row],[Genera species]], 'Check list'!A:E, 5, FALSE)</f>
        <v>Pittosporum ferrugineum</v>
      </c>
    </row>
    <row r="1076" spans="1:14">
      <c r="A1076">
        <v>17</v>
      </c>
      <c r="B1076">
        <v>2</v>
      </c>
      <c r="C1076">
        <v>1</v>
      </c>
      <c r="D1076" t="s">
        <v>89</v>
      </c>
      <c r="E1076" t="s">
        <v>221</v>
      </c>
      <c r="F1076">
        <v>1</v>
      </c>
      <c r="G1076">
        <v>141</v>
      </c>
      <c r="H1076">
        <v>33</v>
      </c>
      <c r="I1076">
        <v>33</v>
      </c>
      <c r="J1076" t="s">
        <v>246</v>
      </c>
      <c r="K1076">
        <v>41</v>
      </c>
      <c r="L1076">
        <v>243</v>
      </c>
      <c r="N1076" t="str">
        <f>VLOOKUP(Table1[[#This Row],[Genera species]], 'Check list'!A:E, 5, FALSE)</f>
        <v>Decaspermum forbesii</v>
      </c>
    </row>
    <row r="1077" spans="1:14">
      <c r="A1077">
        <v>17</v>
      </c>
      <c r="B1077">
        <v>2</v>
      </c>
      <c r="C1077">
        <v>1</v>
      </c>
      <c r="D1077" t="s">
        <v>8</v>
      </c>
      <c r="E1077" t="s">
        <v>176</v>
      </c>
      <c r="F1077">
        <v>6</v>
      </c>
      <c r="G1077">
        <v>117</v>
      </c>
      <c r="H1077">
        <v>2</v>
      </c>
      <c r="I1077">
        <v>2</v>
      </c>
      <c r="J1077" t="s">
        <v>246</v>
      </c>
      <c r="K1077">
        <v>41</v>
      </c>
      <c r="L1077">
        <v>243</v>
      </c>
      <c r="N1077" t="str">
        <f>VLOOKUP(Table1[[#This Row],[Genera species]], 'Check list'!A:E, 5, FALSE)</f>
        <v>Phymatosorus scolopendria</v>
      </c>
    </row>
    <row r="1078" spans="1:14">
      <c r="A1078">
        <v>17</v>
      </c>
      <c r="B1078">
        <v>2</v>
      </c>
      <c r="C1078">
        <v>1</v>
      </c>
      <c r="D1078" t="s">
        <v>33</v>
      </c>
      <c r="E1078" t="s">
        <v>35</v>
      </c>
      <c r="F1078">
        <v>4</v>
      </c>
      <c r="G1078">
        <v>20</v>
      </c>
      <c r="H1078">
        <v>13</v>
      </c>
      <c r="I1078">
        <v>13</v>
      </c>
      <c r="J1078" t="s">
        <v>246</v>
      </c>
      <c r="K1078">
        <v>41</v>
      </c>
      <c r="L1078">
        <v>243</v>
      </c>
      <c r="N1078" t="str">
        <f>VLOOKUP(Table1[[#This Row],[Genera species]], 'Check list'!A:E, 5, FALSE)</f>
        <v>Desmodium intortum</v>
      </c>
    </row>
    <row r="1079" spans="1:14">
      <c r="A1079">
        <v>17</v>
      </c>
      <c r="B1079">
        <v>2</v>
      </c>
      <c r="C1079">
        <v>1</v>
      </c>
      <c r="D1079" t="s">
        <v>15</v>
      </c>
      <c r="E1079" t="s">
        <v>172</v>
      </c>
      <c r="F1079">
        <v>1</v>
      </c>
      <c r="G1079">
        <v>114</v>
      </c>
      <c r="H1079">
        <v>7</v>
      </c>
      <c r="I1079">
        <v>7</v>
      </c>
      <c r="J1079" t="s">
        <v>246</v>
      </c>
      <c r="K1079">
        <v>41</v>
      </c>
      <c r="L1079">
        <v>243</v>
      </c>
      <c r="N1079" t="str">
        <f>VLOOKUP(Table1[[#This Row],[Genera species]], 'Check list'!A:E, 5, FALSE)</f>
        <v>Ficus dammaropsis</v>
      </c>
    </row>
    <row r="1080" spans="1:14">
      <c r="A1080">
        <v>17</v>
      </c>
      <c r="B1080">
        <v>2</v>
      </c>
      <c r="C1080">
        <v>2</v>
      </c>
      <c r="D1080" t="s">
        <v>165</v>
      </c>
      <c r="E1080" t="s">
        <v>216</v>
      </c>
      <c r="F1080">
        <v>6</v>
      </c>
      <c r="G1080">
        <v>146</v>
      </c>
      <c r="H1080">
        <v>48</v>
      </c>
      <c r="I1080">
        <v>48</v>
      </c>
      <c r="J1080" t="s">
        <v>246</v>
      </c>
      <c r="K1080">
        <v>41</v>
      </c>
      <c r="L1080">
        <v>243</v>
      </c>
      <c r="N1080" t="str">
        <f>VLOOKUP(Table1[[#This Row],[Genera species]], 'Check list'!A:E, 5, FALSE)</f>
        <v>Parmotrema chinensa</v>
      </c>
    </row>
    <row r="1081" spans="1:14">
      <c r="A1081">
        <v>17</v>
      </c>
      <c r="B1081">
        <v>2</v>
      </c>
      <c r="C1081">
        <v>2</v>
      </c>
      <c r="D1081" t="s">
        <v>165</v>
      </c>
      <c r="E1081" t="s">
        <v>217</v>
      </c>
      <c r="F1081">
        <v>6</v>
      </c>
      <c r="G1081">
        <v>147</v>
      </c>
      <c r="H1081">
        <v>48</v>
      </c>
      <c r="I1081">
        <v>48</v>
      </c>
      <c r="J1081" t="s">
        <v>246</v>
      </c>
      <c r="K1081">
        <v>41</v>
      </c>
      <c r="L1081">
        <v>243</v>
      </c>
      <c r="N1081" t="str">
        <f>VLOOKUP(Table1[[#This Row],[Genera species]], 'Check list'!A:E, 5, FALSE)</f>
        <v>Letharia vulpina</v>
      </c>
    </row>
    <row r="1082" spans="1:14">
      <c r="A1082">
        <v>17</v>
      </c>
      <c r="B1082">
        <v>2</v>
      </c>
      <c r="C1082">
        <v>2</v>
      </c>
      <c r="D1082" t="s">
        <v>47</v>
      </c>
      <c r="E1082" t="s">
        <v>48</v>
      </c>
      <c r="F1082">
        <v>3</v>
      </c>
      <c r="G1082">
        <v>27</v>
      </c>
      <c r="H1082">
        <v>19</v>
      </c>
      <c r="I1082">
        <v>19</v>
      </c>
      <c r="J1082" t="s">
        <v>246</v>
      </c>
      <c r="K1082">
        <v>41</v>
      </c>
      <c r="L1082">
        <v>243</v>
      </c>
      <c r="N1082" t="str">
        <f>VLOOKUP(Table1[[#This Row],[Genera species]], 'Check list'!A:E, 5, FALSE)</f>
        <v>Sphaerostephanos veitchii</v>
      </c>
    </row>
    <row r="1083" spans="1:14">
      <c r="A1083">
        <v>17</v>
      </c>
      <c r="B1083">
        <v>2</v>
      </c>
      <c r="C1083">
        <v>2</v>
      </c>
      <c r="D1083" t="s">
        <v>86</v>
      </c>
      <c r="E1083" t="s">
        <v>109</v>
      </c>
      <c r="F1083">
        <v>3</v>
      </c>
      <c r="G1083">
        <v>69</v>
      </c>
      <c r="H1083">
        <v>32</v>
      </c>
      <c r="I1083">
        <v>32</v>
      </c>
      <c r="J1083" t="s">
        <v>246</v>
      </c>
      <c r="K1083">
        <v>41</v>
      </c>
      <c r="L1083">
        <v>243</v>
      </c>
      <c r="N1083" t="str">
        <f>VLOOKUP(Table1[[#This Row],[Genera species]], 'Check list'!A:E, 5, FALSE)</f>
        <v>Nephrolepis lauterbachii</v>
      </c>
    </row>
    <row r="1084" spans="1:14">
      <c r="A1084">
        <v>17</v>
      </c>
      <c r="B1084">
        <v>2</v>
      </c>
      <c r="C1084">
        <v>2</v>
      </c>
      <c r="D1084" t="s">
        <v>192</v>
      </c>
      <c r="E1084" t="s">
        <v>218</v>
      </c>
      <c r="F1084">
        <v>3</v>
      </c>
      <c r="G1084">
        <v>148</v>
      </c>
      <c r="H1084">
        <v>3</v>
      </c>
      <c r="I1084">
        <v>3</v>
      </c>
      <c r="J1084" t="s">
        <v>246</v>
      </c>
      <c r="K1084">
        <v>41</v>
      </c>
      <c r="L1084">
        <v>243</v>
      </c>
      <c r="N1084" t="str">
        <f>VLOOKUP(Table1[[#This Row],[Genera species]], 'Check list'!A:E, 5, FALSE)</f>
        <v>Leucostegia truncata</v>
      </c>
    </row>
    <row r="1085" spans="1:14">
      <c r="A1085">
        <v>17</v>
      </c>
      <c r="B1085">
        <v>2</v>
      </c>
      <c r="C1085">
        <v>2</v>
      </c>
      <c r="D1085" t="s">
        <v>15</v>
      </c>
      <c r="E1085" t="s">
        <v>30</v>
      </c>
      <c r="F1085">
        <v>1</v>
      </c>
      <c r="G1085">
        <v>16</v>
      </c>
      <c r="H1085">
        <v>7</v>
      </c>
      <c r="I1085">
        <v>7</v>
      </c>
      <c r="J1085" t="s">
        <v>246</v>
      </c>
      <c r="K1085">
        <v>41</v>
      </c>
      <c r="L1085">
        <v>243</v>
      </c>
      <c r="N1085" t="str">
        <f>VLOOKUP(Table1[[#This Row],[Genera species]], 'Check list'!A:E, 5, FALSE)</f>
        <v>Ficus hispida</v>
      </c>
    </row>
    <row r="1086" spans="1:14">
      <c r="A1086">
        <v>17</v>
      </c>
      <c r="B1086">
        <v>2</v>
      </c>
      <c r="C1086">
        <v>2</v>
      </c>
      <c r="D1086" t="s">
        <v>33</v>
      </c>
      <c r="E1086" t="s">
        <v>35</v>
      </c>
      <c r="F1086">
        <v>4</v>
      </c>
      <c r="G1086">
        <v>20</v>
      </c>
      <c r="H1086">
        <v>13</v>
      </c>
      <c r="I1086">
        <v>13</v>
      </c>
      <c r="J1086" t="s">
        <v>246</v>
      </c>
      <c r="K1086">
        <v>41</v>
      </c>
      <c r="L1086">
        <v>243</v>
      </c>
      <c r="N1086" t="str">
        <f>VLOOKUP(Table1[[#This Row],[Genera species]], 'Check list'!A:E, 5, FALSE)</f>
        <v>Desmodium intortum</v>
      </c>
    </row>
    <row r="1087" spans="1:14">
      <c r="A1087">
        <v>17</v>
      </c>
      <c r="B1087">
        <v>2</v>
      </c>
      <c r="C1087">
        <v>2</v>
      </c>
      <c r="D1087" t="s">
        <v>18</v>
      </c>
      <c r="E1087" t="s">
        <v>19</v>
      </c>
      <c r="F1087">
        <v>6</v>
      </c>
      <c r="G1087">
        <v>9</v>
      </c>
      <c r="H1087">
        <v>8</v>
      </c>
      <c r="I1087">
        <v>8</v>
      </c>
      <c r="J1087" t="s">
        <v>246</v>
      </c>
      <c r="K1087">
        <v>41</v>
      </c>
      <c r="L1087">
        <v>243</v>
      </c>
      <c r="N1087" t="str">
        <f>VLOOKUP(Table1[[#This Row],[Genera species]], 'Check list'!A:E, 5, FALSE)</f>
        <v>Goodyera procera</v>
      </c>
    </row>
    <row r="1088" spans="1:14">
      <c r="A1088">
        <v>17</v>
      </c>
      <c r="B1088">
        <v>2</v>
      </c>
      <c r="C1088">
        <v>2</v>
      </c>
      <c r="D1088" t="s">
        <v>13</v>
      </c>
      <c r="E1088" t="s">
        <v>157</v>
      </c>
      <c r="F1088">
        <v>4</v>
      </c>
      <c r="G1088">
        <v>104</v>
      </c>
      <c r="H1088">
        <v>6</v>
      </c>
      <c r="I1088">
        <v>6</v>
      </c>
      <c r="J1088" t="s">
        <v>246</v>
      </c>
      <c r="K1088">
        <v>41</v>
      </c>
      <c r="L1088">
        <v>243</v>
      </c>
      <c r="N1088" t="str">
        <f>VLOOKUP(Table1[[#This Row],[Genera species]], 'Check list'!A:E, 5, FALSE)</f>
        <v>Phragmites australis</v>
      </c>
    </row>
    <row r="1089" spans="1:14">
      <c r="A1089">
        <v>17</v>
      </c>
      <c r="B1089">
        <v>2</v>
      </c>
      <c r="C1089">
        <v>2</v>
      </c>
      <c r="D1089" t="s">
        <v>27</v>
      </c>
      <c r="E1089" t="s">
        <v>114</v>
      </c>
      <c r="F1089">
        <v>2</v>
      </c>
      <c r="G1089">
        <v>73</v>
      </c>
      <c r="H1089">
        <v>11</v>
      </c>
      <c r="I1089">
        <v>11</v>
      </c>
      <c r="J1089" t="s">
        <v>246</v>
      </c>
      <c r="K1089">
        <v>41</v>
      </c>
      <c r="L1089">
        <v>243</v>
      </c>
      <c r="N1089" t="str">
        <f>VLOOKUP(Table1[[#This Row],[Genera species]], 'Check list'!A:E, 5, FALSE)</f>
        <v>Homalanthus sp</v>
      </c>
    </row>
    <row r="1090" spans="1:14">
      <c r="A1090">
        <v>17</v>
      </c>
      <c r="B1090">
        <v>2</v>
      </c>
      <c r="C1090">
        <v>2</v>
      </c>
      <c r="D1090" t="s">
        <v>45</v>
      </c>
      <c r="E1090" t="s">
        <v>46</v>
      </c>
      <c r="F1090">
        <v>1</v>
      </c>
      <c r="G1090">
        <v>26</v>
      </c>
      <c r="H1090">
        <v>18</v>
      </c>
      <c r="I1090">
        <v>18</v>
      </c>
      <c r="J1090" t="s">
        <v>246</v>
      </c>
      <c r="K1090">
        <v>41</v>
      </c>
      <c r="L1090">
        <v>243</v>
      </c>
      <c r="N1090" t="str">
        <f>VLOOKUP(Table1[[#This Row],[Genera species]], 'Check list'!A:E, 5, FALSE)</f>
        <v>Ilex ledermannii</v>
      </c>
    </row>
    <row r="1091" spans="1:14">
      <c r="A1091">
        <v>17</v>
      </c>
      <c r="B1091">
        <v>2</v>
      </c>
      <c r="C1091">
        <v>2</v>
      </c>
      <c r="D1091" t="s">
        <v>253</v>
      </c>
      <c r="E1091" t="s">
        <v>117</v>
      </c>
      <c r="F1091">
        <v>4</v>
      </c>
      <c r="G1091">
        <v>76</v>
      </c>
      <c r="H1091">
        <v>42</v>
      </c>
      <c r="I1091">
        <v>42</v>
      </c>
      <c r="J1091" t="s">
        <v>246</v>
      </c>
      <c r="K1091">
        <v>41</v>
      </c>
      <c r="L1091">
        <v>243</v>
      </c>
      <c r="N1091" t="str">
        <f>VLOOKUP(Table1[[#This Row],[Genera species]], 'Check list'!A:E, 5, FALSE)</f>
        <v>Rungia chinensis</v>
      </c>
    </row>
    <row r="1092" spans="1:14">
      <c r="A1092">
        <v>17</v>
      </c>
      <c r="B1092">
        <v>2</v>
      </c>
      <c r="C1092">
        <v>2</v>
      </c>
      <c r="D1092" t="s">
        <v>18</v>
      </c>
      <c r="E1092" t="s">
        <v>219</v>
      </c>
      <c r="F1092">
        <v>6</v>
      </c>
      <c r="G1092">
        <v>145</v>
      </c>
      <c r="H1092">
        <v>8</v>
      </c>
      <c r="I1092">
        <v>8</v>
      </c>
      <c r="J1092" t="s">
        <v>246</v>
      </c>
      <c r="K1092">
        <v>41</v>
      </c>
      <c r="L1092">
        <v>243</v>
      </c>
      <c r="N1092" t="str">
        <f>VLOOKUP(Table1[[#This Row],[Genera species]], 'Check list'!A:E, 5, FALSE)</f>
        <v>Dendrobium sp</v>
      </c>
    </row>
    <row r="1093" spans="1:14">
      <c r="A1093">
        <v>17</v>
      </c>
      <c r="B1093">
        <v>2</v>
      </c>
      <c r="C1093">
        <v>2</v>
      </c>
      <c r="D1093" t="s">
        <v>8</v>
      </c>
      <c r="E1093" t="s">
        <v>184</v>
      </c>
      <c r="F1093">
        <v>3</v>
      </c>
      <c r="G1093">
        <v>125</v>
      </c>
      <c r="H1093">
        <v>2</v>
      </c>
      <c r="I1093">
        <v>2</v>
      </c>
      <c r="J1093" t="s">
        <v>246</v>
      </c>
      <c r="K1093">
        <v>41</v>
      </c>
      <c r="L1093">
        <v>243</v>
      </c>
      <c r="N1093" t="str">
        <f>VLOOKUP(Table1[[#This Row],[Genera species]], 'Check list'!A:E, 5, FALSE)</f>
        <v>Schellolepis persicifolia</v>
      </c>
    </row>
    <row r="1094" spans="1:14">
      <c r="A1094">
        <v>17</v>
      </c>
      <c r="B1094">
        <v>2</v>
      </c>
      <c r="C1094">
        <v>2</v>
      </c>
      <c r="D1094" t="s">
        <v>15</v>
      </c>
      <c r="E1094" t="s">
        <v>172</v>
      </c>
      <c r="F1094">
        <v>1</v>
      </c>
      <c r="G1094">
        <v>114</v>
      </c>
      <c r="H1094">
        <v>7</v>
      </c>
      <c r="I1094">
        <v>7</v>
      </c>
      <c r="J1094" t="s">
        <v>246</v>
      </c>
      <c r="K1094">
        <v>41</v>
      </c>
      <c r="L1094">
        <v>243</v>
      </c>
      <c r="N1094" t="str">
        <f>VLOOKUP(Table1[[#This Row],[Genera species]], 'Check list'!A:E, 5, FALSE)</f>
        <v>Ficus dammaropsis</v>
      </c>
    </row>
    <row r="1095" spans="1:14">
      <c r="A1095">
        <v>17</v>
      </c>
      <c r="B1095">
        <v>2</v>
      </c>
      <c r="C1095">
        <v>2</v>
      </c>
      <c r="D1095" t="s">
        <v>8</v>
      </c>
      <c r="E1095" t="s">
        <v>208</v>
      </c>
      <c r="F1095">
        <v>6</v>
      </c>
      <c r="G1095">
        <v>138</v>
      </c>
      <c r="H1095">
        <v>2</v>
      </c>
      <c r="I1095">
        <v>2</v>
      </c>
      <c r="J1095" t="s">
        <v>246</v>
      </c>
      <c r="K1095">
        <v>41</v>
      </c>
      <c r="L1095">
        <v>243</v>
      </c>
      <c r="N1095" t="str">
        <f>VLOOKUP(Table1[[#This Row],[Genera species]], 'Check list'!A:E, 5, FALSE)</f>
        <v>Oreogrammitis dolichosora</v>
      </c>
    </row>
    <row r="1096" spans="1:14">
      <c r="A1096">
        <v>17</v>
      </c>
      <c r="B1096">
        <v>2</v>
      </c>
      <c r="C1096">
        <v>2</v>
      </c>
      <c r="D1096" t="s">
        <v>67</v>
      </c>
      <c r="E1096" t="s">
        <v>183</v>
      </c>
      <c r="F1096">
        <v>4</v>
      </c>
      <c r="G1096">
        <v>124</v>
      </c>
      <c r="H1096">
        <v>26</v>
      </c>
      <c r="I1096">
        <v>26</v>
      </c>
      <c r="J1096" t="s">
        <v>246</v>
      </c>
      <c r="K1096">
        <v>41</v>
      </c>
      <c r="L1096">
        <v>243</v>
      </c>
      <c r="N1096" t="str">
        <f>VLOOKUP(Table1[[#This Row],[Genera species]], 'Check list'!A:E, 5, FALSE)</f>
        <v>Plectranthus amboinicus</v>
      </c>
    </row>
    <row r="1097" spans="1:14">
      <c r="A1097">
        <v>17</v>
      </c>
      <c r="B1097">
        <v>2</v>
      </c>
      <c r="C1097">
        <v>2</v>
      </c>
      <c r="D1097" t="s">
        <v>27</v>
      </c>
      <c r="E1097" t="s">
        <v>26</v>
      </c>
      <c r="F1097">
        <v>1</v>
      </c>
      <c r="G1097">
        <v>14</v>
      </c>
      <c r="H1097">
        <v>11</v>
      </c>
      <c r="I1097">
        <v>11</v>
      </c>
      <c r="J1097" t="s">
        <v>246</v>
      </c>
      <c r="K1097">
        <v>41</v>
      </c>
      <c r="L1097">
        <v>243</v>
      </c>
      <c r="N1097" t="str">
        <f>VLOOKUP(Table1[[#This Row],[Genera species]], 'Check list'!A:E, 5, FALSE)</f>
        <v>Mallotus discolor</v>
      </c>
    </row>
    <row r="1098" spans="1:14">
      <c r="A1098">
        <v>17</v>
      </c>
      <c r="B1098">
        <v>2</v>
      </c>
      <c r="C1098">
        <v>2</v>
      </c>
      <c r="D1098" t="s">
        <v>8</v>
      </c>
      <c r="E1098" t="s">
        <v>214</v>
      </c>
      <c r="F1098">
        <v>6</v>
      </c>
      <c r="G1098">
        <v>143</v>
      </c>
      <c r="H1098">
        <v>2</v>
      </c>
      <c r="I1098">
        <v>2</v>
      </c>
      <c r="J1098" t="s">
        <v>246</v>
      </c>
      <c r="K1098">
        <v>41</v>
      </c>
      <c r="L1098">
        <v>243</v>
      </c>
      <c r="N1098" t="str">
        <f>VLOOKUP(Table1[[#This Row],[Genera species]], 'Check list'!A:E, 5, FALSE)</f>
        <v>Myrmecophila sinuosa</v>
      </c>
    </row>
    <row r="1099" spans="1:14">
      <c r="A1099">
        <v>17</v>
      </c>
      <c r="B1099">
        <v>2</v>
      </c>
      <c r="C1099">
        <v>2</v>
      </c>
      <c r="D1099" t="s">
        <v>47</v>
      </c>
      <c r="E1099" t="s">
        <v>62</v>
      </c>
      <c r="F1099">
        <v>3</v>
      </c>
      <c r="G1099">
        <v>36</v>
      </c>
      <c r="H1099">
        <v>19</v>
      </c>
      <c r="I1099">
        <v>19</v>
      </c>
      <c r="J1099" t="s">
        <v>246</v>
      </c>
      <c r="K1099">
        <v>41</v>
      </c>
      <c r="L1099">
        <v>243</v>
      </c>
      <c r="N1099" t="str">
        <f>VLOOKUP(Table1[[#This Row],[Genera species]], 'Check list'!A:E, 5, FALSE)</f>
        <v>Sphaerostephanos moseleyi</v>
      </c>
    </row>
    <row r="1100" spans="1:14">
      <c r="A1100">
        <v>17</v>
      </c>
      <c r="B1100">
        <v>2</v>
      </c>
      <c r="C1100">
        <v>2</v>
      </c>
      <c r="D1100" t="s">
        <v>165</v>
      </c>
      <c r="E1100" t="s">
        <v>164</v>
      </c>
      <c r="F1100">
        <v>6</v>
      </c>
      <c r="G1100">
        <v>94</v>
      </c>
      <c r="H1100">
        <v>48</v>
      </c>
      <c r="I1100">
        <v>48</v>
      </c>
      <c r="J1100" t="s">
        <v>246</v>
      </c>
      <c r="K1100">
        <v>41</v>
      </c>
      <c r="L1100">
        <v>243</v>
      </c>
      <c r="N1100" t="str">
        <f>VLOOKUP(Table1[[#This Row],[Genera species]], 'Check list'!A:E, 5, FALSE)</f>
        <v>Usnea filipendula</v>
      </c>
    </row>
    <row r="1101" spans="1:14">
      <c r="A1101">
        <v>17</v>
      </c>
      <c r="B1101">
        <v>2</v>
      </c>
      <c r="C1101">
        <v>2</v>
      </c>
      <c r="D1101" t="s">
        <v>73</v>
      </c>
      <c r="E1101" t="s">
        <v>74</v>
      </c>
      <c r="F1101">
        <v>6</v>
      </c>
      <c r="G1101">
        <v>45</v>
      </c>
      <c r="H1101">
        <v>28</v>
      </c>
      <c r="I1101">
        <v>28</v>
      </c>
      <c r="J1101" t="s">
        <v>246</v>
      </c>
      <c r="K1101">
        <v>41</v>
      </c>
      <c r="L1101">
        <v>243</v>
      </c>
      <c r="N1101" t="str">
        <f>VLOOKUP(Table1[[#This Row],[Genera species]], 'Check list'!A:E, 5, FALSE)</f>
        <v>Adiantum aneitense</v>
      </c>
    </row>
    <row r="1102" spans="1:14">
      <c r="A1102">
        <v>17</v>
      </c>
      <c r="B1102">
        <v>2</v>
      </c>
      <c r="C1102">
        <v>2</v>
      </c>
      <c r="D1102" t="s">
        <v>196</v>
      </c>
      <c r="E1102" t="s">
        <v>197</v>
      </c>
      <c r="F1102">
        <v>1</v>
      </c>
      <c r="G1102">
        <v>131</v>
      </c>
      <c r="H1102">
        <v>60</v>
      </c>
      <c r="I1102">
        <v>60</v>
      </c>
      <c r="J1102" t="s">
        <v>246</v>
      </c>
      <c r="K1102">
        <v>41</v>
      </c>
      <c r="L1102">
        <v>243</v>
      </c>
      <c r="N1102" t="str">
        <f>VLOOKUP(Table1[[#This Row],[Genera species]], 'Check list'!A:E, 5, FALSE)</f>
        <v>Schuurmansia elegans</v>
      </c>
    </row>
    <row r="1103" spans="1:14">
      <c r="A1103">
        <v>17</v>
      </c>
      <c r="B1103">
        <v>2</v>
      </c>
      <c r="C1103">
        <v>2</v>
      </c>
      <c r="D1103" t="s">
        <v>28</v>
      </c>
      <c r="E1103" t="s">
        <v>175</v>
      </c>
      <c r="F1103">
        <v>4</v>
      </c>
      <c r="G1103">
        <v>116</v>
      </c>
      <c r="H1103">
        <v>12</v>
      </c>
      <c r="I1103">
        <v>12</v>
      </c>
      <c r="J1103" t="s">
        <v>246</v>
      </c>
      <c r="K1103">
        <v>41</v>
      </c>
      <c r="L1103">
        <v>243</v>
      </c>
      <c r="N1103" t="str">
        <f>VLOOKUP(Table1[[#This Row],[Genera species]], 'Check list'!A:E, 5, FALSE)</f>
        <v>Erigeron canadensis</v>
      </c>
    </row>
    <row r="1104" spans="1:14">
      <c r="A1104">
        <v>17</v>
      </c>
      <c r="B1104">
        <v>2</v>
      </c>
      <c r="C1104">
        <v>2</v>
      </c>
      <c r="D1104" t="s">
        <v>81</v>
      </c>
      <c r="E1104" t="s">
        <v>220</v>
      </c>
      <c r="F1104">
        <v>1</v>
      </c>
      <c r="G1104">
        <v>149</v>
      </c>
      <c r="H1104">
        <v>24</v>
      </c>
      <c r="I1104">
        <v>24</v>
      </c>
      <c r="J1104" t="s">
        <v>246</v>
      </c>
      <c r="K1104">
        <v>41</v>
      </c>
      <c r="L1104">
        <v>243</v>
      </c>
      <c r="N1104" t="str">
        <f>VLOOKUP(Table1[[#This Row],[Genera species]], 'Check list'!A:E, 5, FALSE)</f>
        <v>Pittosporum novoguineense</v>
      </c>
    </row>
    <row r="1105" spans="1:14">
      <c r="A1105">
        <v>17</v>
      </c>
      <c r="B1105">
        <v>2</v>
      </c>
      <c r="C1105">
        <v>3</v>
      </c>
      <c r="D1105" t="s">
        <v>15</v>
      </c>
      <c r="E1105" t="s">
        <v>31</v>
      </c>
      <c r="F1105">
        <v>1</v>
      </c>
      <c r="G1105">
        <v>7</v>
      </c>
      <c r="H1105">
        <v>7</v>
      </c>
      <c r="I1105">
        <v>7</v>
      </c>
      <c r="J1105" t="s">
        <v>246</v>
      </c>
      <c r="K1105">
        <v>41</v>
      </c>
      <c r="L1105">
        <v>243</v>
      </c>
      <c r="N1105" t="str">
        <f>VLOOKUP(Table1[[#This Row],[Genera species]], 'Check list'!A:E, 5, FALSE)</f>
        <v>Ficus copiosa</v>
      </c>
    </row>
    <row r="1106" spans="1:14">
      <c r="A1106">
        <v>17</v>
      </c>
      <c r="B1106">
        <v>2</v>
      </c>
      <c r="C1106">
        <v>3</v>
      </c>
      <c r="D1106" t="s">
        <v>89</v>
      </c>
      <c r="E1106" t="s">
        <v>221</v>
      </c>
      <c r="F1106">
        <v>1</v>
      </c>
      <c r="G1106">
        <v>141</v>
      </c>
      <c r="H1106">
        <v>33</v>
      </c>
      <c r="I1106">
        <v>33</v>
      </c>
      <c r="J1106" t="s">
        <v>246</v>
      </c>
      <c r="K1106">
        <v>41</v>
      </c>
      <c r="L1106">
        <v>243</v>
      </c>
      <c r="N1106" t="str">
        <f>VLOOKUP(Table1[[#This Row],[Genera species]], 'Check list'!A:E, 5, FALSE)</f>
        <v>Decaspermum forbesii</v>
      </c>
    </row>
    <row r="1107" spans="1:14">
      <c r="A1107">
        <v>17</v>
      </c>
      <c r="B1107">
        <v>2</v>
      </c>
      <c r="C1107">
        <v>3</v>
      </c>
      <c r="D1107" t="s">
        <v>33</v>
      </c>
      <c r="E1107" t="s">
        <v>35</v>
      </c>
      <c r="F1107">
        <v>4</v>
      </c>
      <c r="G1107">
        <v>20</v>
      </c>
      <c r="H1107">
        <v>13</v>
      </c>
      <c r="I1107">
        <v>13</v>
      </c>
      <c r="J1107" t="s">
        <v>246</v>
      </c>
      <c r="K1107">
        <v>41</v>
      </c>
      <c r="L1107">
        <v>243</v>
      </c>
      <c r="N1107" t="str">
        <f>VLOOKUP(Table1[[#This Row],[Genera species]], 'Check list'!A:E, 5, FALSE)</f>
        <v>Desmodium intortum</v>
      </c>
    </row>
    <row r="1108" spans="1:14">
      <c r="A1108">
        <v>17</v>
      </c>
      <c r="B1108">
        <v>2</v>
      </c>
      <c r="C1108">
        <v>3</v>
      </c>
      <c r="D1108" t="s">
        <v>27</v>
      </c>
      <c r="E1108" t="s">
        <v>26</v>
      </c>
      <c r="F1108">
        <v>1</v>
      </c>
      <c r="G1108">
        <v>14</v>
      </c>
      <c r="H1108">
        <v>11</v>
      </c>
      <c r="I1108">
        <v>11</v>
      </c>
      <c r="J1108" t="s">
        <v>246</v>
      </c>
      <c r="K1108">
        <v>41</v>
      </c>
      <c r="L1108">
        <v>243</v>
      </c>
      <c r="N1108" t="str">
        <f>VLOOKUP(Table1[[#This Row],[Genera species]], 'Check list'!A:E, 5, FALSE)</f>
        <v>Mallotus discolor</v>
      </c>
    </row>
    <row r="1109" spans="1:14">
      <c r="A1109">
        <v>17</v>
      </c>
      <c r="B1109">
        <v>2</v>
      </c>
      <c r="C1109">
        <v>3</v>
      </c>
      <c r="D1109" t="s">
        <v>13</v>
      </c>
      <c r="E1109" t="s">
        <v>17</v>
      </c>
      <c r="F1109">
        <v>4</v>
      </c>
      <c r="G1109">
        <v>8</v>
      </c>
      <c r="H1109">
        <v>6</v>
      </c>
      <c r="I1109">
        <v>6</v>
      </c>
      <c r="J1109" t="s">
        <v>246</v>
      </c>
      <c r="K1109">
        <v>41</v>
      </c>
      <c r="L1109">
        <v>243</v>
      </c>
      <c r="N1109" t="str">
        <f>VLOOKUP(Table1[[#This Row],[Genera species]], 'Check list'!A:E, 5, FALSE)</f>
        <v>Microstegium vimineum</v>
      </c>
    </row>
    <row r="1110" spans="1:14">
      <c r="A1110">
        <v>17</v>
      </c>
      <c r="B1110">
        <v>2</v>
      </c>
      <c r="C1110">
        <v>3</v>
      </c>
      <c r="D1110" t="s">
        <v>44</v>
      </c>
      <c r="E1110" t="s">
        <v>130</v>
      </c>
      <c r="F1110">
        <v>1</v>
      </c>
      <c r="G1110">
        <v>85</v>
      </c>
      <c r="H1110">
        <v>17</v>
      </c>
      <c r="I1110">
        <v>17</v>
      </c>
      <c r="J1110" t="s">
        <v>246</v>
      </c>
      <c r="K1110">
        <v>41</v>
      </c>
      <c r="L1110">
        <v>243</v>
      </c>
      <c r="N1110" t="str">
        <f>VLOOKUP(Table1[[#This Row],[Genera species]], 'Check list'!A:E, 5, FALSE)</f>
        <v>Glochidion eriocarpum</v>
      </c>
    </row>
    <row r="1111" spans="1:14">
      <c r="A1111">
        <v>17</v>
      </c>
      <c r="B1111">
        <v>2</v>
      </c>
      <c r="C1111">
        <v>3</v>
      </c>
      <c r="D1111" t="s">
        <v>99</v>
      </c>
      <c r="E1111" t="s">
        <v>100</v>
      </c>
      <c r="F1111">
        <v>2</v>
      </c>
      <c r="G1111">
        <v>62</v>
      </c>
      <c r="H1111">
        <v>36</v>
      </c>
      <c r="I1111">
        <v>36</v>
      </c>
      <c r="J1111" t="s">
        <v>246</v>
      </c>
      <c r="K1111">
        <v>41</v>
      </c>
      <c r="L1111">
        <v>243</v>
      </c>
      <c r="N1111" t="str">
        <f>VLOOKUP(Table1[[#This Row],[Genera species]], 'Check list'!A:E, 5, FALSE)</f>
        <v>Schefflera sp</v>
      </c>
    </row>
    <row r="1112" spans="1:14">
      <c r="A1112">
        <v>17</v>
      </c>
      <c r="B1112">
        <v>2</v>
      </c>
      <c r="C1112">
        <v>3</v>
      </c>
      <c r="D1112" t="s">
        <v>253</v>
      </c>
      <c r="E1112" t="s">
        <v>117</v>
      </c>
      <c r="F1112">
        <v>4</v>
      </c>
      <c r="G1112">
        <v>76</v>
      </c>
      <c r="H1112">
        <v>42</v>
      </c>
      <c r="I1112">
        <v>42</v>
      </c>
      <c r="J1112" t="s">
        <v>246</v>
      </c>
      <c r="K1112">
        <v>41</v>
      </c>
      <c r="L1112">
        <v>243</v>
      </c>
      <c r="N1112" t="str">
        <f>VLOOKUP(Table1[[#This Row],[Genera species]], 'Check list'!A:E, 5, FALSE)</f>
        <v>Rungia chinensis</v>
      </c>
    </row>
    <row r="1113" spans="1:14">
      <c r="A1113">
        <v>17</v>
      </c>
      <c r="B1113">
        <v>2</v>
      </c>
      <c r="C1113">
        <v>3</v>
      </c>
      <c r="D1113" t="s">
        <v>155</v>
      </c>
      <c r="E1113" t="s">
        <v>65</v>
      </c>
      <c r="F1113">
        <v>4</v>
      </c>
      <c r="G1113">
        <v>38</v>
      </c>
      <c r="H1113">
        <v>14</v>
      </c>
      <c r="I1113">
        <v>14</v>
      </c>
      <c r="J1113" t="s">
        <v>246</v>
      </c>
      <c r="K1113">
        <v>41</v>
      </c>
      <c r="L1113">
        <v>243</v>
      </c>
      <c r="N1113" t="str">
        <f>VLOOKUP(Table1[[#This Row],[Genera species]], 'Check list'!A:E, 5, FALSE)</f>
        <v>Riedelia sp</v>
      </c>
    </row>
    <row r="1114" spans="1:14">
      <c r="A1114">
        <v>17</v>
      </c>
      <c r="B1114">
        <v>2</v>
      </c>
      <c r="C1114">
        <v>3</v>
      </c>
      <c r="D1114" t="s">
        <v>20</v>
      </c>
      <c r="E1114" t="s">
        <v>21</v>
      </c>
      <c r="F1114">
        <v>2</v>
      </c>
      <c r="G1114">
        <v>10</v>
      </c>
      <c r="H1114">
        <v>9</v>
      </c>
      <c r="I1114">
        <v>9</v>
      </c>
      <c r="J1114" t="s">
        <v>246</v>
      </c>
      <c r="K1114">
        <v>41</v>
      </c>
      <c r="L1114">
        <v>243</v>
      </c>
      <c r="N1114" t="str">
        <f>VLOOKUP(Table1[[#This Row],[Genera species]], 'Check list'!A:E, 5, FALSE)</f>
        <v>Boehmeria nivea</v>
      </c>
    </row>
    <row r="1115" spans="1:14">
      <c r="A1115">
        <v>17</v>
      </c>
      <c r="B1115">
        <v>2</v>
      </c>
      <c r="C1115">
        <v>3</v>
      </c>
      <c r="D1115" t="s">
        <v>15</v>
      </c>
      <c r="E1115" t="s">
        <v>172</v>
      </c>
      <c r="F1115">
        <v>1</v>
      </c>
      <c r="G1115">
        <v>114</v>
      </c>
      <c r="H1115">
        <v>7</v>
      </c>
      <c r="I1115">
        <v>7</v>
      </c>
      <c r="J1115" t="s">
        <v>246</v>
      </c>
      <c r="K1115">
        <v>41</v>
      </c>
      <c r="L1115">
        <v>243</v>
      </c>
      <c r="N1115" t="str">
        <f>VLOOKUP(Table1[[#This Row],[Genera species]], 'Check list'!A:E, 5, FALSE)</f>
        <v>Ficus dammaropsis</v>
      </c>
    </row>
    <row r="1116" spans="1:14">
      <c r="A1116">
        <v>17</v>
      </c>
      <c r="B1116">
        <v>2</v>
      </c>
      <c r="C1116">
        <v>3</v>
      </c>
      <c r="D1116" t="s">
        <v>196</v>
      </c>
      <c r="E1116" t="s">
        <v>197</v>
      </c>
      <c r="F1116">
        <v>1</v>
      </c>
      <c r="G1116">
        <v>131</v>
      </c>
      <c r="H1116">
        <v>60</v>
      </c>
      <c r="I1116">
        <v>60</v>
      </c>
      <c r="J1116" t="s">
        <v>246</v>
      </c>
      <c r="K1116">
        <v>41</v>
      </c>
      <c r="L1116">
        <v>243</v>
      </c>
      <c r="N1116" t="str">
        <f>VLOOKUP(Table1[[#This Row],[Genera species]], 'Check list'!A:E, 5, FALSE)</f>
        <v>Schuurmansia elegans</v>
      </c>
    </row>
    <row r="1117" spans="1:14">
      <c r="A1117">
        <v>17</v>
      </c>
      <c r="B1117">
        <v>2</v>
      </c>
      <c r="C1117">
        <v>3</v>
      </c>
      <c r="D1117" t="s">
        <v>47</v>
      </c>
      <c r="E1117" t="s">
        <v>62</v>
      </c>
      <c r="F1117">
        <v>3</v>
      </c>
      <c r="G1117">
        <v>36</v>
      </c>
      <c r="H1117">
        <v>19</v>
      </c>
      <c r="I1117">
        <v>19</v>
      </c>
      <c r="J1117" t="s">
        <v>246</v>
      </c>
      <c r="K1117">
        <v>41</v>
      </c>
      <c r="L1117">
        <v>243</v>
      </c>
      <c r="N1117" t="str">
        <f>VLOOKUP(Table1[[#This Row],[Genera species]], 'Check list'!A:E, 5, FALSE)</f>
        <v>Sphaerostephanos moseleyi</v>
      </c>
    </row>
    <row r="1118" spans="1:14">
      <c r="A1118">
        <v>17</v>
      </c>
      <c r="B1118">
        <v>2</v>
      </c>
      <c r="C1118">
        <v>3</v>
      </c>
      <c r="D1118" t="s">
        <v>97</v>
      </c>
      <c r="E1118" t="s">
        <v>188</v>
      </c>
      <c r="F1118">
        <v>2</v>
      </c>
      <c r="G1118">
        <v>87</v>
      </c>
      <c r="H1118">
        <v>35</v>
      </c>
      <c r="I1118">
        <v>35</v>
      </c>
      <c r="J1118" t="s">
        <v>246</v>
      </c>
      <c r="K1118">
        <v>41</v>
      </c>
      <c r="L1118">
        <v>243</v>
      </c>
      <c r="N1118" t="str">
        <f>VLOOKUP(Table1[[#This Row],[Genera species]], 'Check list'!A:E, 5, FALSE)</f>
        <v>Psychotria camerunensis</v>
      </c>
    </row>
    <row r="1119" spans="1:14">
      <c r="A1119">
        <v>17</v>
      </c>
      <c r="B1119">
        <v>2</v>
      </c>
      <c r="C1119">
        <v>3</v>
      </c>
      <c r="D1119" t="s">
        <v>47</v>
      </c>
      <c r="E1119" t="s">
        <v>48</v>
      </c>
      <c r="F1119">
        <v>3</v>
      </c>
      <c r="G1119">
        <v>27</v>
      </c>
      <c r="H1119">
        <v>19</v>
      </c>
      <c r="I1119">
        <v>19</v>
      </c>
      <c r="J1119" t="s">
        <v>246</v>
      </c>
      <c r="K1119">
        <v>41</v>
      </c>
      <c r="L1119">
        <v>243</v>
      </c>
      <c r="N1119" t="str">
        <f>VLOOKUP(Table1[[#This Row],[Genera species]], 'Check list'!A:E, 5, FALSE)</f>
        <v>Sphaerostephanos veitchii</v>
      </c>
    </row>
    <row r="1120" spans="1:14">
      <c r="A1120">
        <v>17</v>
      </c>
      <c r="B1120">
        <v>2</v>
      </c>
      <c r="C1120">
        <v>3</v>
      </c>
      <c r="D1120" t="s">
        <v>192</v>
      </c>
      <c r="E1120" t="s">
        <v>218</v>
      </c>
      <c r="F1120">
        <v>3</v>
      </c>
      <c r="G1120">
        <v>148</v>
      </c>
      <c r="H1120">
        <v>3</v>
      </c>
      <c r="I1120">
        <v>3</v>
      </c>
      <c r="J1120" t="s">
        <v>246</v>
      </c>
      <c r="K1120">
        <v>41</v>
      </c>
      <c r="L1120">
        <v>243</v>
      </c>
      <c r="N1120" t="str">
        <f>VLOOKUP(Table1[[#This Row],[Genera species]], 'Check list'!A:E, 5, FALSE)</f>
        <v>Leucostegia truncata</v>
      </c>
    </row>
    <row r="1121" spans="1:14">
      <c r="A1121">
        <v>17</v>
      </c>
      <c r="B1121">
        <v>2</v>
      </c>
      <c r="C1121">
        <v>3</v>
      </c>
      <c r="D1121" t="s">
        <v>15</v>
      </c>
      <c r="E1121" t="s">
        <v>30</v>
      </c>
      <c r="F1121">
        <v>4</v>
      </c>
      <c r="G1121">
        <v>15</v>
      </c>
      <c r="H1121">
        <v>12</v>
      </c>
      <c r="I1121">
        <v>12</v>
      </c>
      <c r="J1121" t="s">
        <v>246</v>
      </c>
      <c r="K1121">
        <v>41</v>
      </c>
      <c r="L1121">
        <v>243</v>
      </c>
      <c r="N1121" t="str">
        <f>VLOOKUP(Table1[[#This Row],[Genera species]], 'Check list'!A:E, 5, FALSE)</f>
        <v>Ficus hispida</v>
      </c>
    </row>
    <row r="1122" spans="1:14">
      <c r="A1122">
        <v>17</v>
      </c>
      <c r="B1122">
        <v>2</v>
      </c>
      <c r="C1122">
        <v>3</v>
      </c>
      <c r="D1122" t="s">
        <v>8</v>
      </c>
      <c r="E1122" t="s">
        <v>184</v>
      </c>
      <c r="F1122">
        <v>3</v>
      </c>
      <c r="G1122">
        <v>125</v>
      </c>
      <c r="H1122">
        <v>2</v>
      </c>
      <c r="I1122">
        <v>2</v>
      </c>
      <c r="J1122" t="s">
        <v>246</v>
      </c>
      <c r="K1122">
        <v>41</v>
      </c>
      <c r="L1122">
        <v>243</v>
      </c>
      <c r="N1122" t="str">
        <f>VLOOKUP(Table1[[#This Row],[Genera species]], 'Check list'!A:E, 5, FALSE)</f>
        <v>Schellolepis persicifolia</v>
      </c>
    </row>
    <row r="1123" spans="1:14">
      <c r="A1123">
        <v>17</v>
      </c>
      <c r="B1123">
        <v>2</v>
      </c>
      <c r="C1123">
        <v>3</v>
      </c>
      <c r="D1123" t="s">
        <v>13</v>
      </c>
      <c r="E1123" t="s">
        <v>157</v>
      </c>
      <c r="F1123">
        <v>4</v>
      </c>
      <c r="G1123">
        <v>104</v>
      </c>
      <c r="H1123">
        <v>6</v>
      </c>
      <c r="I1123">
        <v>6</v>
      </c>
      <c r="J1123" t="s">
        <v>246</v>
      </c>
      <c r="K1123">
        <v>41</v>
      </c>
      <c r="L1123">
        <v>243</v>
      </c>
      <c r="N1123" t="str">
        <f>VLOOKUP(Table1[[#This Row],[Genera species]], 'Check list'!A:E, 5, FALSE)</f>
        <v>Phragmites australis</v>
      </c>
    </row>
    <row r="1124" spans="1:14">
      <c r="A1124">
        <v>17</v>
      </c>
      <c r="B1124">
        <v>2</v>
      </c>
      <c r="C1124">
        <v>3</v>
      </c>
      <c r="D1124" t="s">
        <v>12</v>
      </c>
      <c r="E1124" t="s">
        <v>198</v>
      </c>
      <c r="F1124">
        <v>1</v>
      </c>
      <c r="G1124">
        <v>42</v>
      </c>
      <c r="H1124">
        <v>5</v>
      </c>
      <c r="I1124">
        <v>5</v>
      </c>
      <c r="J1124" t="s">
        <v>246</v>
      </c>
      <c r="K1124">
        <v>41</v>
      </c>
      <c r="L1124">
        <v>243</v>
      </c>
      <c r="N1124" t="str">
        <f>VLOOKUP(Table1[[#This Row],[Genera species]], 'Check list'!A:E, 5, FALSE)</f>
        <v>Piper macropiper</v>
      </c>
    </row>
    <row r="1125" spans="1:14">
      <c r="A1125">
        <v>17</v>
      </c>
      <c r="B1125">
        <v>2</v>
      </c>
      <c r="C1125">
        <v>3</v>
      </c>
      <c r="D1125" t="s">
        <v>86</v>
      </c>
      <c r="E1125" t="s">
        <v>109</v>
      </c>
      <c r="F1125">
        <v>3</v>
      </c>
      <c r="G1125">
        <v>69</v>
      </c>
      <c r="H1125">
        <v>32</v>
      </c>
      <c r="I1125">
        <v>32</v>
      </c>
      <c r="J1125" t="s">
        <v>246</v>
      </c>
      <c r="K1125">
        <v>41</v>
      </c>
      <c r="L1125">
        <v>243</v>
      </c>
      <c r="N1125" t="str">
        <f>VLOOKUP(Table1[[#This Row],[Genera species]], 'Check list'!A:E, 5, FALSE)</f>
        <v>Nephrolepis lauterbachii</v>
      </c>
    </row>
    <row r="1126" spans="1:14">
      <c r="A1126">
        <v>17</v>
      </c>
      <c r="B1126">
        <v>2</v>
      </c>
      <c r="C1126">
        <v>3</v>
      </c>
      <c r="D1126" t="s">
        <v>253</v>
      </c>
      <c r="E1126" t="s">
        <v>117</v>
      </c>
      <c r="F1126">
        <v>4</v>
      </c>
      <c r="G1126">
        <v>76</v>
      </c>
      <c r="H1126">
        <v>42</v>
      </c>
      <c r="I1126">
        <v>42</v>
      </c>
      <c r="J1126" t="s">
        <v>246</v>
      </c>
      <c r="K1126">
        <v>41</v>
      </c>
      <c r="L1126">
        <v>243</v>
      </c>
      <c r="N1126" t="str">
        <f>VLOOKUP(Table1[[#This Row],[Genera species]], 'Check list'!A:E, 5, FALSE)</f>
        <v>Rungia chinensis</v>
      </c>
    </row>
    <row r="1127" spans="1:14">
      <c r="A1127">
        <v>17</v>
      </c>
      <c r="B1127">
        <v>2</v>
      </c>
      <c r="C1127">
        <v>3</v>
      </c>
      <c r="D1127" t="s">
        <v>13</v>
      </c>
      <c r="E1127" t="s">
        <v>157</v>
      </c>
      <c r="F1127">
        <v>4</v>
      </c>
      <c r="G1127">
        <v>104</v>
      </c>
      <c r="H1127">
        <v>6</v>
      </c>
      <c r="I1127">
        <v>6</v>
      </c>
      <c r="J1127" t="s">
        <v>246</v>
      </c>
      <c r="K1127">
        <v>41</v>
      </c>
      <c r="L1127">
        <v>243</v>
      </c>
      <c r="N1127" t="str">
        <f>VLOOKUP(Table1[[#This Row],[Genera species]], 'Check list'!A:E, 5, FALSE)</f>
        <v>Phragmites australis</v>
      </c>
    </row>
    <row r="1128" spans="1:14">
      <c r="A1128">
        <v>17</v>
      </c>
      <c r="B1128">
        <v>2</v>
      </c>
      <c r="C1128">
        <v>3</v>
      </c>
      <c r="D1128" t="s">
        <v>253</v>
      </c>
      <c r="E1128" t="s">
        <v>252</v>
      </c>
      <c r="F1128">
        <v>4</v>
      </c>
      <c r="G1128">
        <v>71</v>
      </c>
      <c r="H1128">
        <v>41</v>
      </c>
      <c r="I1128">
        <v>41</v>
      </c>
      <c r="J1128" t="s">
        <v>246</v>
      </c>
      <c r="K1128">
        <v>41</v>
      </c>
      <c r="L1128">
        <v>243</v>
      </c>
      <c r="N1128" t="str">
        <f>VLOOKUP(Table1[[#This Row],[Genera species]], 'Check list'!A:E, 5, FALSE)</f>
        <v>Rungia klossii</v>
      </c>
    </row>
    <row r="1129" spans="1:14">
      <c r="A1129">
        <v>17</v>
      </c>
      <c r="B1129">
        <v>2</v>
      </c>
      <c r="C1129">
        <v>3</v>
      </c>
      <c r="D1129" t="s">
        <v>165</v>
      </c>
      <c r="E1129" t="s">
        <v>164</v>
      </c>
      <c r="F1129">
        <v>6</v>
      </c>
      <c r="G1129">
        <v>94</v>
      </c>
      <c r="H1129">
        <v>48</v>
      </c>
      <c r="I1129">
        <v>48</v>
      </c>
      <c r="J1129" t="s">
        <v>246</v>
      </c>
      <c r="K1129">
        <v>41</v>
      </c>
      <c r="L1129">
        <v>243</v>
      </c>
      <c r="N1129" t="str">
        <f>VLOOKUP(Table1[[#This Row],[Genera species]], 'Check list'!A:E, 5, FALSE)</f>
        <v>Usnea filipendula</v>
      </c>
    </row>
    <row r="1130" spans="1:14">
      <c r="A1130">
        <v>17</v>
      </c>
      <c r="B1130">
        <v>2</v>
      </c>
      <c r="C1130">
        <v>3</v>
      </c>
      <c r="D1130" t="s">
        <v>165</v>
      </c>
      <c r="E1130" t="s">
        <v>216</v>
      </c>
      <c r="F1130">
        <v>6</v>
      </c>
      <c r="G1130">
        <v>146</v>
      </c>
      <c r="H1130">
        <v>48</v>
      </c>
      <c r="I1130">
        <v>48</v>
      </c>
      <c r="J1130" t="s">
        <v>246</v>
      </c>
      <c r="K1130">
        <v>41</v>
      </c>
      <c r="L1130">
        <v>243</v>
      </c>
      <c r="N1130" t="str">
        <f>VLOOKUP(Table1[[#This Row],[Genera species]], 'Check list'!A:E, 5, FALSE)</f>
        <v>Parmotrema chinensa</v>
      </c>
    </row>
    <row r="1131" spans="1:14">
      <c r="A1131">
        <v>17</v>
      </c>
      <c r="B1131">
        <v>2</v>
      </c>
      <c r="C1131">
        <v>3</v>
      </c>
      <c r="D1131" t="s">
        <v>51</v>
      </c>
      <c r="E1131" t="s">
        <v>52</v>
      </c>
      <c r="F1131">
        <v>6</v>
      </c>
      <c r="G1131">
        <v>29</v>
      </c>
      <c r="H1131">
        <v>21</v>
      </c>
      <c r="I1131">
        <v>21</v>
      </c>
      <c r="J1131" t="s">
        <v>246</v>
      </c>
      <c r="K1131">
        <v>41</v>
      </c>
      <c r="L1131">
        <v>243</v>
      </c>
      <c r="N1131" t="str">
        <f>VLOOKUP(Table1[[#This Row],[Genera species]], 'Check list'!A:E, 5, FALSE)</f>
        <v>Dicranum scoparium</v>
      </c>
    </row>
    <row r="1132" spans="1:14">
      <c r="A1132">
        <v>17</v>
      </c>
      <c r="B1132">
        <v>2</v>
      </c>
      <c r="C1132">
        <v>3</v>
      </c>
      <c r="D1132" t="s">
        <v>112</v>
      </c>
      <c r="E1132" t="s">
        <v>125</v>
      </c>
      <c r="F1132">
        <v>4</v>
      </c>
      <c r="G1132">
        <v>72</v>
      </c>
      <c r="H1132">
        <v>43</v>
      </c>
      <c r="I1132">
        <v>43</v>
      </c>
      <c r="J1132" t="s">
        <v>246</v>
      </c>
      <c r="K1132">
        <v>41</v>
      </c>
      <c r="L1132">
        <v>243</v>
      </c>
      <c r="N1132" t="str">
        <f>VLOOKUP(Table1[[#This Row],[Genera species]], 'Check list'!A:E, 5, FALSE)</f>
        <v>Amaranthus polygonoides</v>
      </c>
    </row>
    <row r="1133" spans="1:14">
      <c r="A1133">
        <v>17</v>
      </c>
      <c r="B1133">
        <v>2</v>
      </c>
      <c r="C1133">
        <v>3</v>
      </c>
      <c r="D1133" t="s">
        <v>67</v>
      </c>
      <c r="E1133" t="s">
        <v>183</v>
      </c>
      <c r="F1133">
        <v>4</v>
      </c>
      <c r="G1133">
        <v>124</v>
      </c>
      <c r="H1133">
        <v>26</v>
      </c>
      <c r="I1133">
        <v>26</v>
      </c>
      <c r="J1133" t="s">
        <v>246</v>
      </c>
      <c r="K1133">
        <v>41</v>
      </c>
      <c r="L1133">
        <v>243</v>
      </c>
      <c r="N1133" t="str">
        <f>VLOOKUP(Table1[[#This Row],[Genera species]], 'Check list'!A:E, 5, FALSE)</f>
        <v>Plectranthus amboinicus</v>
      </c>
    </row>
    <row r="1134" spans="1:14">
      <c r="A1134">
        <v>17</v>
      </c>
      <c r="B1134">
        <v>2</v>
      </c>
      <c r="C1134">
        <v>3</v>
      </c>
      <c r="D1134" t="s">
        <v>222</v>
      </c>
      <c r="E1134" t="s">
        <v>223</v>
      </c>
      <c r="F1134">
        <v>1</v>
      </c>
      <c r="G1134">
        <v>142</v>
      </c>
      <c r="H1134">
        <v>66</v>
      </c>
      <c r="I1134">
        <v>66</v>
      </c>
      <c r="J1134" t="s">
        <v>246</v>
      </c>
      <c r="K1134">
        <v>41</v>
      </c>
      <c r="L1134">
        <v>243</v>
      </c>
      <c r="N1134" t="str">
        <f>VLOOKUP(Table1[[#This Row],[Genera species]], 'Check list'!A:E, 5, FALSE)</f>
        <v>Dysoxylum sp</v>
      </c>
    </row>
    <row r="1135" spans="1:14">
      <c r="A1135">
        <v>17</v>
      </c>
      <c r="B1135">
        <v>2</v>
      </c>
      <c r="C1135">
        <v>4</v>
      </c>
      <c r="D1135" t="s">
        <v>99</v>
      </c>
      <c r="E1135" t="s">
        <v>100</v>
      </c>
      <c r="F1135">
        <v>2</v>
      </c>
      <c r="G1135">
        <v>62</v>
      </c>
      <c r="H1135">
        <v>36</v>
      </c>
      <c r="I1135">
        <v>36</v>
      </c>
      <c r="J1135" t="s">
        <v>246</v>
      </c>
      <c r="K1135">
        <v>41</v>
      </c>
      <c r="L1135">
        <v>243</v>
      </c>
      <c r="N1135" t="str">
        <f>VLOOKUP(Table1[[#This Row],[Genera species]], 'Check list'!A:E, 5, FALSE)</f>
        <v>Schefflera sp</v>
      </c>
    </row>
    <row r="1136" spans="1:14">
      <c r="A1136">
        <v>17</v>
      </c>
      <c r="B1136">
        <v>2</v>
      </c>
      <c r="C1136">
        <v>4</v>
      </c>
      <c r="D1136" t="s">
        <v>224</v>
      </c>
      <c r="E1136" t="s">
        <v>225</v>
      </c>
      <c r="F1136">
        <v>3</v>
      </c>
      <c r="G1136">
        <v>150</v>
      </c>
      <c r="H1136">
        <v>67</v>
      </c>
      <c r="I1136">
        <v>67</v>
      </c>
      <c r="J1136" t="s">
        <v>246</v>
      </c>
      <c r="K1136">
        <v>41</v>
      </c>
      <c r="L1136">
        <v>243</v>
      </c>
      <c r="N1136" t="str">
        <f>VLOOKUP(Table1[[#This Row],[Genera species]], 'Check list'!A:E, 5, FALSE)</f>
        <v>Cyathea sp</v>
      </c>
    </row>
    <row r="1137" spans="1:14">
      <c r="A1137">
        <v>17</v>
      </c>
      <c r="B1137">
        <v>2</v>
      </c>
      <c r="C1137">
        <v>4</v>
      </c>
      <c r="D1137" t="s">
        <v>226</v>
      </c>
      <c r="E1137" t="s">
        <v>227</v>
      </c>
      <c r="F1137">
        <v>3</v>
      </c>
      <c r="G1137">
        <v>151</v>
      </c>
      <c r="H1137">
        <v>68</v>
      </c>
      <c r="I1137">
        <v>68</v>
      </c>
      <c r="J1137" t="s">
        <v>246</v>
      </c>
      <c r="K1137">
        <v>41</v>
      </c>
      <c r="L1137">
        <v>243</v>
      </c>
      <c r="N1137" t="str">
        <f>VLOOKUP(Table1[[#This Row],[Genera species]], 'Check list'!A:E, 5, FALSE)</f>
        <v>Dennstaedtia scandens</v>
      </c>
    </row>
    <row r="1138" spans="1:14">
      <c r="A1138">
        <v>17</v>
      </c>
      <c r="B1138">
        <v>2</v>
      </c>
      <c r="C1138">
        <v>4</v>
      </c>
      <c r="D1138" t="s">
        <v>47</v>
      </c>
      <c r="E1138" t="s">
        <v>48</v>
      </c>
      <c r="F1138">
        <v>3</v>
      </c>
      <c r="G1138">
        <v>27</v>
      </c>
      <c r="H1138">
        <v>19</v>
      </c>
      <c r="I1138">
        <v>19</v>
      </c>
      <c r="J1138" t="s">
        <v>246</v>
      </c>
      <c r="K1138">
        <v>41</v>
      </c>
      <c r="L1138">
        <v>243</v>
      </c>
      <c r="N1138" t="str">
        <f>VLOOKUP(Table1[[#This Row],[Genera species]], 'Check list'!A:E, 5, FALSE)</f>
        <v>Sphaerostephanos veitchii</v>
      </c>
    </row>
    <row r="1139" spans="1:14">
      <c r="A1139">
        <v>17</v>
      </c>
      <c r="B1139">
        <v>2</v>
      </c>
      <c r="C1139">
        <v>4</v>
      </c>
      <c r="D1139" t="s">
        <v>165</v>
      </c>
      <c r="E1139" t="s">
        <v>216</v>
      </c>
      <c r="F1139">
        <v>6</v>
      </c>
      <c r="G1139">
        <v>146</v>
      </c>
      <c r="H1139">
        <v>48</v>
      </c>
      <c r="I1139">
        <v>48</v>
      </c>
      <c r="J1139" t="s">
        <v>246</v>
      </c>
      <c r="K1139">
        <v>41</v>
      </c>
      <c r="L1139">
        <v>243</v>
      </c>
      <c r="N1139" t="str">
        <f>VLOOKUP(Table1[[#This Row],[Genera species]], 'Check list'!A:E, 5, FALSE)</f>
        <v>Parmotrema chinensa</v>
      </c>
    </row>
    <row r="1140" spans="1:14">
      <c r="A1140">
        <v>17</v>
      </c>
      <c r="B1140">
        <v>2</v>
      </c>
      <c r="C1140">
        <v>4</v>
      </c>
      <c r="D1140" t="s">
        <v>99</v>
      </c>
      <c r="E1140" t="s">
        <v>228</v>
      </c>
      <c r="F1140">
        <v>2</v>
      </c>
      <c r="G1140">
        <v>152</v>
      </c>
      <c r="H1140">
        <v>36</v>
      </c>
      <c r="I1140">
        <v>36</v>
      </c>
      <c r="J1140" t="s">
        <v>246</v>
      </c>
      <c r="K1140">
        <v>41</v>
      </c>
      <c r="L1140">
        <v>243</v>
      </c>
      <c r="N1140" t="str">
        <f>VLOOKUP(Table1[[#This Row],[Genera species]], 'Check list'!A:E, 5, FALSE)</f>
        <v>Harmsiopanax ingens</v>
      </c>
    </row>
    <row r="1141" spans="1:14">
      <c r="A1141">
        <v>17</v>
      </c>
      <c r="B1141">
        <v>2</v>
      </c>
      <c r="C1141">
        <v>4</v>
      </c>
      <c r="D1141" t="s">
        <v>70</v>
      </c>
      <c r="E1141" t="s">
        <v>71</v>
      </c>
      <c r="F1141">
        <v>3</v>
      </c>
      <c r="G1141">
        <v>43</v>
      </c>
      <c r="H1141">
        <v>27</v>
      </c>
      <c r="I1141">
        <v>27</v>
      </c>
      <c r="J1141" t="s">
        <v>246</v>
      </c>
      <c r="K1141">
        <v>41</v>
      </c>
      <c r="L1141">
        <v>243</v>
      </c>
      <c r="N1141" t="str">
        <f>VLOOKUP(Table1[[#This Row],[Genera species]], 'Check list'!A:E, 5, FALSE)</f>
        <v>Diplazium dilatatum</v>
      </c>
    </row>
    <row r="1142" spans="1:14">
      <c r="A1142">
        <v>17</v>
      </c>
      <c r="B1142">
        <v>2</v>
      </c>
      <c r="C1142">
        <v>4</v>
      </c>
      <c r="D1142" t="s">
        <v>192</v>
      </c>
      <c r="E1142" t="s">
        <v>218</v>
      </c>
      <c r="F1142">
        <v>3</v>
      </c>
      <c r="G1142">
        <v>148</v>
      </c>
      <c r="H1142">
        <v>3</v>
      </c>
      <c r="I1142">
        <v>3</v>
      </c>
      <c r="J1142" t="s">
        <v>246</v>
      </c>
      <c r="K1142">
        <v>41</v>
      </c>
      <c r="L1142">
        <v>243</v>
      </c>
      <c r="N1142" t="str">
        <f>VLOOKUP(Table1[[#This Row],[Genera species]], 'Check list'!A:E, 5, FALSE)</f>
        <v>Leucostegia truncata</v>
      </c>
    </row>
    <row r="1143" spans="1:14">
      <c r="A1143">
        <v>17</v>
      </c>
      <c r="B1143">
        <v>2</v>
      </c>
      <c r="C1143">
        <v>4</v>
      </c>
      <c r="D1143" t="s">
        <v>28</v>
      </c>
      <c r="E1143" t="s">
        <v>175</v>
      </c>
      <c r="F1143">
        <v>4</v>
      </c>
      <c r="G1143">
        <v>116</v>
      </c>
      <c r="H1143">
        <v>12</v>
      </c>
      <c r="I1143">
        <v>12</v>
      </c>
      <c r="J1143" t="s">
        <v>246</v>
      </c>
      <c r="K1143">
        <v>41</v>
      </c>
      <c r="L1143">
        <v>243</v>
      </c>
      <c r="N1143" t="str">
        <f>VLOOKUP(Table1[[#This Row],[Genera species]], 'Check list'!A:E, 5, FALSE)</f>
        <v>Erigeron canadensis</v>
      </c>
    </row>
    <row r="1144" spans="1:14">
      <c r="A1144">
        <v>17</v>
      </c>
      <c r="B1144">
        <v>2</v>
      </c>
      <c r="C1144">
        <v>4</v>
      </c>
      <c r="D1144" t="s">
        <v>33</v>
      </c>
      <c r="E1144" t="s">
        <v>35</v>
      </c>
      <c r="F1144">
        <v>4</v>
      </c>
      <c r="G1144">
        <v>20</v>
      </c>
      <c r="H1144">
        <v>13</v>
      </c>
      <c r="I1144">
        <v>13</v>
      </c>
      <c r="J1144" t="s">
        <v>246</v>
      </c>
      <c r="K1144">
        <v>41</v>
      </c>
      <c r="L1144">
        <v>243</v>
      </c>
      <c r="N1144" t="str">
        <f>VLOOKUP(Table1[[#This Row],[Genera species]], 'Check list'!A:E, 5, FALSE)</f>
        <v>Desmodium intortum</v>
      </c>
    </row>
    <row r="1145" spans="1:14">
      <c r="A1145">
        <v>17</v>
      </c>
      <c r="B1145">
        <v>2</v>
      </c>
      <c r="C1145">
        <v>4</v>
      </c>
      <c r="D1145" t="s">
        <v>12</v>
      </c>
      <c r="E1145" t="s">
        <v>69</v>
      </c>
      <c r="F1145">
        <v>1</v>
      </c>
      <c r="G1145">
        <v>41</v>
      </c>
      <c r="H1145">
        <v>5</v>
      </c>
      <c r="I1145">
        <v>5</v>
      </c>
      <c r="J1145" t="s">
        <v>246</v>
      </c>
      <c r="K1145">
        <v>41</v>
      </c>
      <c r="L1145">
        <v>243</v>
      </c>
      <c r="N1145" t="str">
        <f>VLOOKUP(Table1[[#This Row],[Genera species]], 'Check list'!A:E, 5, FALSE)</f>
        <v>Piper sp</v>
      </c>
    </row>
    <row r="1146" spans="1:14">
      <c r="A1146">
        <v>17</v>
      </c>
      <c r="B1146">
        <v>2</v>
      </c>
      <c r="C1146">
        <v>4</v>
      </c>
      <c r="D1146" t="s">
        <v>12</v>
      </c>
      <c r="E1146" t="s">
        <v>193</v>
      </c>
      <c r="F1146">
        <v>5</v>
      </c>
      <c r="G1146">
        <v>129</v>
      </c>
      <c r="H1146">
        <v>5</v>
      </c>
      <c r="I1146">
        <v>5</v>
      </c>
      <c r="J1146" t="s">
        <v>246</v>
      </c>
      <c r="K1146">
        <v>41</v>
      </c>
      <c r="L1146">
        <v>243</v>
      </c>
      <c r="N1146" t="str">
        <f>VLOOKUP(Table1[[#This Row],[Genera species]], 'Check list'!A:E, 5, FALSE)</f>
        <v>Peperomia microphylla</v>
      </c>
    </row>
    <row r="1147" spans="1:14">
      <c r="A1147">
        <v>17</v>
      </c>
      <c r="B1147">
        <v>2</v>
      </c>
      <c r="C1147">
        <v>4</v>
      </c>
      <c r="D1147" t="s">
        <v>8</v>
      </c>
      <c r="E1147" t="s">
        <v>184</v>
      </c>
      <c r="F1147">
        <v>3</v>
      </c>
      <c r="G1147">
        <v>125</v>
      </c>
      <c r="H1147">
        <v>2</v>
      </c>
      <c r="I1147">
        <v>2</v>
      </c>
      <c r="J1147" t="s">
        <v>246</v>
      </c>
      <c r="K1147">
        <v>41</v>
      </c>
      <c r="L1147">
        <v>243</v>
      </c>
      <c r="N1147" t="str">
        <f>VLOOKUP(Table1[[#This Row],[Genera species]], 'Check list'!A:E, 5, FALSE)</f>
        <v>Schellolepis persicifolia</v>
      </c>
    </row>
    <row r="1148" spans="1:14">
      <c r="A1148">
        <v>17</v>
      </c>
      <c r="B1148">
        <v>2</v>
      </c>
      <c r="C1148">
        <v>4</v>
      </c>
      <c r="D1148" t="s">
        <v>13</v>
      </c>
      <c r="E1148" t="s">
        <v>157</v>
      </c>
      <c r="F1148">
        <v>4</v>
      </c>
      <c r="G1148">
        <v>104</v>
      </c>
      <c r="H1148">
        <v>6</v>
      </c>
      <c r="I1148">
        <v>6</v>
      </c>
      <c r="J1148" t="s">
        <v>246</v>
      </c>
      <c r="K1148">
        <v>41</v>
      </c>
      <c r="L1148">
        <v>243</v>
      </c>
      <c r="N1148" t="str">
        <f>VLOOKUP(Table1[[#This Row],[Genera species]], 'Check list'!A:E, 5, FALSE)</f>
        <v>Phragmites australis</v>
      </c>
    </row>
    <row r="1149" spans="1:14">
      <c r="A1149">
        <v>17</v>
      </c>
      <c r="B1149">
        <v>2</v>
      </c>
      <c r="C1149">
        <v>4</v>
      </c>
      <c r="D1149" t="s">
        <v>229</v>
      </c>
      <c r="E1149" t="s">
        <v>230</v>
      </c>
      <c r="F1149">
        <v>5</v>
      </c>
      <c r="G1149">
        <v>153</v>
      </c>
      <c r="H1149">
        <v>69</v>
      </c>
      <c r="I1149">
        <v>69</v>
      </c>
      <c r="J1149" t="s">
        <v>246</v>
      </c>
      <c r="K1149">
        <v>41</v>
      </c>
      <c r="L1149">
        <v>243</v>
      </c>
      <c r="N1149" t="str">
        <f>VLOOKUP(Table1[[#This Row],[Genera species]], 'Check list'!A:E, 5, FALSE)</f>
        <v>Diocorea sp</v>
      </c>
    </row>
    <row r="1150" spans="1:14">
      <c r="A1150">
        <v>17</v>
      </c>
      <c r="B1150">
        <v>2</v>
      </c>
      <c r="C1150">
        <v>4</v>
      </c>
      <c r="D1150" t="s">
        <v>97</v>
      </c>
      <c r="E1150" t="s">
        <v>189</v>
      </c>
      <c r="F1150">
        <v>2</v>
      </c>
      <c r="G1150">
        <v>86</v>
      </c>
      <c r="H1150">
        <v>35</v>
      </c>
      <c r="I1150">
        <v>35</v>
      </c>
      <c r="J1150" t="s">
        <v>246</v>
      </c>
      <c r="K1150">
        <v>41</v>
      </c>
      <c r="L1150">
        <v>243</v>
      </c>
      <c r="N1150" t="str">
        <f>VLOOKUP(Table1[[#This Row],[Genera species]], 'Check list'!A:E, 5, FALSE)</f>
        <v>Psychotria insularum</v>
      </c>
    </row>
    <row r="1151" spans="1:14">
      <c r="A1151">
        <v>17</v>
      </c>
      <c r="B1151">
        <v>2</v>
      </c>
      <c r="C1151">
        <v>4</v>
      </c>
      <c r="D1151" t="s">
        <v>27</v>
      </c>
      <c r="E1151" t="s">
        <v>114</v>
      </c>
      <c r="F1151">
        <v>2</v>
      </c>
      <c r="G1151">
        <v>73</v>
      </c>
      <c r="H1151">
        <v>11</v>
      </c>
      <c r="I1151">
        <v>11</v>
      </c>
      <c r="J1151" t="s">
        <v>246</v>
      </c>
      <c r="K1151">
        <v>41</v>
      </c>
      <c r="L1151">
        <v>243</v>
      </c>
      <c r="N1151" t="str">
        <f>VLOOKUP(Table1[[#This Row],[Genera species]], 'Check list'!A:E, 5, FALSE)</f>
        <v>Homalanthus sp</v>
      </c>
    </row>
    <row r="1152" spans="1:14">
      <c r="A1152">
        <v>17</v>
      </c>
      <c r="B1152">
        <v>2</v>
      </c>
      <c r="C1152">
        <v>4</v>
      </c>
      <c r="D1152" t="s">
        <v>165</v>
      </c>
      <c r="E1152" t="s">
        <v>164</v>
      </c>
      <c r="F1152">
        <v>6</v>
      </c>
      <c r="G1152">
        <v>94</v>
      </c>
      <c r="H1152">
        <v>48</v>
      </c>
      <c r="I1152">
        <v>48</v>
      </c>
      <c r="J1152" t="s">
        <v>246</v>
      </c>
      <c r="K1152">
        <v>41</v>
      </c>
      <c r="L1152">
        <v>243</v>
      </c>
      <c r="N1152" t="str">
        <f>VLOOKUP(Table1[[#This Row],[Genera species]], 'Check list'!A:E, 5, FALSE)</f>
        <v>Usnea filipendula</v>
      </c>
    </row>
    <row r="1153" spans="1:14">
      <c r="A1153">
        <v>17</v>
      </c>
      <c r="B1153">
        <v>2</v>
      </c>
      <c r="C1153">
        <v>4</v>
      </c>
      <c r="D1153" t="s">
        <v>231</v>
      </c>
      <c r="E1153" t="s">
        <v>232</v>
      </c>
      <c r="F1153">
        <v>2</v>
      </c>
      <c r="G1153">
        <v>154</v>
      </c>
      <c r="H1153">
        <v>70</v>
      </c>
      <c r="I1153">
        <v>70</v>
      </c>
      <c r="J1153" t="s">
        <v>246</v>
      </c>
      <c r="K1153">
        <v>41</v>
      </c>
      <c r="L1153">
        <v>243</v>
      </c>
      <c r="N1153" t="str">
        <f>VLOOKUP(Table1[[#This Row],[Genera species]], 'Check list'!A:E, 5, FALSE)</f>
        <v>Dodonaea sp</v>
      </c>
    </row>
    <row r="1154" spans="1:14">
      <c r="A1154">
        <v>17</v>
      </c>
      <c r="B1154">
        <v>2</v>
      </c>
      <c r="C1154">
        <v>4</v>
      </c>
      <c r="D1154" t="s">
        <v>15</v>
      </c>
      <c r="E1154" t="s">
        <v>172</v>
      </c>
      <c r="F1154">
        <v>1</v>
      </c>
      <c r="G1154">
        <v>114</v>
      </c>
      <c r="H1154">
        <v>7</v>
      </c>
      <c r="I1154">
        <v>7</v>
      </c>
      <c r="J1154" t="s">
        <v>246</v>
      </c>
      <c r="K1154">
        <v>41</v>
      </c>
      <c r="L1154">
        <v>243</v>
      </c>
      <c r="N1154" t="str">
        <f>VLOOKUP(Table1[[#This Row],[Genera species]], 'Check list'!A:E, 5, FALSE)</f>
        <v>Ficus dammaropsis</v>
      </c>
    </row>
    <row r="1155" spans="1:14">
      <c r="A1155">
        <v>17</v>
      </c>
      <c r="B1155">
        <v>2</v>
      </c>
      <c r="C1155">
        <v>4</v>
      </c>
      <c r="D1155" t="s">
        <v>47</v>
      </c>
      <c r="E1155" t="s">
        <v>62</v>
      </c>
      <c r="F1155">
        <v>3</v>
      </c>
      <c r="G1155">
        <v>36</v>
      </c>
      <c r="H1155">
        <v>19</v>
      </c>
      <c r="I1155">
        <v>19</v>
      </c>
      <c r="J1155" t="s">
        <v>246</v>
      </c>
      <c r="K1155">
        <v>41</v>
      </c>
      <c r="L1155">
        <v>243</v>
      </c>
      <c r="N1155" t="str">
        <f>VLOOKUP(Table1[[#This Row],[Genera species]], 'Check list'!A:E, 5, FALSE)</f>
        <v>Sphaerostephanos moseleyi</v>
      </c>
    </row>
    <row r="1156" spans="1:14">
      <c r="A1156">
        <v>17</v>
      </c>
      <c r="B1156">
        <v>2</v>
      </c>
      <c r="C1156">
        <v>4</v>
      </c>
      <c r="D1156" t="s">
        <v>196</v>
      </c>
      <c r="E1156" t="s">
        <v>197</v>
      </c>
      <c r="F1156">
        <v>1</v>
      </c>
      <c r="G1156">
        <v>131</v>
      </c>
      <c r="H1156">
        <v>60</v>
      </c>
      <c r="I1156">
        <v>60</v>
      </c>
      <c r="J1156" t="s">
        <v>246</v>
      </c>
      <c r="K1156">
        <v>41</v>
      </c>
      <c r="L1156">
        <v>243</v>
      </c>
      <c r="N1156" t="str">
        <f>VLOOKUP(Table1[[#This Row],[Genera species]], 'Check list'!A:E, 5, FALSE)</f>
        <v>Schuurmansia elegans</v>
      </c>
    </row>
    <row r="1157" spans="1:14">
      <c r="A1157">
        <v>17</v>
      </c>
      <c r="B1157">
        <v>2</v>
      </c>
      <c r="C1157">
        <v>4</v>
      </c>
      <c r="D1157" t="s">
        <v>27</v>
      </c>
      <c r="E1157" t="s">
        <v>199</v>
      </c>
      <c r="F1157">
        <v>1</v>
      </c>
      <c r="G1157">
        <v>132</v>
      </c>
      <c r="H1157">
        <v>11</v>
      </c>
      <c r="I1157">
        <v>11</v>
      </c>
      <c r="J1157" t="s">
        <v>246</v>
      </c>
      <c r="K1157">
        <v>41</v>
      </c>
      <c r="L1157">
        <v>243</v>
      </c>
      <c r="N1157" t="str">
        <f>VLOOKUP(Table1[[#This Row],[Genera species]], 'Check list'!A:E, 5, FALSE)</f>
        <v>Bridelia macrocarpa</v>
      </c>
    </row>
    <row r="1158" spans="1:14">
      <c r="A1158">
        <v>17</v>
      </c>
      <c r="B1158">
        <v>2</v>
      </c>
      <c r="C1158">
        <v>4</v>
      </c>
      <c r="D1158" t="s">
        <v>13</v>
      </c>
      <c r="E1158" t="s">
        <v>17</v>
      </c>
      <c r="F1158">
        <v>4</v>
      </c>
      <c r="G1158">
        <v>8</v>
      </c>
      <c r="H1158">
        <v>6</v>
      </c>
      <c r="I1158">
        <v>6</v>
      </c>
      <c r="J1158" t="s">
        <v>246</v>
      </c>
      <c r="K1158">
        <v>41</v>
      </c>
      <c r="L1158">
        <v>243</v>
      </c>
      <c r="N1158" t="str">
        <f>VLOOKUP(Table1[[#This Row],[Genera species]], 'Check list'!A:E, 5, FALSE)</f>
        <v>Microstegium vimineum</v>
      </c>
    </row>
    <row r="1159" spans="1:14">
      <c r="A1159">
        <v>17</v>
      </c>
      <c r="B1159">
        <v>2</v>
      </c>
      <c r="C1159">
        <v>5</v>
      </c>
      <c r="D1159" t="s">
        <v>6</v>
      </c>
      <c r="E1159" t="s">
        <v>40</v>
      </c>
      <c r="F1159">
        <v>3</v>
      </c>
      <c r="G1159">
        <v>1</v>
      </c>
      <c r="H1159">
        <v>1</v>
      </c>
      <c r="I1159">
        <v>1</v>
      </c>
      <c r="J1159" t="s">
        <v>246</v>
      </c>
      <c r="K1159">
        <v>41</v>
      </c>
      <c r="L1159">
        <v>243</v>
      </c>
      <c r="N1159" t="str">
        <f>VLOOKUP(Table1[[#This Row],[Genera species]], 'Check list'!A:E, 5, FALSE)</f>
        <v>Asplenium musifolium</v>
      </c>
    </row>
    <row r="1160" spans="1:14">
      <c r="A1160">
        <v>17</v>
      </c>
      <c r="B1160">
        <v>2</v>
      </c>
      <c r="C1160">
        <v>5</v>
      </c>
      <c r="D1160" t="s">
        <v>192</v>
      </c>
      <c r="E1160" t="s">
        <v>218</v>
      </c>
      <c r="F1160">
        <v>3</v>
      </c>
      <c r="G1160">
        <v>148</v>
      </c>
      <c r="H1160">
        <v>3</v>
      </c>
      <c r="I1160">
        <v>3</v>
      </c>
      <c r="J1160" t="s">
        <v>246</v>
      </c>
      <c r="K1160">
        <v>41</v>
      </c>
      <c r="L1160">
        <v>243</v>
      </c>
      <c r="N1160" t="str">
        <f>VLOOKUP(Table1[[#This Row],[Genera species]], 'Check list'!A:E, 5, FALSE)</f>
        <v>Leucostegia truncata</v>
      </c>
    </row>
    <row r="1161" spans="1:14">
      <c r="A1161">
        <v>17</v>
      </c>
      <c r="B1161">
        <v>2</v>
      </c>
      <c r="C1161">
        <v>5</v>
      </c>
      <c r="D1161" t="s">
        <v>47</v>
      </c>
      <c r="E1161" t="s">
        <v>48</v>
      </c>
      <c r="F1161">
        <v>3</v>
      </c>
      <c r="G1161">
        <v>27</v>
      </c>
      <c r="H1161">
        <v>19</v>
      </c>
      <c r="I1161">
        <v>19</v>
      </c>
      <c r="J1161" t="s">
        <v>246</v>
      </c>
      <c r="K1161">
        <v>41</v>
      </c>
      <c r="L1161">
        <v>243</v>
      </c>
      <c r="N1161" t="str">
        <f>VLOOKUP(Table1[[#This Row],[Genera species]], 'Check list'!A:E, 5, FALSE)</f>
        <v>Sphaerostephanos veitchii</v>
      </c>
    </row>
    <row r="1162" spans="1:14">
      <c r="A1162">
        <v>17</v>
      </c>
      <c r="B1162">
        <v>2</v>
      </c>
      <c r="C1162">
        <v>5</v>
      </c>
      <c r="D1162" t="s">
        <v>8</v>
      </c>
      <c r="E1162" t="s">
        <v>200</v>
      </c>
      <c r="F1162">
        <v>6</v>
      </c>
      <c r="G1162">
        <v>133</v>
      </c>
      <c r="H1162">
        <v>2</v>
      </c>
      <c r="I1162">
        <v>2</v>
      </c>
      <c r="J1162" t="s">
        <v>246</v>
      </c>
      <c r="K1162">
        <v>41</v>
      </c>
      <c r="L1162">
        <v>243</v>
      </c>
      <c r="N1162" t="str">
        <f>VLOOKUP(Table1[[#This Row],[Genera species]], 'Check list'!A:E, 5, FALSE)</f>
        <v>Selliguea albidosquamata</v>
      </c>
    </row>
    <row r="1163" spans="1:14">
      <c r="A1163">
        <v>17</v>
      </c>
      <c r="B1163">
        <v>2</v>
      </c>
      <c r="C1163">
        <v>5</v>
      </c>
      <c r="D1163" t="s">
        <v>73</v>
      </c>
      <c r="E1163" t="s">
        <v>74</v>
      </c>
      <c r="F1163">
        <v>6</v>
      </c>
      <c r="G1163">
        <v>45</v>
      </c>
      <c r="H1163">
        <v>28</v>
      </c>
      <c r="I1163">
        <v>28</v>
      </c>
      <c r="J1163" t="s">
        <v>246</v>
      </c>
      <c r="K1163">
        <v>41</v>
      </c>
      <c r="L1163">
        <v>243</v>
      </c>
      <c r="N1163" t="str">
        <f>VLOOKUP(Table1[[#This Row],[Genera species]], 'Check list'!A:E, 5, FALSE)</f>
        <v>Adiantum aneitense</v>
      </c>
    </row>
    <row r="1164" spans="1:14">
      <c r="A1164">
        <v>17</v>
      </c>
      <c r="B1164">
        <v>2</v>
      </c>
      <c r="C1164">
        <v>5</v>
      </c>
      <c r="D1164" t="s">
        <v>12</v>
      </c>
      <c r="E1164" t="s">
        <v>193</v>
      </c>
      <c r="F1164">
        <v>5</v>
      </c>
      <c r="G1164">
        <v>129</v>
      </c>
      <c r="H1164">
        <v>5</v>
      </c>
      <c r="I1164">
        <v>5</v>
      </c>
      <c r="J1164" t="s">
        <v>246</v>
      </c>
      <c r="K1164">
        <v>41</v>
      </c>
      <c r="L1164">
        <v>243</v>
      </c>
      <c r="N1164" t="str">
        <f>VLOOKUP(Table1[[#This Row],[Genera species]], 'Check list'!A:E, 5, FALSE)</f>
        <v>Peperomia microphylla</v>
      </c>
    </row>
    <row r="1165" spans="1:14">
      <c r="A1165">
        <v>17</v>
      </c>
      <c r="B1165">
        <v>2</v>
      </c>
      <c r="C1165">
        <v>5</v>
      </c>
      <c r="D1165" t="s">
        <v>13</v>
      </c>
      <c r="E1165" t="s">
        <v>116</v>
      </c>
      <c r="F1165">
        <v>5</v>
      </c>
      <c r="G1165">
        <v>75</v>
      </c>
      <c r="H1165">
        <v>6</v>
      </c>
      <c r="I1165">
        <v>6</v>
      </c>
      <c r="J1165" t="s">
        <v>246</v>
      </c>
      <c r="K1165">
        <v>41</v>
      </c>
      <c r="L1165">
        <v>243</v>
      </c>
      <c r="N1165" t="str">
        <f>VLOOKUP(Table1[[#This Row],[Genera species]], 'Check list'!A:E, 5, FALSE)</f>
        <v>Nastus productus</v>
      </c>
    </row>
    <row r="1166" spans="1:14">
      <c r="A1166">
        <v>17</v>
      </c>
      <c r="B1166">
        <v>2</v>
      </c>
      <c r="C1166">
        <v>5</v>
      </c>
      <c r="D1166" t="s">
        <v>112</v>
      </c>
      <c r="E1166" t="s">
        <v>125</v>
      </c>
      <c r="F1166">
        <v>4</v>
      </c>
      <c r="G1166">
        <v>72</v>
      </c>
      <c r="H1166">
        <v>43</v>
      </c>
      <c r="I1166">
        <v>43</v>
      </c>
      <c r="J1166" t="s">
        <v>246</v>
      </c>
      <c r="K1166">
        <v>41</v>
      </c>
      <c r="L1166">
        <v>243</v>
      </c>
      <c r="N1166" t="str">
        <f>VLOOKUP(Table1[[#This Row],[Genera species]], 'Check list'!A:E, 5, FALSE)</f>
        <v>Amaranthus polygonoides</v>
      </c>
    </row>
    <row r="1167" spans="1:14">
      <c r="A1167">
        <v>17</v>
      </c>
      <c r="B1167">
        <v>2</v>
      </c>
      <c r="C1167">
        <v>5</v>
      </c>
      <c r="D1167" t="s">
        <v>33</v>
      </c>
      <c r="E1167" t="s">
        <v>35</v>
      </c>
      <c r="F1167">
        <v>4</v>
      </c>
      <c r="G1167">
        <v>20</v>
      </c>
      <c r="H1167">
        <v>13</v>
      </c>
      <c r="I1167">
        <v>13</v>
      </c>
      <c r="J1167" t="s">
        <v>246</v>
      </c>
      <c r="K1167">
        <v>41</v>
      </c>
      <c r="L1167">
        <v>243</v>
      </c>
      <c r="N1167" t="str">
        <f>VLOOKUP(Table1[[#This Row],[Genera species]], 'Check list'!A:E, 5, FALSE)</f>
        <v>Desmodium intortum</v>
      </c>
    </row>
    <row r="1168" spans="1:14">
      <c r="A1168">
        <v>17</v>
      </c>
      <c r="B1168">
        <v>2</v>
      </c>
      <c r="C1168">
        <v>5</v>
      </c>
      <c r="D1168" t="s">
        <v>99</v>
      </c>
      <c r="E1168" t="s">
        <v>100</v>
      </c>
      <c r="F1168">
        <v>2</v>
      </c>
      <c r="G1168">
        <v>62</v>
      </c>
      <c r="H1168">
        <v>36</v>
      </c>
      <c r="I1168">
        <v>36</v>
      </c>
      <c r="J1168" t="s">
        <v>246</v>
      </c>
      <c r="K1168">
        <v>41</v>
      </c>
      <c r="L1168">
        <v>243</v>
      </c>
      <c r="N1168" t="str">
        <f>VLOOKUP(Table1[[#This Row],[Genera species]], 'Check list'!A:E, 5, FALSE)</f>
        <v>Schefflera sp</v>
      </c>
    </row>
    <row r="1169" spans="1:14">
      <c r="A1169">
        <v>17</v>
      </c>
      <c r="B1169">
        <v>2</v>
      </c>
      <c r="C1169">
        <v>5</v>
      </c>
      <c r="D1169" t="s">
        <v>51</v>
      </c>
      <c r="E1169" t="s">
        <v>52</v>
      </c>
      <c r="F1169">
        <v>6</v>
      </c>
      <c r="G1169">
        <v>29</v>
      </c>
      <c r="H1169">
        <v>21</v>
      </c>
      <c r="I1169">
        <v>21</v>
      </c>
      <c r="J1169" t="s">
        <v>246</v>
      </c>
      <c r="K1169">
        <v>41</v>
      </c>
      <c r="L1169">
        <v>243</v>
      </c>
      <c r="N1169" t="str">
        <f>VLOOKUP(Table1[[#This Row],[Genera species]], 'Check list'!A:E, 5, FALSE)</f>
        <v>Dicranum scoparium</v>
      </c>
    </row>
    <row r="1170" spans="1:14">
      <c r="A1170">
        <v>17</v>
      </c>
      <c r="B1170">
        <v>2</v>
      </c>
      <c r="C1170">
        <v>5</v>
      </c>
      <c r="D1170" t="s">
        <v>13</v>
      </c>
      <c r="E1170" t="s">
        <v>157</v>
      </c>
      <c r="F1170">
        <v>4</v>
      </c>
      <c r="G1170">
        <v>104</v>
      </c>
      <c r="H1170">
        <v>6</v>
      </c>
      <c r="I1170">
        <v>6</v>
      </c>
      <c r="J1170" t="s">
        <v>246</v>
      </c>
      <c r="K1170">
        <v>41</v>
      </c>
      <c r="L1170">
        <v>243</v>
      </c>
      <c r="N1170" t="str">
        <f>VLOOKUP(Table1[[#This Row],[Genera species]], 'Check list'!A:E, 5, FALSE)</f>
        <v>Phragmites australis</v>
      </c>
    </row>
    <row r="1171" spans="1:14">
      <c r="A1171">
        <v>17</v>
      </c>
      <c r="B1171">
        <v>2</v>
      </c>
      <c r="C1171">
        <v>5</v>
      </c>
      <c r="D1171" t="s">
        <v>18</v>
      </c>
      <c r="E1171" t="s">
        <v>219</v>
      </c>
      <c r="F1171">
        <v>6</v>
      </c>
      <c r="G1171">
        <v>145</v>
      </c>
      <c r="H1171">
        <v>8</v>
      </c>
      <c r="I1171">
        <v>8</v>
      </c>
      <c r="J1171" t="s">
        <v>246</v>
      </c>
      <c r="K1171">
        <v>41</v>
      </c>
      <c r="L1171">
        <v>243</v>
      </c>
      <c r="N1171" t="str">
        <f>VLOOKUP(Table1[[#This Row],[Genera species]], 'Check list'!A:E, 5, FALSE)</f>
        <v>Dendrobium sp</v>
      </c>
    </row>
    <row r="1172" spans="1:14">
      <c r="A1172">
        <v>17</v>
      </c>
      <c r="B1172">
        <v>2</v>
      </c>
      <c r="C1172">
        <v>5</v>
      </c>
      <c r="D1172" t="s">
        <v>165</v>
      </c>
      <c r="E1172" t="s">
        <v>164</v>
      </c>
      <c r="F1172">
        <v>6</v>
      </c>
      <c r="G1172">
        <v>94</v>
      </c>
      <c r="H1172">
        <v>48</v>
      </c>
      <c r="I1172">
        <v>48</v>
      </c>
      <c r="J1172" t="s">
        <v>246</v>
      </c>
      <c r="K1172">
        <v>41</v>
      </c>
      <c r="L1172">
        <v>243</v>
      </c>
      <c r="N1172" t="str">
        <f>VLOOKUP(Table1[[#This Row],[Genera species]], 'Check list'!A:E, 5, FALSE)</f>
        <v>Usnea filipendula</v>
      </c>
    </row>
    <row r="1173" spans="1:14">
      <c r="A1173">
        <v>17</v>
      </c>
      <c r="B1173">
        <v>2</v>
      </c>
      <c r="C1173">
        <v>5</v>
      </c>
      <c r="D1173" t="s">
        <v>97</v>
      </c>
      <c r="E1173" t="s">
        <v>189</v>
      </c>
      <c r="F1173">
        <v>2</v>
      </c>
      <c r="G1173">
        <v>86</v>
      </c>
      <c r="H1173">
        <v>35</v>
      </c>
      <c r="I1173">
        <v>35</v>
      </c>
      <c r="J1173" t="s">
        <v>246</v>
      </c>
      <c r="K1173">
        <v>41</v>
      </c>
      <c r="L1173">
        <v>243</v>
      </c>
      <c r="N1173" t="str">
        <f>VLOOKUP(Table1[[#This Row],[Genera species]], 'Check list'!A:E, 5, FALSE)</f>
        <v>Psychotria insularum</v>
      </c>
    </row>
    <row r="1174" spans="1:14">
      <c r="A1174">
        <v>17</v>
      </c>
      <c r="B1174">
        <v>2</v>
      </c>
      <c r="C1174">
        <v>5</v>
      </c>
      <c r="D1174" t="s">
        <v>8</v>
      </c>
      <c r="E1174" t="s">
        <v>208</v>
      </c>
      <c r="F1174">
        <v>6</v>
      </c>
      <c r="G1174">
        <v>138</v>
      </c>
      <c r="H1174">
        <v>2</v>
      </c>
      <c r="I1174">
        <v>2</v>
      </c>
      <c r="J1174" t="s">
        <v>246</v>
      </c>
      <c r="K1174">
        <v>41</v>
      </c>
      <c r="L1174">
        <v>243</v>
      </c>
      <c r="N1174" t="str">
        <f>VLOOKUP(Table1[[#This Row],[Genera species]], 'Check list'!A:E, 5, FALSE)</f>
        <v>Oreogrammitis dolichosora</v>
      </c>
    </row>
    <row r="1175" spans="1:14">
      <c r="A1175">
        <v>17</v>
      </c>
      <c r="B1175">
        <v>2</v>
      </c>
      <c r="C1175">
        <v>5</v>
      </c>
      <c r="D1175" t="s">
        <v>13</v>
      </c>
      <c r="E1175" t="s">
        <v>17</v>
      </c>
      <c r="F1175">
        <v>4</v>
      </c>
      <c r="G1175">
        <v>8</v>
      </c>
      <c r="H1175">
        <v>6</v>
      </c>
      <c r="I1175">
        <v>6</v>
      </c>
      <c r="J1175" t="s">
        <v>246</v>
      </c>
      <c r="K1175">
        <v>41</v>
      </c>
      <c r="L1175">
        <v>243</v>
      </c>
      <c r="N1175" t="str">
        <f>VLOOKUP(Table1[[#This Row],[Genera species]], 'Check list'!A:E, 5, FALSE)</f>
        <v>Microstegium vimineum</v>
      </c>
    </row>
    <row r="1176" spans="1:14">
      <c r="A1176">
        <v>17</v>
      </c>
      <c r="B1176">
        <v>2</v>
      </c>
      <c r="C1176">
        <v>5</v>
      </c>
      <c r="D1176" t="s">
        <v>81</v>
      </c>
      <c r="E1176" t="s">
        <v>61</v>
      </c>
      <c r="F1176">
        <v>1</v>
      </c>
      <c r="G1176">
        <v>35</v>
      </c>
      <c r="H1176">
        <v>24</v>
      </c>
      <c r="I1176">
        <v>24</v>
      </c>
      <c r="J1176" t="s">
        <v>246</v>
      </c>
      <c r="K1176">
        <v>41</v>
      </c>
      <c r="L1176">
        <v>243</v>
      </c>
      <c r="N1176" t="str">
        <f>VLOOKUP(Table1[[#This Row],[Genera species]], 'Check list'!A:E, 5, FALSE)</f>
        <v>Pittosporum ferrugineum</v>
      </c>
    </row>
    <row r="1177" spans="1:14">
      <c r="A1177">
        <v>17</v>
      </c>
      <c r="B1177">
        <v>2</v>
      </c>
      <c r="C1177">
        <v>5</v>
      </c>
      <c r="D1177" t="s">
        <v>27</v>
      </c>
      <c r="E1177" t="s">
        <v>26</v>
      </c>
      <c r="F1177">
        <v>1</v>
      </c>
      <c r="G1177">
        <v>14</v>
      </c>
      <c r="H1177">
        <v>11</v>
      </c>
      <c r="I1177">
        <v>11</v>
      </c>
      <c r="J1177" t="s">
        <v>246</v>
      </c>
      <c r="K1177">
        <v>41</v>
      </c>
      <c r="L1177">
        <v>243</v>
      </c>
      <c r="N1177" t="str">
        <f>VLOOKUP(Table1[[#This Row],[Genera species]], 'Check list'!A:E, 5, FALSE)</f>
        <v>Mallotus discolor</v>
      </c>
    </row>
    <row r="1178" spans="1:14">
      <c r="A1178">
        <v>17</v>
      </c>
      <c r="B1178">
        <v>2</v>
      </c>
      <c r="C1178">
        <v>5</v>
      </c>
      <c r="D1178" t="s">
        <v>196</v>
      </c>
      <c r="E1178" t="s">
        <v>197</v>
      </c>
      <c r="F1178">
        <v>1</v>
      </c>
      <c r="G1178">
        <v>131</v>
      </c>
      <c r="H1178">
        <v>60</v>
      </c>
      <c r="I1178">
        <v>60</v>
      </c>
      <c r="J1178" t="s">
        <v>246</v>
      </c>
      <c r="K1178">
        <v>41</v>
      </c>
      <c r="L1178">
        <v>243</v>
      </c>
      <c r="N1178" t="str">
        <f>VLOOKUP(Table1[[#This Row],[Genera species]], 'Check list'!A:E, 5, FALSE)</f>
        <v>Schuurmansia elegans</v>
      </c>
    </row>
    <row r="1179" spans="1:14">
      <c r="A1179">
        <v>17</v>
      </c>
      <c r="B1179">
        <v>2</v>
      </c>
      <c r="C1179">
        <v>5</v>
      </c>
      <c r="D1179" t="s">
        <v>47</v>
      </c>
      <c r="E1179" t="s">
        <v>62</v>
      </c>
      <c r="F1179">
        <v>3</v>
      </c>
      <c r="G1179">
        <v>36</v>
      </c>
      <c r="H1179">
        <v>19</v>
      </c>
      <c r="I1179">
        <v>19</v>
      </c>
      <c r="J1179" t="s">
        <v>246</v>
      </c>
      <c r="K1179">
        <v>41</v>
      </c>
      <c r="L1179">
        <v>243</v>
      </c>
      <c r="N1179" t="str">
        <f>VLOOKUP(Table1[[#This Row],[Genera species]], 'Check list'!A:E, 5, FALSE)</f>
        <v>Sphaerostephanos moseleyi</v>
      </c>
    </row>
    <row r="1180" spans="1:14">
      <c r="A1180">
        <v>17</v>
      </c>
      <c r="B1180">
        <v>2</v>
      </c>
      <c r="C1180">
        <v>5</v>
      </c>
      <c r="D1180" t="s">
        <v>44</v>
      </c>
      <c r="E1180" t="s">
        <v>130</v>
      </c>
      <c r="F1180">
        <v>1</v>
      </c>
      <c r="G1180">
        <v>85</v>
      </c>
      <c r="H1180">
        <v>17</v>
      </c>
      <c r="I1180">
        <v>17</v>
      </c>
      <c r="J1180" t="s">
        <v>246</v>
      </c>
      <c r="K1180">
        <v>41</v>
      </c>
      <c r="L1180">
        <v>243</v>
      </c>
      <c r="N1180" t="str">
        <f>VLOOKUP(Table1[[#This Row],[Genera species]], 'Check list'!A:E, 5, FALSE)</f>
        <v>Glochidion eriocarpum</v>
      </c>
    </row>
    <row r="1181" spans="1:14">
      <c r="A1181">
        <v>17</v>
      </c>
      <c r="B1181">
        <v>2</v>
      </c>
      <c r="C1181">
        <v>6</v>
      </c>
      <c r="D1181" t="s">
        <v>15</v>
      </c>
      <c r="E1181" t="s">
        <v>30</v>
      </c>
      <c r="F1181">
        <v>1</v>
      </c>
      <c r="G1181">
        <v>16</v>
      </c>
      <c r="H1181">
        <v>7</v>
      </c>
      <c r="I1181">
        <v>7</v>
      </c>
      <c r="J1181" t="s">
        <v>246</v>
      </c>
      <c r="K1181">
        <v>41</v>
      </c>
      <c r="L1181">
        <v>243</v>
      </c>
      <c r="N1181" t="str">
        <f>VLOOKUP(Table1[[#This Row],[Genera species]], 'Check list'!A:E, 5, FALSE)</f>
        <v>Ficus hispida</v>
      </c>
    </row>
    <row r="1182" spans="1:14">
      <c r="A1182">
        <v>17</v>
      </c>
      <c r="B1182">
        <v>2</v>
      </c>
      <c r="C1182">
        <v>6</v>
      </c>
      <c r="D1182" t="s">
        <v>107</v>
      </c>
      <c r="E1182" t="s">
        <v>108</v>
      </c>
      <c r="F1182">
        <v>5</v>
      </c>
      <c r="G1182">
        <v>68</v>
      </c>
      <c r="H1182">
        <v>40</v>
      </c>
      <c r="I1182">
        <v>40</v>
      </c>
      <c r="J1182" t="s">
        <v>246</v>
      </c>
      <c r="K1182">
        <v>41</v>
      </c>
      <c r="L1182">
        <v>243</v>
      </c>
      <c r="N1182" t="str">
        <f>VLOOKUP(Table1[[#This Row],[Genera species]], 'Check list'!A:E, 5, FALSE)</f>
        <v>Stephania japonica</v>
      </c>
    </row>
    <row r="1183" spans="1:14">
      <c r="A1183">
        <v>17</v>
      </c>
      <c r="B1183">
        <v>2</v>
      </c>
      <c r="C1183">
        <v>6</v>
      </c>
      <c r="D1183" t="s">
        <v>73</v>
      </c>
      <c r="E1183" t="s">
        <v>74</v>
      </c>
      <c r="F1183">
        <v>6</v>
      </c>
      <c r="G1183">
        <v>45</v>
      </c>
      <c r="H1183">
        <v>28</v>
      </c>
      <c r="I1183">
        <v>28</v>
      </c>
      <c r="J1183" t="s">
        <v>246</v>
      </c>
      <c r="K1183">
        <v>41</v>
      </c>
      <c r="L1183">
        <v>243</v>
      </c>
      <c r="N1183" t="str">
        <f>VLOOKUP(Table1[[#This Row],[Genera species]], 'Check list'!A:E, 5, FALSE)</f>
        <v>Adiantum aneitense</v>
      </c>
    </row>
    <row r="1184" spans="1:14">
      <c r="A1184">
        <v>17</v>
      </c>
      <c r="B1184">
        <v>2</v>
      </c>
      <c r="C1184">
        <v>6</v>
      </c>
      <c r="D1184" t="s">
        <v>99</v>
      </c>
      <c r="E1184" t="s">
        <v>100</v>
      </c>
      <c r="F1184">
        <v>2</v>
      </c>
      <c r="G1184">
        <v>62</v>
      </c>
      <c r="H1184">
        <v>36</v>
      </c>
      <c r="I1184">
        <v>36</v>
      </c>
      <c r="J1184" t="s">
        <v>246</v>
      </c>
      <c r="K1184">
        <v>41</v>
      </c>
      <c r="L1184">
        <v>243</v>
      </c>
      <c r="N1184" t="str">
        <f>VLOOKUP(Table1[[#This Row],[Genera species]], 'Check list'!A:E, 5, FALSE)</f>
        <v>Schefflera sp</v>
      </c>
    </row>
    <row r="1185" spans="1:14">
      <c r="A1185">
        <v>17</v>
      </c>
      <c r="B1185">
        <v>2</v>
      </c>
      <c r="C1185">
        <v>6</v>
      </c>
      <c r="D1185" t="s">
        <v>27</v>
      </c>
      <c r="E1185" t="s">
        <v>26</v>
      </c>
      <c r="F1185">
        <v>1</v>
      </c>
      <c r="G1185">
        <v>14</v>
      </c>
      <c r="H1185">
        <v>11</v>
      </c>
      <c r="I1185">
        <v>11</v>
      </c>
      <c r="J1185" t="s">
        <v>246</v>
      </c>
      <c r="K1185">
        <v>41</v>
      </c>
      <c r="L1185">
        <v>243</v>
      </c>
      <c r="N1185" t="str">
        <f>VLOOKUP(Table1[[#This Row],[Genera species]], 'Check list'!A:E, 5, FALSE)</f>
        <v>Mallotus discolor</v>
      </c>
    </row>
    <row r="1186" spans="1:14">
      <c r="A1186">
        <v>17</v>
      </c>
      <c r="B1186">
        <v>2</v>
      </c>
      <c r="C1186">
        <v>6</v>
      </c>
      <c r="D1186" t="s">
        <v>33</v>
      </c>
      <c r="E1186" t="s">
        <v>35</v>
      </c>
      <c r="F1186">
        <v>4</v>
      </c>
      <c r="G1186">
        <v>20</v>
      </c>
      <c r="H1186">
        <v>13</v>
      </c>
      <c r="I1186">
        <v>13</v>
      </c>
      <c r="J1186" t="s">
        <v>246</v>
      </c>
      <c r="K1186">
        <v>41</v>
      </c>
      <c r="L1186">
        <v>243</v>
      </c>
      <c r="N1186" t="str">
        <f>VLOOKUP(Table1[[#This Row],[Genera species]], 'Check list'!A:E, 5, FALSE)</f>
        <v>Desmodium intortum</v>
      </c>
    </row>
    <row r="1187" spans="1:14">
      <c r="A1187">
        <v>17</v>
      </c>
      <c r="B1187">
        <v>2</v>
      </c>
      <c r="C1187">
        <v>6</v>
      </c>
      <c r="D1187" t="s">
        <v>97</v>
      </c>
      <c r="E1187" t="s">
        <v>189</v>
      </c>
      <c r="F1187">
        <v>2</v>
      </c>
      <c r="G1187">
        <v>86</v>
      </c>
      <c r="H1187">
        <v>35</v>
      </c>
      <c r="I1187">
        <v>35</v>
      </c>
      <c r="J1187" t="s">
        <v>246</v>
      </c>
      <c r="K1187">
        <v>41</v>
      </c>
      <c r="L1187">
        <v>243</v>
      </c>
      <c r="N1187" t="str">
        <f>VLOOKUP(Table1[[#This Row],[Genera species]], 'Check list'!A:E, 5, FALSE)</f>
        <v>Psychotria insularum</v>
      </c>
    </row>
    <row r="1188" spans="1:14">
      <c r="A1188">
        <v>17</v>
      </c>
      <c r="B1188">
        <v>2</v>
      </c>
      <c r="C1188">
        <v>6</v>
      </c>
      <c r="D1188" t="s">
        <v>15</v>
      </c>
      <c r="E1188" t="s">
        <v>172</v>
      </c>
      <c r="F1188">
        <v>1</v>
      </c>
      <c r="G1188">
        <v>114</v>
      </c>
      <c r="H1188">
        <v>7</v>
      </c>
      <c r="I1188">
        <v>7</v>
      </c>
      <c r="J1188" t="s">
        <v>246</v>
      </c>
      <c r="K1188">
        <v>41</v>
      </c>
      <c r="L1188">
        <v>243</v>
      </c>
      <c r="N1188" t="str">
        <f>VLOOKUP(Table1[[#This Row],[Genera species]], 'Check list'!A:E, 5, FALSE)</f>
        <v>Ficus dammaropsis</v>
      </c>
    </row>
    <row r="1189" spans="1:14">
      <c r="A1189">
        <v>17</v>
      </c>
      <c r="B1189">
        <v>2</v>
      </c>
      <c r="C1189">
        <v>6</v>
      </c>
      <c r="D1189" t="s">
        <v>8</v>
      </c>
      <c r="E1189" t="s">
        <v>208</v>
      </c>
      <c r="F1189">
        <v>6</v>
      </c>
      <c r="G1189">
        <v>138</v>
      </c>
      <c r="H1189">
        <v>2</v>
      </c>
      <c r="I1189">
        <v>2</v>
      </c>
      <c r="J1189" t="s">
        <v>246</v>
      </c>
      <c r="K1189">
        <v>41</v>
      </c>
      <c r="L1189">
        <v>243</v>
      </c>
      <c r="N1189" t="str">
        <f>VLOOKUP(Table1[[#This Row],[Genera species]], 'Check list'!A:E, 5, FALSE)</f>
        <v>Oreogrammitis dolichosora</v>
      </c>
    </row>
    <row r="1190" spans="1:14">
      <c r="A1190">
        <v>17</v>
      </c>
      <c r="B1190">
        <v>2</v>
      </c>
      <c r="C1190">
        <v>6</v>
      </c>
      <c r="D1190" t="s">
        <v>204</v>
      </c>
      <c r="E1190" t="s">
        <v>205</v>
      </c>
      <c r="F1190">
        <v>3</v>
      </c>
      <c r="G1190">
        <v>136</v>
      </c>
      <c r="H1190">
        <v>62</v>
      </c>
      <c r="I1190">
        <v>62</v>
      </c>
      <c r="J1190" t="s">
        <v>246</v>
      </c>
      <c r="K1190">
        <v>41</v>
      </c>
      <c r="L1190">
        <v>243</v>
      </c>
      <c r="N1190" t="str">
        <f>VLOOKUP(Table1[[#This Row],[Genera species]], 'Check list'!A:E, 5, FALSE)</f>
        <v>Calochlaena straminea</v>
      </c>
    </row>
    <row r="1191" spans="1:14">
      <c r="A1191">
        <v>17</v>
      </c>
      <c r="B1191">
        <v>2</v>
      </c>
      <c r="C1191">
        <v>6</v>
      </c>
      <c r="D1191" t="s">
        <v>13</v>
      </c>
      <c r="E1191" t="s">
        <v>157</v>
      </c>
      <c r="F1191">
        <v>4</v>
      </c>
      <c r="G1191">
        <v>104</v>
      </c>
      <c r="H1191">
        <v>6</v>
      </c>
      <c r="I1191">
        <v>6</v>
      </c>
      <c r="J1191" t="s">
        <v>246</v>
      </c>
      <c r="K1191">
        <v>41</v>
      </c>
      <c r="L1191">
        <v>243</v>
      </c>
      <c r="N1191" t="str">
        <f>VLOOKUP(Table1[[#This Row],[Genera species]], 'Check list'!A:E, 5, FALSE)</f>
        <v>Phragmites australis</v>
      </c>
    </row>
    <row r="1192" spans="1:14">
      <c r="A1192">
        <v>17</v>
      </c>
      <c r="B1192">
        <v>2</v>
      </c>
      <c r="C1192">
        <v>6</v>
      </c>
      <c r="D1192" t="s">
        <v>49</v>
      </c>
      <c r="E1192" t="s">
        <v>50</v>
      </c>
      <c r="F1192">
        <v>5</v>
      </c>
      <c r="G1192">
        <v>28</v>
      </c>
      <c r="H1192">
        <v>20</v>
      </c>
      <c r="I1192">
        <v>20</v>
      </c>
      <c r="J1192" t="s">
        <v>246</v>
      </c>
      <c r="K1192">
        <v>41</v>
      </c>
      <c r="L1192">
        <v>243</v>
      </c>
      <c r="N1192" t="str">
        <f>VLOOKUP(Table1[[#This Row],[Genera species]], 'Check list'!A:E, 5, FALSE)</f>
        <v>Parsonsia straminea</v>
      </c>
    </row>
    <row r="1193" spans="1:14">
      <c r="A1193">
        <v>17</v>
      </c>
      <c r="B1193">
        <v>2</v>
      </c>
      <c r="C1193">
        <v>6</v>
      </c>
      <c r="D1193" t="s">
        <v>47</v>
      </c>
      <c r="E1193" t="s">
        <v>62</v>
      </c>
      <c r="F1193">
        <v>3</v>
      </c>
      <c r="G1193">
        <v>36</v>
      </c>
      <c r="H1193">
        <v>19</v>
      </c>
      <c r="I1193">
        <v>19</v>
      </c>
      <c r="J1193" t="s">
        <v>246</v>
      </c>
      <c r="K1193">
        <v>41</v>
      </c>
      <c r="L1193">
        <v>243</v>
      </c>
      <c r="N1193" t="str">
        <f>VLOOKUP(Table1[[#This Row],[Genera species]], 'Check list'!A:E, 5, FALSE)</f>
        <v>Sphaerostephanos moseleyi</v>
      </c>
    </row>
    <row r="1194" spans="1:14">
      <c r="A1194">
        <v>17</v>
      </c>
      <c r="B1194">
        <v>2</v>
      </c>
      <c r="C1194">
        <v>6</v>
      </c>
      <c r="D1194" t="s">
        <v>47</v>
      </c>
      <c r="E1194" t="s">
        <v>48</v>
      </c>
      <c r="F1194">
        <v>3</v>
      </c>
      <c r="G1194">
        <v>27</v>
      </c>
      <c r="H1194">
        <v>19</v>
      </c>
      <c r="I1194">
        <v>19</v>
      </c>
      <c r="J1194" t="s">
        <v>246</v>
      </c>
      <c r="K1194">
        <v>41</v>
      </c>
      <c r="L1194">
        <v>243</v>
      </c>
      <c r="N1194" t="str">
        <f>VLOOKUP(Table1[[#This Row],[Genera species]], 'Check list'!A:E, 5, FALSE)</f>
        <v>Sphaerostephanos veitchii</v>
      </c>
    </row>
    <row r="1195" spans="1:14">
      <c r="A1195">
        <v>17</v>
      </c>
      <c r="B1195">
        <v>2</v>
      </c>
      <c r="C1195">
        <v>6</v>
      </c>
      <c r="D1195" t="s">
        <v>8</v>
      </c>
      <c r="E1195" t="s">
        <v>184</v>
      </c>
      <c r="F1195">
        <v>3</v>
      </c>
      <c r="G1195">
        <v>125</v>
      </c>
      <c r="H1195">
        <v>2</v>
      </c>
      <c r="I1195">
        <v>2</v>
      </c>
      <c r="J1195" t="s">
        <v>246</v>
      </c>
      <c r="K1195">
        <v>41</v>
      </c>
      <c r="L1195">
        <v>243</v>
      </c>
      <c r="N1195" t="str">
        <f>VLOOKUP(Table1[[#This Row],[Genera species]], 'Check list'!A:E, 5, FALSE)</f>
        <v>Schellolepis persicifolia</v>
      </c>
    </row>
    <row r="1196" spans="1:14">
      <c r="A1196">
        <v>17</v>
      </c>
      <c r="B1196">
        <v>2</v>
      </c>
      <c r="C1196">
        <v>6</v>
      </c>
      <c r="D1196" t="s">
        <v>196</v>
      </c>
      <c r="E1196" t="s">
        <v>197</v>
      </c>
      <c r="F1196">
        <v>1</v>
      </c>
      <c r="G1196">
        <v>131</v>
      </c>
      <c r="H1196">
        <v>60</v>
      </c>
      <c r="I1196">
        <v>60</v>
      </c>
      <c r="J1196" t="s">
        <v>246</v>
      </c>
      <c r="K1196">
        <v>41</v>
      </c>
      <c r="L1196">
        <v>243</v>
      </c>
      <c r="N1196" t="str">
        <f>VLOOKUP(Table1[[#This Row],[Genera species]], 'Check list'!A:E, 5, FALSE)</f>
        <v>Schuurmansia elegans</v>
      </c>
    </row>
    <row r="1197" spans="1:14">
      <c r="A1197">
        <v>17</v>
      </c>
      <c r="B1197">
        <v>2</v>
      </c>
      <c r="C1197">
        <v>6</v>
      </c>
      <c r="D1197" t="s">
        <v>13</v>
      </c>
      <c r="E1197" t="s">
        <v>116</v>
      </c>
      <c r="F1197">
        <v>5</v>
      </c>
      <c r="G1197">
        <v>75</v>
      </c>
      <c r="H1197">
        <v>6</v>
      </c>
      <c r="I1197">
        <v>6</v>
      </c>
      <c r="J1197" t="s">
        <v>246</v>
      </c>
      <c r="K1197">
        <v>41</v>
      </c>
      <c r="L1197">
        <v>243</v>
      </c>
      <c r="N1197" t="str">
        <f>VLOOKUP(Table1[[#This Row],[Genera species]], 'Check list'!A:E, 5, FALSE)</f>
        <v>Nastus productus</v>
      </c>
    </row>
    <row r="1198" spans="1:14">
      <c r="A1198">
        <v>17</v>
      </c>
      <c r="B1198">
        <v>2</v>
      </c>
      <c r="C1198">
        <v>6</v>
      </c>
      <c r="D1198" t="s">
        <v>33</v>
      </c>
      <c r="E1198" t="s">
        <v>32</v>
      </c>
      <c r="F1198">
        <v>4</v>
      </c>
      <c r="G1198">
        <v>18</v>
      </c>
      <c r="H1198">
        <v>13</v>
      </c>
      <c r="I1198">
        <v>13</v>
      </c>
      <c r="J1198" t="s">
        <v>246</v>
      </c>
      <c r="K1198">
        <v>41</v>
      </c>
      <c r="L1198">
        <v>243</v>
      </c>
      <c r="N1198" t="str">
        <f>VLOOKUP(Table1[[#This Row],[Genera species]], 'Check list'!A:E, 5, FALSE)</f>
        <v>Pueraria montana</v>
      </c>
    </row>
    <row r="1199" spans="1:14">
      <c r="A1199">
        <v>17</v>
      </c>
      <c r="B1199">
        <v>2</v>
      </c>
      <c r="C1199">
        <v>6</v>
      </c>
      <c r="D1199" t="s">
        <v>253</v>
      </c>
      <c r="E1199" t="s">
        <v>252</v>
      </c>
      <c r="F1199">
        <v>4</v>
      </c>
      <c r="G1199">
        <v>71</v>
      </c>
      <c r="H1199">
        <v>42</v>
      </c>
      <c r="I1199">
        <v>42</v>
      </c>
      <c r="J1199" t="s">
        <v>246</v>
      </c>
      <c r="K1199">
        <v>41</v>
      </c>
      <c r="L1199">
        <v>243</v>
      </c>
      <c r="N1199" t="str">
        <f>VLOOKUP(Table1[[#This Row],[Genera species]], 'Check list'!A:E, 5, FALSE)</f>
        <v>Rungia klossii</v>
      </c>
    </row>
    <row r="1200" spans="1:14">
      <c r="A1200">
        <v>17</v>
      </c>
      <c r="B1200">
        <v>2</v>
      </c>
      <c r="C1200">
        <v>7</v>
      </c>
      <c r="D1200" t="s">
        <v>49</v>
      </c>
      <c r="E1200" t="s">
        <v>50</v>
      </c>
      <c r="F1200">
        <v>5</v>
      </c>
      <c r="G1200">
        <v>28</v>
      </c>
      <c r="H1200">
        <v>20</v>
      </c>
      <c r="I1200">
        <v>20</v>
      </c>
      <c r="J1200" t="s">
        <v>246</v>
      </c>
      <c r="K1200">
        <v>41</v>
      </c>
      <c r="L1200">
        <v>243</v>
      </c>
      <c r="N1200" t="str">
        <f>VLOOKUP(Table1[[#This Row],[Genera species]], 'Check list'!A:E, 5, FALSE)</f>
        <v>Parsonsia straminea</v>
      </c>
    </row>
    <row r="1201" spans="1:14">
      <c r="A1201">
        <v>17</v>
      </c>
      <c r="B1201">
        <v>2</v>
      </c>
      <c r="C1201">
        <v>7</v>
      </c>
      <c r="D1201" t="s">
        <v>13</v>
      </c>
      <c r="E1201" t="s">
        <v>157</v>
      </c>
      <c r="F1201">
        <v>4</v>
      </c>
      <c r="G1201">
        <v>104</v>
      </c>
      <c r="H1201">
        <v>6</v>
      </c>
      <c r="I1201">
        <v>6</v>
      </c>
      <c r="J1201" t="s">
        <v>246</v>
      </c>
      <c r="K1201">
        <v>41</v>
      </c>
      <c r="L1201">
        <v>243</v>
      </c>
      <c r="N1201" t="str">
        <f>VLOOKUP(Table1[[#This Row],[Genera species]], 'Check list'!A:E, 5, FALSE)</f>
        <v>Phragmites australis</v>
      </c>
    </row>
    <row r="1202" spans="1:14">
      <c r="A1202">
        <v>17</v>
      </c>
      <c r="B1202">
        <v>2</v>
      </c>
      <c r="C1202">
        <v>7</v>
      </c>
      <c r="D1202" t="s">
        <v>8</v>
      </c>
      <c r="E1202" t="s">
        <v>184</v>
      </c>
      <c r="F1202">
        <v>3</v>
      </c>
      <c r="G1202">
        <v>125</v>
      </c>
      <c r="H1202">
        <v>2</v>
      </c>
      <c r="I1202">
        <v>2</v>
      </c>
      <c r="J1202" t="s">
        <v>246</v>
      </c>
      <c r="K1202">
        <v>41</v>
      </c>
      <c r="L1202">
        <v>243</v>
      </c>
      <c r="N1202" t="str">
        <f>VLOOKUP(Table1[[#This Row],[Genera species]], 'Check list'!A:E, 5, FALSE)</f>
        <v>Schellolepis persicifolia</v>
      </c>
    </row>
    <row r="1203" spans="1:14">
      <c r="A1203">
        <v>17</v>
      </c>
      <c r="B1203">
        <v>2</v>
      </c>
      <c r="C1203">
        <v>7</v>
      </c>
      <c r="D1203" t="s">
        <v>12</v>
      </c>
      <c r="E1203" t="s">
        <v>69</v>
      </c>
      <c r="F1203">
        <v>1</v>
      </c>
      <c r="G1203">
        <v>41</v>
      </c>
      <c r="H1203">
        <v>5</v>
      </c>
      <c r="I1203">
        <v>5</v>
      </c>
      <c r="J1203" t="s">
        <v>246</v>
      </c>
      <c r="K1203">
        <v>41</v>
      </c>
      <c r="L1203">
        <v>243</v>
      </c>
      <c r="N1203" t="str">
        <f>VLOOKUP(Table1[[#This Row],[Genera species]], 'Check list'!A:E, 5, FALSE)</f>
        <v>Piper sp</v>
      </c>
    </row>
    <row r="1204" spans="1:14">
      <c r="A1204">
        <v>17</v>
      </c>
      <c r="B1204">
        <v>2</v>
      </c>
      <c r="C1204">
        <v>7</v>
      </c>
      <c r="D1204" t="s">
        <v>33</v>
      </c>
      <c r="E1204" t="s">
        <v>191</v>
      </c>
      <c r="F1204">
        <v>5</v>
      </c>
      <c r="G1204">
        <v>128</v>
      </c>
      <c r="H1204">
        <v>13</v>
      </c>
      <c r="I1204">
        <v>13</v>
      </c>
      <c r="J1204" t="s">
        <v>246</v>
      </c>
      <c r="K1204">
        <v>41</v>
      </c>
      <c r="L1204">
        <v>243</v>
      </c>
      <c r="N1204" t="str">
        <f>VLOOKUP(Table1[[#This Row],[Genera species]], 'Check list'!A:E, 5, FALSE)</f>
        <v>Rhynchosia sublobata</v>
      </c>
    </row>
    <row r="1205" spans="1:14">
      <c r="A1205">
        <v>17</v>
      </c>
      <c r="B1205">
        <v>2</v>
      </c>
      <c r="C1205">
        <v>7</v>
      </c>
      <c r="D1205" t="s">
        <v>18</v>
      </c>
      <c r="E1205" t="s">
        <v>25</v>
      </c>
      <c r="F1205">
        <v>6</v>
      </c>
      <c r="G1205">
        <v>13</v>
      </c>
      <c r="H1205">
        <v>8</v>
      </c>
      <c r="I1205">
        <v>8</v>
      </c>
      <c r="J1205" t="s">
        <v>246</v>
      </c>
      <c r="K1205">
        <v>41</v>
      </c>
      <c r="L1205">
        <v>243</v>
      </c>
      <c r="N1205" t="str">
        <f>VLOOKUP(Table1[[#This Row],[Genera species]], 'Check list'!A:E, 5, FALSE)</f>
        <v>Collabium carinatum</v>
      </c>
    </row>
    <row r="1206" spans="1:14">
      <c r="A1206">
        <v>17</v>
      </c>
      <c r="B1206">
        <v>2</v>
      </c>
      <c r="C1206">
        <v>7</v>
      </c>
      <c r="D1206" t="s">
        <v>28</v>
      </c>
      <c r="E1206" t="s">
        <v>175</v>
      </c>
      <c r="F1206">
        <v>4</v>
      </c>
      <c r="G1206">
        <v>116</v>
      </c>
      <c r="H1206">
        <v>12</v>
      </c>
      <c r="I1206">
        <v>12</v>
      </c>
      <c r="J1206" t="s">
        <v>246</v>
      </c>
      <c r="K1206">
        <v>41</v>
      </c>
      <c r="L1206">
        <v>243</v>
      </c>
      <c r="N1206" t="str">
        <f>VLOOKUP(Table1[[#This Row],[Genera species]], 'Check list'!A:E, 5, FALSE)</f>
        <v>Erigeron canadensis</v>
      </c>
    </row>
    <row r="1207" spans="1:14">
      <c r="A1207">
        <v>17</v>
      </c>
      <c r="B1207">
        <v>2</v>
      </c>
      <c r="C1207">
        <v>7</v>
      </c>
      <c r="D1207" t="s">
        <v>33</v>
      </c>
      <c r="E1207" t="s">
        <v>35</v>
      </c>
      <c r="F1207">
        <v>4</v>
      </c>
      <c r="G1207">
        <v>20</v>
      </c>
      <c r="H1207">
        <v>13</v>
      </c>
      <c r="I1207">
        <v>13</v>
      </c>
      <c r="J1207" t="s">
        <v>246</v>
      </c>
      <c r="K1207">
        <v>41</v>
      </c>
      <c r="L1207">
        <v>243</v>
      </c>
      <c r="N1207" t="str">
        <f>VLOOKUP(Table1[[#This Row],[Genera species]], 'Check list'!A:E, 5, FALSE)</f>
        <v>Desmodium intortum</v>
      </c>
    </row>
    <row r="1208" spans="1:14">
      <c r="A1208">
        <v>17</v>
      </c>
      <c r="B1208">
        <v>2</v>
      </c>
      <c r="C1208">
        <v>7</v>
      </c>
      <c r="D1208" t="s">
        <v>15</v>
      </c>
      <c r="E1208" t="s">
        <v>172</v>
      </c>
      <c r="F1208">
        <v>1</v>
      </c>
      <c r="G1208">
        <v>114</v>
      </c>
      <c r="H1208">
        <v>7</v>
      </c>
      <c r="I1208">
        <v>7</v>
      </c>
      <c r="J1208" t="s">
        <v>246</v>
      </c>
      <c r="K1208">
        <v>41</v>
      </c>
      <c r="L1208">
        <v>243</v>
      </c>
      <c r="N1208" t="str">
        <f>VLOOKUP(Table1[[#This Row],[Genera species]], 'Check list'!A:E, 5, FALSE)</f>
        <v>Ficus dammaropsis</v>
      </c>
    </row>
    <row r="1209" spans="1:14">
      <c r="A1209">
        <v>17</v>
      </c>
      <c r="B1209">
        <v>2</v>
      </c>
      <c r="C1209">
        <v>7</v>
      </c>
      <c r="D1209" t="s">
        <v>70</v>
      </c>
      <c r="E1209" t="s">
        <v>71</v>
      </c>
      <c r="F1209">
        <v>3</v>
      </c>
      <c r="G1209">
        <v>43</v>
      </c>
      <c r="H1209">
        <v>27</v>
      </c>
      <c r="I1209">
        <v>27</v>
      </c>
      <c r="J1209" t="s">
        <v>246</v>
      </c>
      <c r="K1209">
        <v>41</v>
      </c>
      <c r="L1209">
        <v>243</v>
      </c>
      <c r="N1209" t="str">
        <f>VLOOKUP(Table1[[#This Row],[Genera species]], 'Check list'!A:E, 5, FALSE)</f>
        <v>Diplazium dilatatum</v>
      </c>
    </row>
    <row r="1210" spans="1:14">
      <c r="A1210">
        <v>17</v>
      </c>
      <c r="B1210">
        <v>2</v>
      </c>
      <c r="C1210">
        <v>7</v>
      </c>
      <c r="D1210" t="s">
        <v>47</v>
      </c>
      <c r="E1210" t="s">
        <v>48</v>
      </c>
      <c r="F1210">
        <v>3</v>
      </c>
      <c r="G1210">
        <v>27</v>
      </c>
      <c r="H1210">
        <v>19</v>
      </c>
      <c r="I1210">
        <v>19</v>
      </c>
      <c r="J1210" t="s">
        <v>246</v>
      </c>
      <c r="K1210">
        <v>41</v>
      </c>
      <c r="L1210">
        <v>243</v>
      </c>
      <c r="N1210" t="str">
        <f>VLOOKUP(Table1[[#This Row],[Genera species]], 'Check list'!A:E, 5, FALSE)</f>
        <v>Sphaerostephanos veitchii</v>
      </c>
    </row>
    <row r="1211" spans="1:14">
      <c r="A1211">
        <v>17</v>
      </c>
      <c r="B1211">
        <v>2</v>
      </c>
      <c r="C1211">
        <v>7</v>
      </c>
      <c r="D1211" t="s">
        <v>99</v>
      </c>
      <c r="E1211" t="s">
        <v>100</v>
      </c>
      <c r="F1211">
        <v>2</v>
      </c>
      <c r="G1211">
        <v>62</v>
      </c>
      <c r="H1211">
        <v>36</v>
      </c>
      <c r="I1211">
        <v>36</v>
      </c>
      <c r="J1211" t="s">
        <v>246</v>
      </c>
      <c r="K1211">
        <v>41</v>
      </c>
      <c r="L1211">
        <v>243</v>
      </c>
      <c r="N1211" t="str">
        <f>VLOOKUP(Table1[[#This Row],[Genera species]], 'Check list'!A:E, 5, FALSE)</f>
        <v>Schefflera sp</v>
      </c>
    </row>
    <row r="1212" spans="1:14">
      <c r="A1212">
        <v>17</v>
      </c>
      <c r="B1212">
        <v>2</v>
      </c>
      <c r="C1212">
        <v>7</v>
      </c>
      <c r="D1212" t="s">
        <v>27</v>
      </c>
      <c r="E1212" t="s">
        <v>26</v>
      </c>
      <c r="F1212">
        <v>1</v>
      </c>
      <c r="G1212">
        <v>14</v>
      </c>
      <c r="H1212">
        <v>11</v>
      </c>
      <c r="I1212">
        <v>11</v>
      </c>
      <c r="J1212" t="s">
        <v>246</v>
      </c>
      <c r="K1212">
        <v>41</v>
      </c>
      <c r="L1212">
        <v>243</v>
      </c>
      <c r="N1212" t="str">
        <f>VLOOKUP(Table1[[#This Row],[Genera species]], 'Check list'!A:E, 5, FALSE)</f>
        <v>Mallotus discolor</v>
      </c>
    </row>
    <row r="1213" spans="1:14">
      <c r="A1213">
        <v>17</v>
      </c>
      <c r="B1213">
        <v>2</v>
      </c>
      <c r="C1213">
        <v>7</v>
      </c>
      <c r="D1213" t="s">
        <v>73</v>
      </c>
      <c r="E1213" t="s">
        <v>74</v>
      </c>
      <c r="F1213">
        <v>6</v>
      </c>
      <c r="G1213">
        <v>45</v>
      </c>
      <c r="H1213">
        <v>28</v>
      </c>
      <c r="I1213">
        <v>28</v>
      </c>
      <c r="J1213" t="s">
        <v>246</v>
      </c>
      <c r="K1213">
        <v>41</v>
      </c>
      <c r="L1213">
        <v>243</v>
      </c>
      <c r="N1213" t="str">
        <f>VLOOKUP(Table1[[#This Row],[Genera species]], 'Check list'!A:E, 5, FALSE)</f>
        <v>Adiantum aneitense</v>
      </c>
    </row>
    <row r="1214" spans="1:14">
      <c r="A1214">
        <v>17</v>
      </c>
      <c r="B1214">
        <v>2</v>
      </c>
      <c r="C1214">
        <v>7</v>
      </c>
      <c r="D1214" t="s">
        <v>204</v>
      </c>
      <c r="E1214" t="s">
        <v>205</v>
      </c>
      <c r="F1214">
        <v>3</v>
      </c>
      <c r="G1214">
        <v>136</v>
      </c>
      <c r="H1214">
        <v>62</v>
      </c>
      <c r="I1214">
        <v>62</v>
      </c>
      <c r="J1214" t="s">
        <v>246</v>
      </c>
      <c r="K1214">
        <v>41</v>
      </c>
      <c r="L1214">
        <v>243</v>
      </c>
      <c r="N1214" t="str">
        <f>VLOOKUP(Table1[[#This Row],[Genera species]], 'Check list'!A:E, 5, FALSE)</f>
        <v>Calochlaena straminea</v>
      </c>
    </row>
    <row r="1215" spans="1:14">
      <c r="A1215">
        <v>17</v>
      </c>
      <c r="B1215">
        <v>2</v>
      </c>
      <c r="C1215">
        <v>7</v>
      </c>
      <c r="D1215" t="s">
        <v>97</v>
      </c>
      <c r="E1215" t="s">
        <v>189</v>
      </c>
      <c r="F1215">
        <v>2</v>
      </c>
      <c r="G1215">
        <v>86</v>
      </c>
      <c r="H1215">
        <v>35</v>
      </c>
      <c r="I1215">
        <v>35</v>
      </c>
      <c r="J1215" t="s">
        <v>246</v>
      </c>
      <c r="K1215">
        <v>41</v>
      </c>
      <c r="L1215">
        <v>243</v>
      </c>
      <c r="N1215" t="str">
        <f>VLOOKUP(Table1[[#This Row],[Genera species]], 'Check list'!A:E, 5, FALSE)</f>
        <v>Psychotria insularum</v>
      </c>
    </row>
    <row r="1216" spans="1:14">
      <c r="A1216">
        <v>17</v>
      </c>
      <c r="B1216">
        <v>2</v>
      </c>
      <c r="C1216">
        <v>7</v>
      </c>
      <c r="D1216" t="s">
        <v>155</v>
      </c>
      <c r="E1216" t="s">
        <v>65</v>
      </c>
      <c r="F1216">
        <v>4</v>
      </c>
      <c r="G1216">
        <v>38</v>
      </c>
      <c r="H1216">
        <v>14</v>
      </c>
      <c r="I1216">
        <v>14</v>
      </c>
      <c r="J1216" t="s">
        <v>246</v>
      </c>
      <c r="K1216">
        <v>41</v>
      </c>
      <c r="L1216">
        <v>243</v>
      </c>
      <c r="N1216" t="str">
        <f>VLOOKUP(Table1[[#This Row],[Genera species]], 'Check list'!A:E, 5, FALSE)</f>
        <v>Riedelia sp</v>
      </c>
    </row>
    <row r="1217" spans="1:14">
      <c r="A1217">
        <v>17</v>
      </c>
      <c r="B1217">
        <v>2</v>
      </c>
      <c r="C1217">
        <v>7</v>
      </c>
      <c r="D1217" t="s">
        <v>253</v>
      </c>
      <c r="E1217" t="s">
        <v>252</v>
      </c>
      <c r="F1217">
        <v>4</v>
      </c>
      <c r="G1217">
        <v>71</v>
      </c>
      <c r="H1217">
        <v>42</v>
      </c>
      <c r="I1217">
        <v>42</v>
      </c>
      <c r="J1217" t="s">
        <v>246</v>
      </c>
      <c r="K1217">
        <v>41</v>
      </c>
      <c r="L1217">
        <v>243</v>
      </c>
      <c r="N1217" t="str">
        <f>VLOOKUP(Table1[[#This Row],[Genera species]], 'Check list'!A:E, 5, FALSE)</f>
        <v>Rungia klossii</v>
      </c>
    </row>
    <row r="1218" spans="1:14">
      <c r="A1218">
        <v>17</v>
      </c>
      <c r="B1218">
        <v>2</v>
      </c>
      <c r="C1218">
        <v>7</v>
      </c>
      <c r="D1218" t="s">
        <v>222</v>
      </c>
      <c r="E1218" t="s">
        <v>223</v>
      </c>
      <c r="F1218">
        <v>1</v>
      </c>
      <c r="G1218">
        <v>155</v>
      </c>
      <c r="H1218">
        <v>71</v>
      </c>
      <c r="I1218">
        <v>71</v>
      </c>
      <c r="J1218" t="s">
        <v>246</v>
      </c>
      <c r="K1218">
        <v>41</v>
      </c>
      <c r="L1218">
        <v>243</v>
      </c>
      <c r="N1218" t="str">
        <f>VLOOKUP(Table1[[#This Row],[Genera species]], 'Check list'!A:E, 5, FALSE)</f>
        <v>Dysoxylum sp</v>
      </c>
    </row>
    <row r="1219" spans="1:14">
      <c r="A1219">
        <v>17</v>
      </c>
      <c r="B1219">
        <v>2</v>
      </c>
      <c r="C1219">
        <v>8</v>
      </c>
      <c r="D1219" t="s">
        <v>18</v>
      </c>
      <c r="E1219" t="s">
        <v>25</v>
      </c>
      <c r="F1219">
        <v>6</v>
      </c>
      <c r="G1219">
        <v>13</v>
      </c>
      <c r="H1219">
        <v>8</v>
      </c>
      <c r="I1219">
        <v>8</v>
      </c>
      <c r="J1219" t="s">
        <v>246</v>
      </c>
      <c r="K1219">
        <v>41</v>
      </c>
      <c r="L1219">
        <v>243</v>
      </c>
      <c r="N1219" t="str">
        <f>VLOOKUP(Table1[[#This Row],[Genera species]], 'Check list'!A:E, 5, FALSE)</f>
        <v>Collabium carinatum</v>
      </c>
    </row>
    <row r="1220" spans="1:14">
      <c r="A1220">
        <v>17</v>
      </c>
      <c r="B1220">
        <v>2</v>
      </c>
      <c r="C1220">
        <v>8</v>
      </c>
      <c r="D1220" t="s">
        <v>33</v>
      </c>
      <c r="E1220" t="s">
        <v>35</v>
      </c>
      <c r="F1220">
        <v>4</v>
      </c>
      <c r="G1220">
        <v>20</v>
      </c>
      <c r="H1220">
        <v>13</v>
      </c>
      <c r="I1220">
        <v>13</v>
      </c>
      <c r="J1220" t="s">
        <v>246</v>
      </c>
      <c r="K1220">
        <v>41</v>
      </c>
      <c r="L1220">
        <v>243</v>
      </c>
      <c r="N1220" t="str">
        <f>VLOOKUP(Table1[[#This Row],[Genera species]], 'Check list'!A:E, 5, FALSE)</f>
        <v>Desmodium intortum</v>
      </c>
    </row>
    <row r="1221" spans="1:14">
      <c r="A1221">
        <v>17</v>
      </c>
      <c r="B1221">
        <v>2</v>
      </c>
      <c r="C1221">
        <v>8</v>
      </c>
      <c r="D1221" t="s">
        <v>229</v>
      </c>
      <c r="E1221" t="s">
        <v>230</v>
      </c>
      <c r="F1221">
        <v>5</v>
      </c>
      <c r="G1221">
        <v>153</v>
      </c>
      <c r="H1221">
        <v>69</v>
      </c>
      <c r="I1221">
        <v>69</v>
      </c>
      <c r="J1221" t="s">
        <v>246</v>
      </c>
      <c r="K1221">
        <v>41</v>
      </c>
      <c r="L1221">
        <v>243</v>
      </c>
      <c r="N1221" t="str">
        <f>VLOOKUP(Table1[[#This Row],[Genera species]], 'Check list'!A:E, 5, FALSE)</f>
        <v>Diocorea sp</v>
      </c>
    </row>
    <row r="1222" spans="1:14">
      <c r="A1222">
        <v>17</v>
      </c>
      <c r="B1222">
        <v>2</v>
      </c>
      <c r="C1222">
        <v>8</v>
      </c>
      <c r="D1222" t="s">
        <v>155</v>
      </c>
      <c r="E1222" t="s">
        <v>65</v>
      </c>
      <c r="F1222">
        <v>4</v>
      </c>
      <c r="G1222">
        <v>38</v>
      </c>
      <c r="H1222">
        <v>14</v>
      </c>
      <c r="I1222">
        <v>14</v>
      </c>
      <c r="J1222" t="s">
        <v>246</v>
      </c>
      <c r="K1222">
        <v>41</v>
      </c>
      <c r="L1222">
        <v>243</v>
      </c>
      <c r="N1222" t="str">
        <f>VLOOKUP(Table1[[#This Row],[Genera species]], 'Check list'!A:E, 5, FALSE)</f>
        <v>Riedelia sp</v>
      </c>
    </row>
    <row r="1223" spans="1:14">
      <c r="A1223">
        <v>17</v>
      </c>
      <c r="B1223">
        <v>2</v>
      </c>
      <c r="C1223">
        <v>8</v>
      </c>
      <c r="D1223" t="s">
        <v>13</v>
      </c>
      <c r="E1223" t="s">
        <v>116</v>
      </c>
      <c r="F1223">
        <v>5</v>
      </c>
      <c r="G1223">
        <v>75</v>
      </c>
      <c r="H1223">
        <v>6</v>
      </c>
      <c r="I1223">
        <v>6</v>
      </c>
      <c r="J1223" t="s">
        <v>246</v>
      </c>
      <c r="K1223">
        <v>41</v>
      </c>
      <c r="L1223">
        <v>243</v>
      </c>
      <c r="N1223" t="str">
        <f>VLOOKUP(Table1[[#This Row],[Genera species]], 'Check list'!A:E, 5, FALSE)</f>
        <v>Nastus productus</v>
      </c>
    </row>
    <row r="1224" spans="1:14">
      <c r="A1224">
        <v>17</v>
      </c>
      <c r="B1224">
        <v>2</v>
      </c>
      <c r="C1224">
        <v>8</v>
      </c>
      <c r="D1224" t="s">
        <v>107</v>
      </c>
      <c r="E1224" t="s">
        <v>108</v>
      </c>
      <c r="F1224">
        <v>5</v>
      </c>
      <c r="G1224">
        <v>68</v>
      </c>
      <c r="H1224">
        <v>40</v>
      </c>
      <c r="I1224">
        <v>40</v>
      </c>
      <c r="J1224" t="s">
        <v>246</v>
      </c>
      <c r="K1224">
        <v>41</v>
      </c>
      <c r="L1224">
        <v>243</v>
      </c>
      <c r="N1224" t="str">
        <f>VLOOKUP(Table1[[#This Row],[Genera species]], 'Check list'!A:E, 5, FALSE)</f>
        <v>Stephania japonica</v>
      </c>
    </row>
    <row r="1225" spans="1:14">
      <c r="A1225">
        <v>17</v>
      </c>
      <c r="B1225">
        <v>2</v>
      </c>
      <c r="C1225">
        <v>8</v>
      </c>
      <c r="D1225" t="s">
        <v>253</v>
      </c>
      <c r="E1225" t="s">
        <v>252</v>
      </c>
      <c r="F1225">
        <v>4</v>
      </c>
      <c r="G1225">
        <v>71</v>
      </c>
      <c r="H1225">
        <v>42</v>
      </c>
      <c r="I1225">
        <v>42</v>
      </c>
      <c r="J1225" t="s">
        <v>246</v>
      </c>
      <c r="K1225">
        <v>41</v>
      </c>
      <c r="L1225">
        <v>243</v>
      </c>
      <c r="N1225" t="str">
        <f>VLOOKUP(Table1[[#This Row],[Genera species]], 'Check list'!A:E, 5, FALSE)</f>
        <v>Rungia klossii</v>
      </c>
    </row>
    <row r="1226" spans="1:14">
      <c r="A1226">
        <v>17</v>
      </c>
      <c r="B1226">
        <v>2</v>
      </c>
      <c r="C1226">
        <v>8</v>
      </c>
      <c r="D1226" t="s">
        <v>70</v>
      </c>
      <c r="E1226" t="s">
        <v>71</v>
      </c>
      <c r="F1226">
        <v>3</v>
      </c>
      <c r="G1226">
        <v>43</v>
      </c>
      <c r="H1226">
        <v>27</v>
      </c>
      <c r="I1226">
        <v>27</v>
      </c>
      <c r="J1226" t="s">
        <v>246</v>
      </c>
      <c r="K1226">
        <v>41</v>
      </c>
      <c r="L1226">
        <v>243</v>
      </c>
      <c r="N1226" t="str">
        <f>VLOOKUP(Table1[[#This Row],[Genera species]], 'Check list'!A:E, 5, FALSE)</f>
        <v>Diplazium dilatatum</v>
      </c>
    </row>
    <row r="1227" spans="1:14">
      <c r="A1227">
        <v>17</v>
      </c>
      <c r="B1227">
        <v>2</v>
      </c>
      <c r="C1227">
        <v>8</v>
      </c>
      <c r="D1227" t="s">
        <v>27</v>
      </c>
      <c r="E1227" t="s">
        <v>26</v>
      </c>
      <c r="F1227">
        <v>1</v>
      </c>
      <c r="G1227">
        <v>14</v>
      </c>
      <c r="H1227">
        <v>11</v>
      </c>
      <c r="I1227">
        <v>11</v>
      </c>
      <c r="J1227" t="s">
        <v>246</v>
      </c>
      <c r="K1227">
        <v>41</v>
      </c>
      <c r="L1227">
        <v>243</v>
      </c>
      <c r="N1227" t="str">
        <f>VLOOKUP(Table1[[#This Row],[Genera species]], 'Check list'!A:E, 5, FALSE)</f>
        <v>Mallotus discolor</v>
      </c>
    </row>
    <row r="1228" spans="1:14">
      <c r="A1228">
        <v>17</v>
      </c>
      <c r="B1228">
        <v>2</v>
      </c>
      <c r="C1228">
        <v>8</v>
      </c>
      <c r="D1228" t="s">
        <v>47</v>
      </c>
      <c r="E1228" t="s">
        <v>62</v>
      </c>
      <c r="F1228">
        <v>3</v>
      </c>
      <c r="G1228">
        <v>36</v>
      </c>
      <c r="H1228">
        <v>19</v>
      </c>
      <c r="I1228">
        <v>19</v>
      </c>
      <c r="J1228" t="s">
        <v>246</v>
      </c>
      <c r="K1228">
        <v>41</v>
      </c>
      <c r="L1228">
        <v>243</v>
      </c>
      <c r="N1228" t="str">
        <f>VLOOKUP(Table1[[#This Row],[Genera species]], 'Check list'!A:E, 5, FALSE)</f>
        <v>Sphaerostephanos moseleyi</v>
      </c>
    </row>
    <row r="1229" spans="1:14">
      <c r="A1229">
        <v>17</v>
      </c>
      <c r="B1229">
        <v>2</v>
      </c>
      <c r="C1229">
        <v>8</v>
      </c>
      <c r="D1229" t="s">
        <v>13</v>
      </c>
      <c r="E1229" t="s">
        <v>157</v>
      </c>
      <c r="F1229">
        <v>4</v>
      </c>
      <c r="G1229">
        <v>104</v>
      </c>
      <c r="H1229">
        <v>6</v>
      </c>
      <c r="I1229">
        <v>6</v>
      </c>
      <c r="J1229" t="s">
        <v>246</v>
      </c>
      <c r="K1229">
        <v>41</v>
      </c>
      <c r="L1229">
        <v>243</v>
      </c>
      <c r="N1229" t="str">
        <f>VLOOKUP(Table1[[#This Row],[Genera species]], 'Check list'!A:E, 5, FALSE)</f>
        <v>Phragmites australis</v>
      </c>
    </row>
    <row r="1230" spans="1:14">
      <c r="A1230">
        <v>17</v>
      </c>
      <c r="B1230">
        <v>2</v>
      </c>
      <c r="C1230">
        <v>8</v>
      </c>
      <c r="D1230" t="s">
        <v>8</v>
      </c>
      <c r="E1230" t="s">
        <v>184</v>
      </c>
      <c r="F1230">
        <v>3</v>
      </c>
      <c r="G1230">
        <v>125</v>
      </c>
      <c r="H1230">
        <v>2</v>
      </c>
      <c r="I1230">
        <v>2</v>
      </c>
      <c r="J1230" t="s">
        <v>246</v>
      </c>
      <c r="K1230">
        <v>41</v>
      </c>
      <c r="L1230">
        <v>243</v>
      </c>
      <c r="N1230" t="str">
        <f>VLOOKUP(Table1[[#This Row],[Genera species]], 'Check list'!A:E, 5, FALSE)</f>
        <v>Schellolepis persicifolia</v>
      </c>
    </row>
    <row r="1231" spans="1:14">
      <c r="A1231">
        <v>17</v>
      </c>
      <c r="B1231">
        <v>2</v>
      </c>
      <c r="C1231">
        <v>8</v>
      </c>
      <c r="D1231" t="s">
        <v>165</v>
      </c>
      <c r="E1231" t="s">
        <v>164</v>
      </c>
      <c r="F1231">
        <v>6</v>
      </c>
      <c r="G1231">
        <v>94</v>
      </c>
      <c r="H1231">
        <v>48</v>
      </c>
      <c r="I1231">
        <v>48</v>
      </c>
      <c r="J1231" t="s">
        <v>246</v>
      </c>
      <c r="K1231">
        <v>41</v>
      </c>
      <c r="L1231">
        <v>243</v>
      </c>
      <c r="N1231" t="str">
        <f>VLOOKUP(Table1[[#This Row],[Genera species]], 'Check list'!A:E, 5, FALSE)</f>
        <v>Usnea filipendula</v>
      </c>
    </row>
    <row r="1232" spans="1:14">
      <c r="A1232">
        <v>17</v>
      </c>
      <c r="B1232">
        <v>2</v>
      </c>
      <c r="C1232">
        <v>8</v>
      </c>
      <c r="D1232" t="s">
        <v>99</v>
      </c>
      <c r="E1232" t="s">
        <v>228</v>
      </c>
      <c r="F1232">
        <v>2</v>
      </c>
      <c r="G1232">
        <v>152</v>
      </c>
      <c r="H1232">
        <v>36</v>
      </c>
      <c r="I1232">
        <v>36</v>
      </c>
      <c r="J1232" t="s">
        <v>246</v>
      </c>
      <c r="K1232">
        <v>41</v>
      </c>
      <c r="L1232">
        <v>243</v>
      </c>
      <c r="N1232" t="str">
        <f>VLOOKUP(Table1[[#This Row],[Genera species]], 'Check list'!A:E, 5, FALSE)</f>
        <v>Harmsiopanax ingens</v>
      </c>
    </row>
    <row r="1233" spans="1:14">
      <c r="A1233">
        <v>17</v>
      </c>
      <c r="B1233">
        <v>2</v>
      </c>
      <c r="C1233">
        <v>8</v>
      </c>
      <c r="D1233" t="s">
        <v>27</v>
      </c>
      <c r="E1233" t="s">
        <v>114</v>
      </c>
      <c r="F1233">
        <v>2</v>
      </c>
      <c r="G1233">
        <v>73</v>
      </c>
      <c r="H1233">
        <v>11</v>
      </c>
      <c r="I1233">
        <v>11</v>
      </c>
      <c r="J1233" t="s">
        <v>246</v>
      </c>
      <c r="K1233">
        <v>41</v>
      </c>
      <c r="L1233">
        <v>243</v>
      </c>
      <c r="N1233" t="str">
        <f>VLOOKUP(Table1[[#This Row],[Genera species]], 'Check list'!A:E, 5, FALSE)</f>
        <v>Homalanthus sp</v>
      </c>
    </row>
    <row r="1234" spans="1:14">
      <c r="A1234">
        <v>17</v>
      </c>
      <c r="B1234">
        <v>2</v>
      </c>
      <c r="C1234">
        <v>8</v>
      </c>
      <c r="D1234" t="s">
        <v>73</v>
      </c>
      <c r="E1234" t="s">
        <v>74</v>
      </c>
      <c r="F1234">
        <v>6</v>
      </c>
      <c r="G1234">
        <v>45</v>
      </c>
      <c r="H1234">
        <v>28</v>
      </c>
      <c r="I1234">
        <v>28</v>
      </c>
      <c r="J1234" t="s">
        <v>246</v>
      </c>
      <c r="K1234">
        <v>41</v>
      </c>
      <c r="L1234">
        <v>243</v>
      </c>
      <c r="N1234" t="str">
        <f>VLOOKUP(Table1[[#This Row],[Genera species]], 'Check list'!A:E, 5, FALSE)</f>
        <v>Adiantum aneitense</v>
      </c>
    </row>
    <row r="1235" spans="1:14">
      <c r="A1235">
        <v>17</v>
      </c>
      <c r="B1235">
        <v>2</v>
      </c>
      <c r="C1235">
        <v>8</v>
      </c>
      <c r="D1235" t="s">
        <v>253</v>
      </c>
      <c r="E1235" t="s">
        <v>117</v>
      </c>
      <c r="F1235">
        <v>4</v>
      </c>
      <c r="G1235">
        <v>76</v>
      </c>
      <c r="H1235">
        <v>42</v>
      </c>
      <c r="I1235">
        <v>42</v>
      </c>
      <c r="J1235" t="s">
        <v>246</v>
      </c>
      <c r="K1235">
        <v>41</v>
      </c>
      <c r="L1235">
        <v>243</v>
      </c>
      <c r="N1235" t="str">
        <f>VLOOKUP(Table1[[#This Row],[Genera species]], 'Check list'!A:E, 5, FALSE)</f>
        <v>Rungia chinensis</v>
      </c>
    </row>
    <row r="1236" spans="1:14">
      <c r="A1236">
        <v>17</v>
      </c>
      <c r="B1236">
        <v>2</v>
      </c>
      <c r="C1236">
        <v>8</v>
      </c>
      <c r="D1236" t="s">
        <v>33</v>
      </c>
      <c r="E1236" t="s">
        <v>32</v>
      </c>
      <c r="F1236">
        <v>4</v>
      </c>
      <c r="G1236">
        <v>18</v>
      </c>
      <c r="H1236">
        <v>13</v>
      </c>
      <c r="I1236">
        <v>13</v>
      </c>
      <c r="J1236" t="s">
        <v>246</v>
      </c>
      <c r="K1236">
        <v>41</v>
      </c>
      <c r="L1236">
        <v>243</v>
      </c>
      <c r="N1236" t="str">
        <f>VLOOKUP(Table1[[#This Row],[Genera species]], 'Check list'!A:E, 5, FALSE)</f>
        <v>Pueraria montana</v>
      </c>
    </row>
    <row r="1237" spans="1:14">
      <c r="A1237">
        <v>17</v>
      </c>
      <c r="B1237">
        <v>2</v>
      </c>
      <c r="C1237">
        <v>8</v>
      </c>
      <c r="D1237" t="s">
        <v>137</v>
      </c>
      <c r="E1237" t="s">
        <v>138</v>
      </c>
      <c r="F1237">
        <v>5</v>
      </c>
      <c r="G1237">
        <v>90</v>
      </c>
      <c r="H1237">
        <v>46</v>
      </c>
      <c r="I1237">
        <v>46</v>
      </c>
      <c r="J1237" t="s">
        <v>246</v>
      </c>
      <c r="K1237">
        <v>41</v>
      </c>
      <c r="L1237">
        <v>243</v>
      </c>
      <c r="N1237" t="str">
        <f>VLOOKUP(Table1[[#This Row],[Genera species]], 'Check list'!A:E, 5, FALSE)</f>
        <v>Echinocystis lobata</v>
      </c>
    </row>
    <row r="1238" spans="1:14">
      <c r="A1238">
        <v>17</v>
      </c>
      <c r="B1238">
        <v>2</v>
      </c>
      <c r="C1238">
        <v>8</v>
      </c>
      <c r="D1238" t="s">
        <v>95</v>
      </c>
      <c r="E1238" t="s">
        <v>96</v>
      </c>
      <c r="F1238">
        <v>5</v>
      </c>
      <c r="G1238">
        <v>60</v>
      </c>
      <c r="H1238">
        <v>34</v>
      </c>
      <c r="I1238">
        <v>34</v>
      </c>
      <c r="J1238" t="s">
        <v>246</v>
      </c>
      <c r="K1238">
        <v>41</v>
      </c>
      <c r="L1238">
        <v>243</v>
      </c>
      <c r="N1238" t="str">
        <f>VLOOKUP(Table1[[#This Row],[Genera species]], 'Check list'!A:E, 5, FALSE)</f>
        <v>Passiflora foetida</v>
      </c>
    </row>
    <row r="1239" spans="1:14">
      <c r="A1239">
        <v>17</v>
      </c>
      <c r="B1239">
        <v>3</v>
      </c>
      <c r="C1239">
        <v>1</v>
      </c>
      <c r="D1239" t="s">
        <v>44</v>
      </c>
      <c r="E1239" t="s">
        <v>43</v>
      </c>
      <c r="F1239">
        <v>1</v>
      </c>
      <c r="G1239">
        <v>24</v>
      </c>
      <c r="H1239">
        <v>17</v>
      </c>
      <c r="I1239">
        <v>17</v>
      </c>
      <c r="J1239" t="s">
        <v>246</v>
      </c>
      <c r="K1239">
        <v>41</v>
      </c>
      <c r="L1239">
        <v>243</v>
      </c>
      <c r="N1239" t="str">
        <f>VLOOKUP(Table1[[#This Row],[Genera species]], 'Check list'!A:E, 5, FALSE)</f>
        <v>Glochidion disparipes</v>
      </c>
    </row>
    <row r="1240" spans="1:14">
      <c r="A1240">
        <v>17</v>
      </c>
      <c r="B1240">
        <v>3</v>
      </c>
      <c r="C1240">
        <v>1</v>
      </c>
      <c r="D1240" t="s">
        <v>15</v>
      </c>
      <c r="E1240" t="s">
        <v>134</v>
      </c>
      <c r="F1240">
        <v>1</v>
      </c>
      <c r="G1240">
        <v>11</v>
      </c>
      <c r="H1240">
        <v>7</v>
      </c>
      <c r="I1240">
        <v>7</v>
      </c>
      <c r="J1240" t="s">
        <v>246</v>
      </c>
      <c r="K1240">
        <v>41</v>
      </c>
      <c r="L1240">
        <v>243</v>
      </c>
      <c r="N1240" t="str">
        <f>VLOOKUP(Table1[[#This Row],[Genera species]], 'Check list'!A:E, 5, FALSE)</f>
        <v>Ficus wassa</v>
      </c>
    </row>
    <row r="1241" spans="1:14">
      <c r="A1241">
        <v>17</v>
      </c>
      <c r="B1241">
        <v>3</v>
      </c>
      <c r="C1241">
        <v>1</v>
      </c>
      <c r="D1241" t="s">
        <v>20</v>
      </c>
      <c r="E1241" t="s">
        <v>21</v>
      </c>
      <c r="F1241">
        <v>2</v>
      </c>
      <c r="G1241">
        <v>10</v>
      </c>
      <c r="H1241">
        <v>9</v>
      </c>
      <c r="I1241">
        <v>9</v>
      </c>
      <c r="J1241" t="s">
        <v>246</v>
      </c>
      <c r="K1241">
        <v>41</v>
      </c>
      <c r="L1241">
        <v>243</v>
      </c>
      <c r="N1241" t="str">
        <f>VLOOKUP(Table1[[#This Row],[Genera species]], 'Check list'!A:E, 5, FALSE)</f>
        <v>Boehmeria nivea</v>
      </c>
    </row>
    <row r="1242" spans="1:14">
      <c r="A1242">
        <v>17</v>
      </c>
      <c r="B1242">
        <v>3</v>
      </c>
      <c r="C1242">
        <v>1</v>
      </c>
      <c r="D1242" t="s">
        <v>185</v>
      </c>
      <c r="E1242" t="s">
        <v>186</v>
      </c>
      <c r="F1242">
        <v>4</v>
      </c>
      <c r="G1242">
        <v>126</v>
      </c>
      <c r="H1242">
        <v>58</v>
      </c>
      <c r="I1242">
        <v>58</v>
      </c>
      <c r="J1242" t="s">
        <v>246</v>
      </c>
      <c r="K1242">
        <v>41</v>
      </c>
      <c r="L1242">
        <v>243</v>
      </c>
      <c r="N1242" t="str">
        <f>VLOOKUP(Table1[[#This Row],[Genera species]], 'Check list'!A:E, 5, FALSE)</f>
        <v>Dianella acutifolia</v>
      </c>
    </row>
    <row r="1243" spans="1:14">
      <c r="A1243">
        <v>17</v>
      </c>
      <c r="B1243">
        <v>3</v>
      </c>
      <c r="C1243">
        <v>1</v>
      </c>
      <c r="D1243" t="s">
        <v>81</v>
      </c>
      <c r="E1243" t="s">
        <v>61</v>
      </c>
      <c r="F1243">
        <v>1</v>
      </c>
      <c r="G1243">
        <v>35</v>
      </c>
      <c r="H1243">
        <v>24</v>
      </c>
      <c r="I1243">
        <v>24</v>
      </c>
      <c r="J1243" t="s">
        <v>246</v>
      </c>
      <c r="K1243">
        <v>41</v>
      </c>
      <c r="L1243">
        <v>243</v>
      </c>
      <c r="N1243" t="str">
        <f>VLOOKUP(Table1[[#This Row],[Genera species]], 'Check list'!A:E, 5, FALSE)</f>
        <v>Pittosporum ferrugineum</v>
      </c>
    </row>
    <row r="1244" spans="1:14">
      <c r="A1244">
        <v>17</v>
      </c>
      <c r="B1244">
        <v>3</v>
      </c>
      <c r="C1244">
        <v>1</v>
      </c>
      <c r="D1244" t="s">
        <v>253</v>
      </c>
      <c r="E1244" t="s">
        <v>117</v>
      </c>
      <c r="F1244">
        <v>4</v>
      </c>
      <c r="G1244">
        <v>76</v>
      </c>
      <c r="H1244">
        <v>42</v>
      </c>
      <c r="I1244">
        <v>42</v>
      </c>
      <c r="J1244" t="s">
        <v>246</v>
      </c>
      <c r="K1244">
        <v>41</v>
      </c>
      <c r="L1244">
        <v>243</v>
      </c>
      <c r="N1244" t="str">
        <f>VLOOKUP(Table1[[#This Row],[Genera species]], 'Check list'!A:E, 5, FALSE)</f>
        <v>Rungia chinensis</v>
      </c>
    </row>
    <row r="1245" spans="1:14">
      <c r="A1245">
        <v>17</v>
      </c>
      <c r="B1245">
        <v>3</v>
      </c>
      <c r="C1245">
        <v>1</v>
      </c>
      <c r="D1245" t="s">
        <v>99</v>
      </c>
      <c r="E1245" t="s">
        <v>100</v>
      </c>
      <c r="F1245">
        <v>2</v>
      </c>
      <c r="G1245">
        <v>62</v>
      </c>
      <c r="H1245">
        <v>36</v>
      </c>
      <c r="I1245">
        <v>36</v>
      </c>
      <c r="J1245" t="s">
        <v>246</v>
      </c>
      <c r="K1245">
        <v>41</v>
      </c>
      <c r="L1245">
        <v>243</v>
      </c>
      <c r="N1245" t="str">
        <f>VLOOKUP(Table1[[#This Row],[Genera species]], 'Check list'!A:E, 5, FALSE)</f>
        <v>Schefflera sp</v>
      </c>
    </row>
    <row r="1246" spans="1:14">
      <c r="A1246">
        <v>17</v>
      </c>
      <c r="B1246">
        <v>3</v>
      </c>
      <c r="C1246">
        <v>1</v>
      </c>
      <c r="D1246" t="s">
        <v>97</v>
      </c>
      <c r="E1246" t="s">
        <v>188</v>
      </c>
      <c r="F1246">
        <v>2</v>
      </c>
      <c r="G1246">
        <v>87</v>
      </c>
      <c r="H1246">
        <v>35</v>
      </c>
      <c r="I1246">
        <v>35</v>
      </c>
      <c r="J1246" t="s">
        <v>246</v>
      </c>
      <c r="K1246">
        <v>41</v>
      </c>
      <c r="L1246">
        <v>243</v>
      </c>
      <c r="N1246" t="str">
        <f>VLOOKUP(Table1[[#This Row],[Genera species]], 'Check list'!A:E, 5, FALSE)</f>
        <v>Psychotria camerunensis</v>
      </c>
    </row>
    <row r="1247" spans="1:14">
      <c r="A1247">
        <v>17</v>
      </c>
      <c r="B1247">
        <v>3</v>
      </c>
      <c r="C1247">
        <v>1</v>
      </c>
      <c r="D1247" t="s">
        <v>76</v>
      </c>
      <c r="E1247" t="s">
        <v>75</v>
      </c>
      <c r="F1247">
        <v>5</v>
      </c>
      <c r="G1247">
        <v>46</v>
      </c>
      <c r="H1247">
        <v>29</v>
      </c>
      <c r="I1247">
        <v>29</v>
      </c>
      <c r="J1247" t="s">
        <v>246</v>
      </c>
      <c r="K1247">
        <v>41</v>
      </c>
      <c r="L1247">
        <v>243</v>
      </c>
      <c r="N1247" t="str">
        <f>VLOOKUP(Table1[[#This Row],[Genera species]], 'Check list'!A:E, 5, FALSE)</f>
        <v>Tecomanthe dendrophila</v>
      </c>
    </row>
    <row r="1248" spans="1:14">
      <c r="A1248">
        <v>17</v>
      </c>
      <c r="B1248">
        <v>3</v>
      </c>
      <c r="C1248">
        <v>1</v>
      </c>
      <c r="D1248" t="s">
        <v>73</v>
      </c>
      <c r="E1248" t="s">
        <v>74</v>
      </c>
      <c r="F1248">
        <v>6</v>
      </c>
      <c r="G1248">
        <v>45</v>
      </c>
      <c r="H1248">
        <v>28</v>
      </c>
      <c r="I1248">
        <v>28</v>
      </c>
      <c r="J1248" t="s">
        <v>246</v>
      </c>
      <c r="K1248">
        <v>41</v>
      </c>
      <c r="L1248">
        <v>243</v>
      </c>
      <c r="N1248" t="str">
        <f>VLOOKUP(Table1[[#This Row],[Genera species]], 'Check list'!A:E, 5, FALSE)</f>
        <v>Adiantum aneitense</v>
      </c>
    </row>
    <row r="1249" spans="1:14">
      <c r="A1249">
        <v>17</v>
      </c>
      <c r="B1249">
        <v>3</v>
      </c>
      <c r="C1249">
        <v>1</v>
      </c>
      <c r="D1249" t="s">
        <v>86</v>
      </c>
      <c r="E1249" t="s">
        <v>109</v>
      </c>
      <c r="F1249">
        <v>3</v>
      </c>
      <c r="G1249">
        <v>69</v>
      </c>
      <c r="H1249">
        <v>32</v>
      </c>
      <c r="I1249">
        <v>32</v>
      </c>
      <c r="J1249" t="s">
        <v>246</v>
      </c>
      <c r="K1249">
        <v>41</v>
      </c>
      <c r="L1249">
        <v>243</v>
      </c>
      <c r="N1249" t="str">
        <f>VLOOKUP(Table1[[#This Row],[Genera species]], 'Check list'!A:E, 5, FALSE)</f>
        <v>Nephrolepis lauterbachii</v>
      </c>
    </row>
    <row r="1250" spans="1:14">
      <c r="A1250">
        <v>17</v>
      </c>
      <c r="B1250">
        <v>3</v>
      </c>
      <c r="C1250">
        <v>1</v>
      </c>
      <c r="D1250" t="s">
        <v>58</v>
      </c>
      <c r="E1250" t="s">
        <v>57</v>
      </c>
      <c r="F1250">
        <v>1</v>
      </c>
      <c r="G1250">
        <v>32</v>
      </c>
      <c r="H1250">
        <v>23</v>
      </c>
      <c r="I1250">
        <v>23</v>
      </c>
      <c r="J1250" t="s">
        <v>246</v>
      </c>
      <c r="K1250">
        <v>41</v>
      </c>
      <c r="L1250">
        <v>243</v>
      </c>
      <c r="N1250" t="str">
        <f>VLOOKUP(Table1[[#This Row],[Genera species]], 'Check list'!A:E, 5, FALSE)</f>
        <v>Litsea guphii</v>
      </c>
    </row>
    <row r="1251" spans="1:14">
      <c r="A1251">
        <v>17</v>
      </c>
      <c r="B1251">
        <v>3</v>
      </c>
      <c r="C1251">
        <v>1</v>
      </c>
      <c r="D1251" t="s">
        <v>97</v>
      </c>
      <c r="E1251" t="s">
        <v>189</v>
      </c>
      <c r="F1251">
        <v>2</v>
      </c>
      <c r="G1251">
        <v>86</v>
      </c>
      <c r="H1251">
        <v>35</v>
      </c>
      <c r="I1251">
        <v>35</v>
      </c>
      <c r="J1251" t="s">
        <v>246</v>
      </c>
      <c r="K1251">
        <v>41</v>
      </c>
      <c r="L1251">
        <v>243</v>
      </c>
      <c r="N1251" t="str">
        <f>VLOOKUP(Table1[[#This Row],[Genera species]], 'Check list'!A:E, 5, FALSE)</f>
        <v>Psychotria insularum</v>
      </c>
    </row>
    <row r="1252" spans="1:14">
      <c r="A1252">
        <v>17</v>
      </c>
      <c r="B1252">
        <v>3</v>
      </c>
      <c r="C1252">
        <v>1</v>
      </c>
      <c r="D1252" t="s">
        <v>47</v>
      </c>
      <c r="E1252" t="s">
        <v>48</v>
      </c>
      <c r="F1252">
        <v>3</v>
      </c>
      <c r="G1252">
        <v>27</v>
      </c>
      <c r="H1252">
        <v>19</v>
      </c>
      <c r="I1252">
        <v>19</v>
      </c>
      <c r="J1252" t="s">
        <v>246</v>
      </c>
      <c r="K1252">
        <v>41</v>
      </c>
      <c r="L1252">
        <v>243</v>
      </c>
      <c r="N1252" t="str">
        <f>VLOOKUP(Table1[[#This Row],[Genera species]], 'Check list'!A:E, 5, FALSE)</f>
        <v>Sphaerostephanos veitchii</v>
      </c>
    </row>
    <row r="1253" spans="1:14">
      <c r="A1253">
        <v>17</v>
      </c>
      <c r="B1253">
        <v>3</v>
      </c>
      <c r="C1253">
        <v>1</v>
      </c>
      <c r="D1253" t="s">
        <v>47</v>
      </c>
      <c r="E1253" t="s">
        <v>62</v>
      </c>
      <c r="F1253">
        <v>3</v>
      </c>
      <c r="G1253">
        <v>36</v>
      </c>
      <c r="H1253">
        <v>19</v>
      </c>
      <c r="I1253">
        <v>19</v>
      </c>
      <c r="J1253" t="s">
        <v>246</v>
      </c>
      <c r="K1253">
        <v>41</v>
      </c>
      <c r="L1253">
        <v>243</v>
      </c>
      <c r="N1253" t="str">
        <f>VLOOKUP(Table1[[#This Row],[Genera species]], 'Check list'!A:E, 5, FALSE)</f>
        <v>Sphaerostephanos moseleyi</v>
      </c>
    </row>
    <row r="1254" spans="1:14">
      <c r="A1254">
        <v>17</v>
      </c>
      <c r="B1254">
        <v>3</v>
      </c>
      <c r="C1254">
        <v>1</v>
      </c>
      <c r="D1254" t="s">
        <v>233</v>
      </c>
      <c r="E1254" t="s">
        <v>234</v>
      </c>
      <c r="F1254">
        <v>3</v>
      </c>
      <c r="G1254">
        <v>156</v>
      </c>
      <c r="H1254">
        <v>72</v>
      </c>
      <c r="I1254">
        <v>72</v>
      </c>
      <c r="J1254" t="s">
        <v>246</v>
      </c>
      <c r="K1254">
        <v>41</v>
      </c>
      <c r="L1254">
        <v>243</v>
      </c>
      <c r="N1254" t="str">
        <f>VLOOKUP(Table1[[#This Row],[Genera species]], 'Check list'!A:E, 5, FALSE)</f>
        <v>Huperzia quasipolytrichoides</v>
      </c>
    </row>
    <row r="1255" spans="1:14">
      <c r="A1255">
        <v>17</v>
      </c>
      <c r="B1255">
        <v>3</v>
      </c>
      <c r="C1255">
        <v>1</v>
      </c>
      <c r="D1255" t="s">
        <v>8</v>
      </c>
      <c r="E1255" t="s">
        <v>208</v>
      </c>
      <c r="F1255">
        <v>1</v>
      </c>
      <c r="G1255">
        <v>137</v>
      </c>
      <c r="H1255">
        <v>63</v>
      </c>
      <c r="I1255">
        <v>63</v>
      </c>
      <c r="J1255" t="s">
        <v>246</v>
      </c>
      <c r="K1255">
        <v>41</v>
      </c>
      <c r="L1255">
        <v>243</v>
      </c>
      <c r="N1255" t="str">
        <f>VLOOKUP(Table1[[#This Row],[Genera species]], 'Check list'!A:E, 5, FALSE)</f>
        <v>Oreogrammitis dolichosora</v>
      </c>
    </row>
    <row r="1256" spans="1:14">
      <c r="A1256">
        <v>17</v>
      </c>
      <c r="B1256">
        <v>3</v>
      </c>
      <c r="C1256">
        <v>1</v>
      </c>
      <c r="D1256" t="s">
        <v>44</v>
      </c>
      <c r="E1256" t="s">
        <v>142</v>
      </c>
      <c r="F1256">
        <v>1</v>
      </c>
      <c r="G1256">
        <v>93</v>
      </c>
      <c r="H1256">
        <v>17</v>
      </c>
      <c r="I1256">
        <v>17</v>
      </c>
      <c r="J1256" t="s">
        <v>246</v>
      </c>
      <c r="K1256">
        <v>41</v>
      </c>
      <c r="L1256">
        <v>243</v>
      </c>
      <c r="N1256" t="str">
        <f>VLOOKUP(Table1[[#This Row],[Genera species]], 'Check list'!A:E, 5, FALSE)</f>
        <v>Bischofia javanica</v>
      </c>
    </row>
    <row r="1257" spans="1:14">
      <c r="A1257">
        <v>17</v>
      </c>
      <c r="B1257">
        <v>3</v>
      </c>
      <c r="C1257">
        <v>1</v>
      </c>
      <c r="D1257" t="s">
        <v>15</v>
      </c>
      <c r="E1257" t="s">
        <v>16</v>
      </c>
      <c r="F1257">
        <v>1</v>
      </c>
      <c r="G1257">
        <v>7</v>
      </c>
      <c r="H1257">
        <v>7</v>
      </c>
      <c r="I1257">
        <v>7</v>
      </c>
      <c r="J1257" t="s">
        <v>246</v>
      </c>
      <c r="K1257">
        <v>41</v>
      </c>
      <c r="L1257">
        <v>243</v>
      </c>
      <c r="N1257" t="str">
        <f>VLOOKUP(Table1[[#This Row],[Genera species]], 'Check list'!A:E, 5, FALSE)</f>
        <v>Ficus septica</v>
      </c>
    </row>
    <row r="1258" spans="1:14">
      <c r="A1258">
        <v>17</v>
      </c>
      <c r="B1258">
        <v>3</v>
      </c>
      <c r="C1258">
        <v>1</v>
      </c>
      <c r="D1258" t="s">
        <v>27</v>
      </c>
      <c r="E1258" t="s">
        <v>136</v>
      </c>
      <c r="F1258">
        <v>1</v>
      </c>
      <c r="G1258">
        <v>89</v>
      </c>
      <c r="H1258">
        <v>11</v>
      </c>
      <c r="I1258">
        <v>11</v>
      </c>
      <c r="J1258" t="s">
        <v>246</v>
      </c>
      <c r="K1258">
        <v>41</v>
      </c>
      <c r="L1258">
        <v>243</v>
      </c>
      <c r="N1258" t="str">
        <f>VLOOKUP(Table1[[#This Row],[Genera species]], 'Check list'!A:E, 5, FALSE)</f>
        <v>Macaranga novoguineensis</v>
      </c>
    </row>
    <row r="1259" spans="1:14">
      <c r="A1259">
        <v>17</v>
      </c>
      <c r="B1259">
        <v>3</v>
      </c>
      <c r="C1259">
        <v>1</v>
      </c>
      <c r="D1259" t="s">
        <v>97</v>
      </c>
      <c r="E1259" t="s">
        <v>235</v>
      </c>
      <c r="F1259">
        <v>2</v>
      </c>
      <c r="G1259">
        <v>157</v>
      </c>
      <c r="H1259">
        <v>35</v>
      </c>
      <c r="I1259">
        <v>35</v>
      </c>
      <c r="J1259" t="s">
        <v>246</v>
      </c>
      <c r="K1259">
        <v>41</v>
      </c>
      <c r="L1259">
        <v>243</v>
      </c>
      <c r="N1259" t="str">
        <f>VLOOKUP(Table1[[#This Row],[Genera species]], 'Check list'!A:E, 5, FALSE)</f>
        <v>Schradera ledermannii</v>
      </c>
    </row>
    <row r="1260" spans="1:14">
      <c r="A1260">
        <v>17</v>
      </c>
      <c r="B1260">
        <v>3</v>
      </c>
      <c r="C1260">
        <v>1</v>
      </c>
      <c r="D1260" t="s">
        <v>27</v>
      </c>
      <c r="E1260" t="s">
        <v>26</v>
      </c>
      <c r="F1260">
        <v>1</v>
      </c>
      <c r="G1260">
        <v>14</v>
      </c>
      <c r="H1260">
        <v>11</v>
      </c>
      <c r="I1260">
        <v>11</v>
      </c>
      <c r="J1260" t="s">
        <v>246</v>
      </c>
      <c r="K1260">
        <v>41</v>
      </c>
      <c r="L1260">
        <v>243</v>
      </c>
      <c r="N1260" t="str">
        <f>VLOOKUP(Table1[[#This Row],[Genera species]], 'Check list'!A:E, 5, FALSE)</f>
        <v>Mallotus discolor</v>
      </c>
    </row>
    <row r="1261" spans="1:14">
      <c r="A1261">
        <v>17</v>
      </c>
      <c r="B1261">
        <v>3</v>
      </c>
      <c r="C1261">
        <v>1</v>
      </c>
      <c r="D1261" t="s">
        <v>18</v>
      </c>
      <c r="E1261" t="s">
        <v>25</v>
      </c>
      <c r="F1261">
        <v>6</v>
      </c>
      <c r="G1261">
        <v>13</v>
      </c>
      <c r="H1261">
        <v>8</v>
      </c>
      <c r="I1261">
        <v>8</v>
      </c>
      <c r="J1261" t="s">
        <v>246</v>
      </c>
      <c r="K1261">
        <v>41</v>
      </c>
      <c r="L1261">
        <v>243</v>
      </c>
      <c r="N1261" t="str">
        <f>VLOOKUP(Table1[[#This Row],[Genera species]], 'Check list'!A:E, 5, FALSE)</f>
        <v>Collabium carinatum</v>
      </c>
    </row>
    <row r="1262" spans="1:14">
      <c r="A1262">
        <v>17</v>
      </c>
      <c r="B1262">
        <v>3</v>
      </c>
      <c r="C1262">
        <v>1</v>
      </c>
      <c r="D1262" t="s">
        <v>18</v>
      </c>
      <c r="E1262" t="s">
        <v>19</v>
      </c>
      <c r="F1262">
        <v>6</v>
      </c>
      <c r="G1262">
        <v>9</v>
      </c>
      <c r="H1262">
        <v>8</v>
      </c>
      <c r="I1262">
        <v>8</v>
      </c>
      <c r="J1262" t="s">
        <v>246</v>
      </c>
      <c r="K1262">
        <v>41</v>
      </c>
      <c r="L1262">
        <v>243</v>
      </c>
      <c r="N1262" t="str">
        <f>VLOOKUP(Table1[[#This Row],[Genera species]], 'Check list'!A:E, 5, FALSE)</f>
        <v>Goodyera procera</v>
      </c>
    </row>
    <row r="1263" spans="1:14">
      <c r="A1263">
        <v>17</v>
      </c>
      <c r="B1263">
        <v>3</v>
      </c>
      <c r="C1263">
        <v>1</v>
      </c>
      <c r="D1263" t="s">
        <v>44</v>
      </c>
      <c r="E1263" t="s">
        <v>43</v>
      </c>
      <c r="F1263">
        <v>1</v>
      </c>
      <c r="G1263">
        <v>24</v>
      </c>
      <c r="H1263">
        <v>17</v>
      </c>
      <c r="I1263">
        <v>17</v>
      </c>
      <c r="J1263" t="s">
        <v>246</v>
      </c>
      <c r="K1263">
        <v>41</v>
      </c>
      <c r="L1263">
        <v>243</v>
      </c>
      <c r="N1263" t="str">
        <f>VLOOKUP(Table1[[#This Row],[Genera species]], 'Check list'!A:E, 5, FALSE)</f>
        <v>Glochidion disparipes</v>
      </c>
    </row>
    <row r="1264" spans="1:14">
      <c r="A1264">
        <v>17</v>
      </c>
      <c r="B1264">
        <v>3</v>
      </c>
      <c r="C1264">
        <v>1</v>
      </c>
      <c r="D1264" t="s">
        <v>58</v>
      </c>
      <c r="E1264" t="s">
        <v>57</v>
      </c>
      <c r="F1264">
        <v>1</v>
      </c>
      <c r="G1264">
        <v>32</v>
      </c>
      <c r="H1264">
        <v>23</v>
      </c>
      <c r="I1264">
        <v>23</v>
      </c>
      <c r="J1264" t="s">
        <v>246</v>
      </c>
      <c r="K1264">
        <v>41</v>
      </c>
      <c r="L1264">
        <v>243</v>
      </c>
      <c r="N1264" t="str">
        <f>VLOOKUP(Table1[[#This Row],[Genera species]], 'Check list'!A:E, 5, FALSE)</f>
        <v>Litsea guphii</v>
      </c>
    </row>
    <row r="1265" spans="1:14">
      <c r="A1265">
        <v>17</v>
      </c>
      <c r="B1265">
        <v>3</v>
      </c>
      <c r="C1265">
        <v>1</v>
      </c>
      <c r="D1265" t="s">
        <v>8</v>
      </c>
      <c r="E1265" t="s">
        <v>7</v>
      </c>
      <c r="F1265">
        <v>3</v>
      </c>
      <c r="G1265">
        <v>2</v>
      </c>
      <c r="H1265">
        <v>2</v>
      </c>
      <c r="I1265">
        <v>2</v>
      </c>
      <c r="J1265" t="s">
        <v>246</v>
      </c>
      <c r="K1265">
        <v>41</v>
      </c>
      <c r="L1265">
        <v>243</v>
      </c>
      <c r="N1265" t="str">
        <f>VLOOKUP(Table1[[#This Row],[Genera species]], 'Check list'!A:E, 5, FALSE)</f>
        <v>Aglaomorpha parkinsonii</v>
      </c>
    </row>
    <row r="1266" spans="1:14">
      <c r="A1266">
        <v>17</v>
      </c>
      <c r="B1266">
        <v>3</v>
      </c>
      <c r="C1266">
        <v>1</v>
      </c>
      <c r="D1266" t="s">
        <v>13</v>
      </c>
      <c r="E1266" t="s">
        <v>94</v>
      </c>
      <c r="F1266">
        <v>4</v>
      </c>
      <c r="G1266">
        <v>59</v>
      </c>
      <c r="H1266">
        <v>6</v>
      </c>
      <c r="I1266">
        <v>6</v>
      </c>
      <c r="J1266" t="s">
        <v>246</v>
      </c>
      <c r="K1266">
        <v>41</v>
      </c>
      <c r="L1266">
        <v>243</v>
      </c>
      <c r="N1266" t="str">
        <f>VLOOKUP(Table1[[#This Row],[Genera species]], 'Check list'!A:E, 5, FALSE)</f>
        <v>Imperata cylindrica</v>
      </c>
    </row>
    <row r="1267" spans="1:14">
      <c r="A1267">
        <v>17</v>
      </c>
      <c r="B1267">
        <v>3</v>
      </c>
      <c r="C1267">
        <v>1</v>
      </c>
      <c r="D1267" t="s">
        <v>45</v>
      </c>
      <c r="E1267" t="s">
        <v>46</v>
      </c>
      <c r="F1267">
        <v>1</v>
      </c>
      <c r="G1267">
        <v>26</v>
      </c>
      <c r="H1267">
        <v>18</v>
      </c>
      <c r="I1267">
        <v>18</v>
      </c>
      <c r="J1267" t="s">
        <v>246</v>
      </c>
      <c r="K1267">
        <v>41</v>
      </c>
      <c r="L1267">
        <v>243</v>
      </c>
      <c r="N1267" t="str">
        <f>VLOOKUP(Table1[[#This Row],[Genera species]], 'Check list'!A:E, 5, FALSE)</f>
        <v>Ilex ledermannii</v>
      </c>
    </row>
    <row r="1268" spans="1:14">
      <c r="A1268">
        <v>17</v>
      </c>
      <c r="B1268">
        <v>3</v>
      </c>
      <c r="C1268">
        <v>1</v>
      </c>
      <c r="D1268" t="s">
        <v>97</v>
      </c>
      <c r="E1268" t="s">
        <v>143</v>
      </c>
      <c r="F1268">
        <v>6</v>
      </c>
      <c r="G1268">
        <v>95</v>
      </c>
      <c r="H1268">
        <v>35</v>
      </c>
      <c r="I1268">
        <v>35</v>
      </c>
      <c r="J1268" t="s">
        <v>246</v>
      </c>
      <c r="K1268">
        <v>41</v>
      </c>
      <c r="L1268">
        <v>243</v>
      </c>
      <c r="N1268" t="str">
        <f>VLOOKUP(Table1[[#This Row],[Genera species]], 'Check list'!A:E, 5, FALSE)</f>
        <v>Hydnophytum microphyllum</v>
      </c>
    </row>
    <row r="1269" spans="1:14">
      <c r="A1269">
        <v>17</v>
      </c>
      <c r="B1269">
        <v>3</v>
      </c>
      <c r="C1269">
        <v>2</v>
      </c>
      <c r="D1269" t="s">
        <v>45</v>
      </c>
      <c r="E1269" t="s">
        <v>46</v>
      </c>
      <c r="F1269">
        <v>1</v>
      </c>
      <c r="G1269">
        <v>26</v>
      </c>
      <c r="H1269">
        <v>18</v>
      </c>
      <c r="I1269">
        <v>18</v>
      </c>
      <c r="J1269" t="s">
        <v>246</v>
      </c>
      <c r="K1269">
        <v>41</v>
      </c>
      <c r="L1269">
        <v>243</v>
      </c>
      <c r="N1269" t="str">
        <f>VLOOKUP(Table1[[#This Row],[Genera species]], 'Check list'!A:E, 5, FALSE)</f>
        <v>Ilex ledermannii</v>
      </c>
    </row>
    <row r="1270" spans="1:14">
      <c r="A1270">
        <v>17</v>
      </c>
      <c r="B1270">
        <v>3</v>
      </c>
      <c r="C1270">
        <v>2</v>
      </c>
      <c r="D1270" t="s">
        <v>86</v>
      </c>
      <c r="E1270" t="s">
        <v>87</v>
      </c>
      <c r="F1270">
        <v>3</v>
      </c>
      <c r="G1270">
        <v>53</v>
      </c>
      <c r="H1270">
        <v>32</v>
      </c>
      <c r="I1270">
        <v>32</v>
      </c>
      <c r="J1270" t="s">
        <v>246</v>
      </c>
      <c r="K1270">
        <v>41</v>
      </c>
      <c r="L1270">
        <v>243</v>
      </c>
      <c r="N1270" t="str">
        <f>VLOOKUP(Table1[[#This Row],[Genera species]], 'Check list'!A:E, 5, FALSE)</f>
        <v>Nephrolepis biserrata</v>
      </c>
    </row>
    <row r="1271" spans="1:14">
      <c r="A1271">
        <v>17</v>
      </c>
      <c r="B1271">
        <v>3</v>
      </c>
      <c r="C1271">
        <v>2</v>
      </c>
      <c r="D1271" t="s">
        <v>99</v>
      </c>
      <c r="E1271" t="s">
        <v>100</v>
      </c>
      <c r="F1271">
        <v>2</v>
      </c>
      <c r="G1271">
        <v>62</v>
      </c>
      <c r="H1271">
        <v>36</v>
      </c>
      <c r="I1271">
        <v>36</v>
      </c>
      <c r="J1271" t="s">
        <v>246</v>
      </c>
      <c r="K1271">
        <v>41</v>
      </c>
      <c r="L1271">
        <v>243</v>
      </c>
      <c r="N1271" t="str">
        <f>VLOOKUP(Table1[[#This Row],[Genera species]], 'Check list'!A:E, 5, FALSE)</f>
        <v>Schefflera sp</v>
      </c>
    </row>
    <row r="1272" spans="1:14">
      <c r="A1272">
        <v>17</v>
      </c>
      <c r="B1272">
        <v>3</v>
      </c>
      <c r="C1272">
        <v>2</v>
      </c>
      <c r="D1272" t="s">
        <v>28</v>
      </c>
      <c r="E1272" t="s">
        <v>29</v>
      </c>
      <c r="F1272">
        <v>4</v>
      </c>
      <c r="G1272">
        <v>15</v>
      </c>
      <c r="H1272">
        <v>12</v>
      </c>
      <c r="I1272">
        <v>12</v>
      </c>
      <c r="J1272" t="s">
        <v>246</v>
      </c>
      <c r="K1272">
        <v>41</v>
      </c>
      <c r="L1272">
        <v>243</v>
      </c>
      <c r="N1272" t="str">
        <f>VLOOKUP(Table1[[#This Row],[Genera species]], 'Check list'!A:E, 5, FALSE)</f>
        <v>Ereclitites hieracifolia</v>
      </c>
    </row>
    <row r="1273" spans="1:14">
      <c r="A1273">
        <v>17</v>
      </c>
      <c r="B1273">
        <v>3</v>
      </c>
      <c r="C1273">
        <v>2</v>
      </c>
      <c r="D1273" t="s">
        <v>58</v>
      </c>
      <c r="E1273" t="s">
        <v>57</v>
      </c>
      <c r="F1273">
        <v>1</v>
      </c>
      <c r="G1273">
        <v>32</v>
      </c>
      <c r="H1273">
        <v>23</v>
      </c>
      <c r="I1273">
        <v>23</v>
      </c>
      <c r="J1273" t="s">
        <v>246</v>
      </c>
      <c r="K1273">
        <v>41</v>
      </c>
      <c r="L1273">
        <v>243</v>
      </c>
      <c r="N1273" t="str">
        <f>VLOOKUP(Table1[[#This Row],[Genera species]], 'Check list'!A:E, 5, FALSE)</f>
        <v>Litsea guphii</v>
      </c>
    </row>
    <row r="1274" spans="1:14">
      <c r="A1274">
        <v>17</v>
      </c>
      <c r="B1274">
        <v>3</v>
      </c>
      <c r="C1274">
        <v>2</v>
      </c>
      <c r="D1274" t="s">
        <v>81</v>
      </c>
      <c r="E1274" t="s">
        <v>61</v>
      </c>
      <c r="F1274">
        <v>1</v>
      </c>
      <c r="G1274">
        <v>35</v>
      </c>
      <c r="H1274">
        <v>24</v>
      </c>
      <c r="I1274">
        <v>24</v>
      </c>
      <c r="J1274" t="s">
        <v>246</v>
      </c>
      <c r="K1274">
        <v>41</v>
      </c>
      <c r="L1274">
        <v>243</v>
      </c>
      <c r="N1274" t="str">
        <f>VLOOKUP(Table1[[#This Row],[Genera species]], 'Check list'!A:E, 5, FALSE)</f>
        <v>Pittosporum ferrugineum</v>
      </c>
    </row>
    <row r="1275" spans="1:14">
      <c r="A1275">
        <v>17</v>
      </c>
      <c r="B1275">
        <v>3</v>
      </c>
      <c r="C1275">
        <v>2</v>
      </c>
      <c r="D1275" t="s">
        <v>97</v>
      </c>
      <c r="E1275" t="s">
        <v>235</v>
      </c>
      <c r="F1275">
        <v>2</v>
      </c>
      <c r="G1275">
        <v>157</v>
      </c>
      <c r="H1275">
        <v>35</v>
      </c>
      <c r="I1275">
        <v>35</v>
      </c>
      <c r="J1275" t="s">
        <v>246</v>
      </c>
      <c r="K1275">
        <v>41</v>
      </c>
      <c r="L1275">
        <v>243</v>
      </c>
      <c r="N1275" t="str">
        <f>VLOOKUP(Table1[[#This Row],[Genera species]], 'Check list'!A:E, 5, FALSE)</f>
        <v>Schradera ledermannii</v>
      </c>
    </row>
    <row r="1276" spans="1:14">
      <c r="A1276">
        <v>17</v>
      </c>
      <c r="B1276">
        <v>3</v>
      </c>
      <c r="C1276">
        <v>2</v>
      </c>
      <c r="D1276" t="s">
        <v>103</v>
      </c>
      <c r="E1276" t="s">
        <v>104</v>
      </c>
      <c r="F1276">
        <v>1</v>
      </c>
      <c r="G1276">
        <v>158</v>
      </c>
      <c r="H1276">
        <v>73</v>
      </c>
      <c r="I1276">
        <v>73</v>
      </c>
      <c r="J1276" t="s">
        <v>246</v>
      </c>
      <c r="K1276">
        <v>41</v>
      </c>
      <c r="L1276">
        <v>243</v>
      </c>
      <c r="N1276" t="str">
        <f>VLOOKUP(Table1[[#This Row],[Genera species]], 'Check list'!A:E, 5, FALSE)</f>
        <v>Flacourtia indica</v>
      </c>
    </row>
    <row r="1277" spans="1:14">
      <c r="A1277">
        <v>17</v>
      </c>
      <c r="B1277">
        <v>3</v>
      </c>
      <c r="C1277">
        <v>2</v>
      </c>
      <c r="D1277" t="s">
        <v>15</v>
      </c>
      <c r="E1277" t="s">
        <v>16</v>
      </c>
      <c r="F1277">
        <v>1</v>
      </c>
      <c r="G1277">
        <v>7</v>
      </c>
      <c r="H1277">
        <v>7</v>
      </c>
      <c r="I1277">
        <v>7</v>
      </c>
      <c r="J1277" t="s">
        <v>246</v>
      </c>
      <c r="K1277">
        <v>41</v>
      </c>
      <c r="L1277">
        <v>243</v>
      </c>
      <c r="N1277" t="str">
        <f>VLOOKUP(Table1[[#This Row],[Genera species]], 'Check list'!A:E, 5, FALSE)</f>
        <v>Ficus septica</v>
      </c>
    </row>
    <row r="1278" spans="1:14">
      <c r="A1278">
        <v>17</v>
      </c>
      <c r="B1278">
        <v>3</v>
      </c>
      <c r="C1278">
        <v>2</v>
      </c>
      <c r="D1278" t="s">
        <v>137</v>
      </c>
      <c r="E1278" t="s">
        <v>138</v>
      </c>
      <c r="F1278">
        <v>5</v>
      </c>
      <c r="G1278">
        <v>90</v>
      </c>
      <c r="H1278">
        <v>46</v>
      </c>
      <c r="I1278">
        <v>46</v>
      </c>
      <c r="J1278" t="s">
        <v>246</v>
      </c>
      <c r="K1278">
        <v>41</v>
      </c>
      <c r="L1278">
        <v>243</v>
      </c>
      <c r="N1278" t="str">
        <f>VLOOKUP(Table1[[#This Row],[Genera species]], 'Check list'!A:E, 5, FALSE)</f>
        <v>Echinocystis lobata</v>
      </c>
    </row>
    <row r="1279" spans="1:14">
      <c r="A1279">
        <v>17</v>
      </c>
      <c r="B1279">
        <v>3</v>
      </c>
      <c r="C1279">
        <v>2</v>
      </c>
      <c r="D1279" t="s">
        <v>13</v>
      </c>
      <c r="E1279" t="s">
        <v>17</v>
      </c>
      <c r="F1279">
        <v>4</v>
      </c>
      <c r="G1279">
        <v>8</v>
      </c>
      <c r="H1279">
        <v>6</v>
      </c>
      <c r="I1279">
        <v>6</v>
      </c>
      <c r="J1279" t="s">
        <v>246</v>
      </c>
      <c r="K1279">
        <v>41</v>
      </c>
      <c r="L1279">
        <v>243</v>
      </c>
      <c r="N1279" t="str">
        <f>VLOOKUP(Table1[[#This Row],[Genera species]], 'Check list'!A:E, 5, FALSE)</f>
        <v>Microstegium vimineum</v>
      </c>
    </row>
    <row r="1280" spans="1:14">
      <c r="A1280">
        <v>17</v>
      </c>
      <c r="B1280">
        <v>3</v>
      </c>
      <c r="C1280">
        <v>2</v>
      </c>
      <c r="D1280" t="s">
        <v>58</v>
      </c>
      <c r="E1280" t="s">
        <v>80</v>
      </c>
      <c r="F1280">
        <v>1</v>
      </c>
      <c r="G1280">
        <v>49</v>
      </c>
      <c r="H1280">
        <v>23</v>
      </c>
      <c r="I1280">
        <v>23</v>
      </c>
      <c r="J1280" t="s">
        <v>246</v>
      </c>
      <c r="K1280">
        <v>41</v>
      </c>
      <c r="L1280">
        <v>243</v>
      </c>
      <c r="N1280" t="str">
        <f>VLOOKUP(Table1[[#This Row],[Genera species]], 'Check list'!A:E, 5, FALSE)</f>
        <v>Cinnamomum sp</v>
      </c>
    </row>
    <row r="1281" spans="1:14">
      <c r="A1281">
        <v>17</v>
      </c>
      <c r="B1281">
        <v>3</v>
      </c>
      <c r="C1281">
        <v>2</v>
      </c>
      <c r="D1281" t="s">
        <v>18</v>
      </c>
      <c r="E1281" t="s">
        <v>25</v>
      </c>
      <c r="F1281">
        <v>6</v>
      </c>
      <c r="G1281">
        <v>13</v>
      </c>
      <c r="H1281">
        <v>8</v>
      </c>
      <c r="I1281">
        <v>8</v>
      </c>
      <c r="J1281" t="s">
        <v>246</v>
      </c>
      <c r="K1281">
        <v>41</v>
      </c>
      <c r="L1281">
        <v>243</v>
      </c>
      <c r="N1281" t="str">
        <f>VLOOKUP(Table1[[#This Row],[Genera species]], 'Check list'!A:E, 5, FALSE)</f>
        <v>Collabium carinatum</v>
      </c>
    </row>
    <row r="1282" spans="1:14">
      <c r="A1282">
        <v>17</v>
      </c>
      <c r="B1282">
        <v>3</v>
      </c>
      <c r="C1282">
        <v>2</v>
      </c>
      <c r="D1282" t="s">
        <v>86</v>
      </c>
      <c r="E1282" t="s">
        <v>109</v>
      </c>
      <c r="F1282">
        <v>3</v>
      </c>
      <c r="G1282">
        <v>69</v>
      </c>
      <c r="H1282">
        <v>32</v>
      </c>
      <c r="I1282">
        <v>32</v>
      </c>
      <c r="J1282" t="s">
        <v>246</v>
      </c>
      <c r="K1282">
        <v>41</v>
      </c>
      <c r="L1282">
        <v>243</v>
      </c>
      <c r="N1282" t="str">
        <f>VLOOKUP(Table1[[#This Row],[Genera species]], 'Check list'!A:E, 5, FALSE)</f>
        <v>Nephrolepis lauterbachii</v>
      </c>
    </row>
    <row r="1283" spans="1:14">
      <c r="A1283">
        <v>17</v>
      </c>
      <c r="B1283">
        <v>3</v>
      </c>
      <c r="C1283">
        <v>2</v>
      </c>
      <c r="D1283" t="s">
        <v>97</v>
      </c>
      <c r="E1283" t="s">
        <v>189</v>
      </c>
      <c r="F1283">
        <v>2</v>
      </c>
      <c r="G1283">
        <v>86</v>
      </c>
      <c r="H1283">
        <v>35</v>
      </c>
      <c r="I1283">
        <v>35</v>
      </c>
      <c r="J1283" t="s">
        <v>246</v>
      </c>
      <c r="K1283">
        <v>41</v>
      </c>
      <c r="L1283">
        <v>243</v>
      </c>
      <c r="N1283" t="str">
        <f>VLOOKUP(Table1[[#This Row],[Genera species]], 'Check list'!A:E, 5, FALSE)</f>
        <v>Psychotria insularum</v>
      </c>
    </row>
    <row r="1284" spans="1:14">
      <c r="A1284">
        <v>17</v>
      </c>
      <c r="B1284">
        <v>3</v>
      </c>
      <c r="C1284">
        <v>2</v>
      </c>
      <c r="D1284" t="s">
        <v>233</v>
      </c>
      <c r="E1284" t="s">
        <v>234</v>
      </c>
      <c r="F1284">
        <v>3</v>
      </c>
      <c r="G1284">
        <v>156</v>
      </c>
      <c r="H1284">
        <v>72</v>
      </c>
      <c r="I1284">
        <v>72</v>
      </c>
      <c r="J1284" t="s">
        <v>246</v>
      </c>
      <c r="K1284">
        <v>41</v>
      </c>
      <c r="L1284">
        <v>243</v>
      </c>
      <c r="N1284" t="str">
        <f>VLOOKUP(Table1[[#This Row],[Genera species]], 'Check list'!A:E, 5, FALSE)</f>
        <v>Huperzia quasipolytrichoides</v>
      </c>
    </row>
    <row r="1285" spans="1:14">
      <c r="A1285">
        <v>17</v>
      </c>
      <c r="B1285">
        <v>3</v>
      </c>
      <c r="C1285">
        <v>2</v>
      </c>
      <c r="D1285" t="s">
        <v>122</v>
      </c>
      <c r="E1285" t="s">
        <v>123</v>
      </c>
      <c r="F1285">
        <v>1</v>
      </c>
      <c r="G1285">
        <v>79</v>
      </c>
      <c r="H1285">
        <v>44</v>
      </c>
      <c r="I1285">
        <v>44</v>
      </c>
      <c r="J1285" t="s">
        <v>246</v>
      </c>
      <c r="K1285">
        <v>41</v>
      </c>
      <c r="L1285">
        <v>243</v>
      </c>
      <c r="N1285" t="str">
        <f>VLOOKUP(Table1[[#This Row],[Genera species]], 'Check list'!A:E, 5, FALSE)</f>
        <v>Siphonodon celastrineus</v>
      </c>
    </row>
    <row r="1286" spans="1:14">
      <c r="A1286">
        <v>17</v>
      </c>
      <c r="B1286">
        <v>3</v>
      </c>
      <c r="C1286">
        <v>2</v>
      </c>
      <c r="D1286" t="s">
        <v>27</v>
      </c>
      <c r="E1286" t="s">
        <v>26</v>
      </c>
      <c r="F1286">
        <v>1</v>
      </c>
      <c r="G1286">
        <v>14</v>
      </c>
      <c r="H1286">
        <v>11</v>
      </c>
      <c r="I1286">
        <v>11</v>
      </c>
      <c r="J1286" t="s">
        <v>246</v>
      </c>
      <c r="K1286">
        <v>41</v>
      </c>
      <c r="L1286">
        <v>243</v>
      </c>
      <c r="N1286" t="str">
        <f>VLOOKUP(Table1[[#This Row],[Genera species]], 'Check list'!A:E, 5, FALSE)</f>
        <v>Mallotus discolor</v>
      </c>
    </row>
    <row r="1287" spans="1:14">
      <c r="A1287">
        <v>17</v>
      </c>
      <c r="B1287">
        <v>3</v>
      </c>
      <c r="C1287">
        <v>2</v>
      </c>
      <c r="D1287" t="s">
        <v>89</v>
      </c>
      <c r="E1287" t="s">
        <v>221</v>
      </c>
      <c r="F1287">
        <v>1</v>
      </c>
      <c r="G1287">
        <v>141</v>
      </c>
      <c r="H1287">
        <v>33</v>
      </c>
      <c r="I1287">
        <v>33</v>
      </c>
      <c r="J1287" t="s">
        <v>246</v>
      </c>
      <c r="K1287">
        <v>41</v>
      </c>
      <c r="L1287">
        <v>243</v>
      </c>
      <c r="N1287" t="str">
        <f>VLOOKUP(Table1[[#This Row],[Genera species]], 'Check list'!A:E, 5, FALSE)</f>
        <v>Decaspermum forbesii</v>
      </c>
    </row>
    <row r="1288" spans="1:14">
      <c r="A1288">
        <v>17</v>
      </c>
      <c r="B1288">
        <v>3</v>
      </c>
      <c r="C1288">
        <v>2</v>
      </c>
      <c r="D1288" t="s">
        <v>18</v>
      </c>
      <c r="E1288" t="s">
        <v>19</v>
      </c>
      <c r="F1288">
        <v>6</v>
      </c>
      <c r="G1288">
        <v>9</v>
      </c>
      <c r="H1288">
        <v>8</v>
      </c>
      <c r="I1288">
        <v>8</v>
      </c>
      <c r="J1288" t="s">
        <v>246</v>
      </c>
      <c r="K1288">
        <v>41</v>
      </c>
      <c r="L1288">
        <v>243</v>
      </c>
      <c r="N1288" t="str">
        <f>VLOOKUP(Table1[[#This Row],[Genera species]], 'Check list'!A:E, 5, FALSE)</f>
        <v>Goodyera procera</v>
      </c>
    </row>
    <row r="1289" spans="1:14">
      <c r="A1289">
        <v>17</v>
      </c>
      <c r="B1289">
        <v>3</v>
      </c>
      <c r="C1289">
        <v>2</v>
      </c>
      <c r="D1289" t="s">
        <v>76</v>
      </c>
      <c r="E1289" t="s">
        <v>75</v>
      </c>
      <c r="F1289">
        <v>5</v>
      </c>
      <c r="G1289">
        <v>46</v>
      </c>
      <c r="H1289">
        <v>29</v>
      </c>
      <c r="I1289">
        <v>29</v>
      </c>
      <c r="J1289" t="s">
        <v>246</v>
      </c>
      <c r="K1289">
        <v>41</v>
      </c>
      <c r="L1289">
        <v>243</v>
      </c>
      <c r="N1289" t="str">
        <f>VLOOKUP(Table1[[#This Row],[Genera species]], 'Check list'!A:E, 5, FALSE)</f>
        <v>Tecomanthe dendrophila</v>
      </c>
    </row>
    <row r="1290" spans="1:14">
      <c r="A1290">
        <v>17</v>
      </c>
      <c r="B1290">
        <v>3</v>
      </c>
      <c r="C1290">
        <v>2</v>
      </c>
      <c r="D1290" t="s">
        <v>13</v>
      </c>
      <c r="E1290" t="s">
        <v>94</v>
      </c>
      <c r="F1290">
        <v>4</v>
      </c>
      <c r="G1290">
        <v>59</v>
      </c>
      <c r="H1290">
        <v>6</v>
      </c>
      <c r="I1290">
        <v>6</v>
      </c>
      <c r="J1290" t="s">
        <v>246</v>
      </c>
      <c r="K1290">
        <v>41</v>
      </c>
      <c r="L1290">
        <v>243</v>
      </c>
      <c r="N1290" t="str">
        <f>VLOOKUP(Table1[[#This Row],[Genera species]], 'Check list'!A:E, 5, FALSE)</f>
        <v>Imperata cylindrica</v>
      </c>
    </row>
    <row r="1291" spans="1:14">
      <c r="A1291">
        <v>17</v>
      </c>
      <c r="B1291">
        <v>3</v>
      </c>
      <c r="C1291">
        <v>2</v>
      </c>
      <c r="D1291" t="s">
        <v>13</v>
      </c>
      <c r="E1291" t="s">
        <v>17</v>
      </c>
      <c r="F1291">
        <v>4</v>
      </c>
      <c r="G1291">
        <v>8</v>
      </c>
      <c r="H1291">
        <v>6</v>
      </c>
      <c r="I1291">
        <v>6</v>
      </c>
      <c r="J1291" t="s">
        <v>246</v>
      </c>
      <c r="K1291">
        <v>41</v>
      </c>
      <c r="L1291">
        <v>243</v>
      </c>
      <c r="N1291" t="str">
        <f>VLOOKUP(Table1[[#This Row],[Genera species]], 'Check list'!A:E, 5, FALSE)</f>
        <v>Microstegium vimineum</v>
      </c>
    </row>
    <row r="1292" spans="1:14">
      <c r="A1292">
        <v>17</v>
      </c>
      <c r="B1292">
        <v>3</v>
      </c>
      <c r="C1292">
        <v>2</v>
      </c>
      <c r="D1292" t="s">
        <v>38</v>
      </c>
      <c r="E1292" t="s">
        <v>39</v>
      </c>
      <c r="F1292">
        <v>4</v>
      </c>
      <c r="G1292">
        <v>22</v>
      </c>
      <c r="H1292">
        <v>16</v>
      </c>
      <c r="I1292">
        <v>16</v>
      </c>
      <c r="J1292" t="s">
        <v>246</v>
      </c>
      <c r="K1292">
        <v>41</v>
      </c>
      <c r="L1292">
        <v>243</v>
      </c>
      <c r="N1292" t="str">
        <f>VLOOKUP(Table1[[#This Row],[Genera species]], 'Check list'!A:E, 5, FALSE)</f>
        <v>Sida acuta</v>
      </c>
    </row>
    <row r="1293" spans="1:14">
      <c r="A1293">
        <v>17</v>
      </c>
      <c r="B1293">
        <v>3</v>
      </c>
      <c r="C1293">
        <v>2</v>
      </c>
      <c r="D1293" t="s">
        <v>168</v>
      </c>
      <c r="E1293" t="s">
        <v>236</v>
      </c>
      <c r="F1293">
        <v>4</v>
      </c>
      <c r="G1293">
        <v>159</v>
      </c>
      <c r="H1293">
        <v>74</v>
      </c>
      <c r="I1293">
        <v>74</v>
      </c>
      <c r="J1293" t="s">
        <v>246</v>
      </c>
      <c r="K1293">
        <v>41</v>
      </c>
      <c r="L1293">
        <v>243</v>
      </c>
      <c r="N1293" t="str">
        <f>VLOOKUP(Table1[[#This Row],[Genera species]], 'Check list'!A:E, 5, FALSE)</f>
        <v>Centella asiatica</v>
      </c>
    </row>
    <row r="1294" spans="1:14">
      <c r="A1294">
        <v>17</v>
      </c>
      <c r="B1294">
        <v>3</v>
      </c>
      <c r="C1294">
        <v>2</v>
      </c>
      <c r="D1294" t="s">
        <v>185</v>
      </c>
      <c r="E1294" t="s">
        <v>186</v>
      </c>
      <c r="F1294">
        <v>4</v>
      </c>
      <c r="G1294">
        <v>126</v>
      </c>
      <c r="H1294">
        <v>58</v>
      </c>
      <c r="I1294">
        <v>58</v>
      </c>
      <c r="J1294" t="s">
        <v>246</v>
      </c>
      <c r="K1294">
        <v>41</v>
      </c>
      <c r="L1294">
        <v>243</v>
      </c>
      <c r="N1294" t="str">
        <f>VLOOKUP(Table1[[#This Row],[Genera species]], 'Check list'!A:E, 5, FALSE)</f>
        <v>Dianella acutifolia</v>
      </c>
    </row>
    <row r="1295" spans="1:14">
      <c r="A1295">
        <v>17</v>
      </c>
      <c r="B1295">
        <v>3</v>
      </c>
      <c r="C1295">
        <v>2</v>
      </c>
      <c r="D1295" t="s">
        <v>58</v>
      </c>
      <c r="E1295" t="s">
        <v>57</v>
      </c>
      <c r="F1295">
        <v>1</v>
      </c>
      <c r="G1295">
        <v>32</v>
      </c>
      <c r="H1295">
        <v>23</v>
      </c>
      <c r="I1295">
        <v>23</v>
      </c>
      <c r="J1295" t="s">
        <v>246</v>
      </c>
      <c r="K1295">
        <v>41</v>
      </c>
      <c r="L1295">
        <v>243</v>
      </c>
      <c r="N1295" t="str">
        <f>VLOOKUP(Table1[[#This Row],[Genera species]], 'Check list'!A:E, 5, FALSE)</f>
        <v>Litsea guphii</v>
      </c>
    </row>
    <row r="1296" spans="1:14">
      <c r="A1296">
        <v>17</v>
      </c>
      <c r="B1296">
        <v>3</v>
      </c>
      <c r="C1296">
        <v>2</v>
      </c>
      <c r="D1296" t="s">
        <v>44</v>
      </c>
      <c r="E1296" t="s">
        <v>43</v>
      </c>
      <c r="F1296">
        <v>1</v>
      </c>
      <c r="G1296">
        <v>24</v>
      </c>
      <c r="H1296">
        <v>17</v>
      </c>
      <c r="I1296">
        <v>17</v>
      </c>
      <c r="J1296" t="s">
        <v>246</v>
      </c>
      <c r="K1296">
        <v>41</v>
      </c>
      <c r="L1296">
        <v>243</v>
      </c>
      <c r="N1296" t="str">
        <f>VLOOKUP(Table1[[#This Row],[Genera species]], 'Check list'!A:E, 5, FALSE)</f>
        <v>Glochidion disparipes</v>
      </c>
    </row>
    <row r="1297" spans="1:14">
      <c r="A1297">
        <v>17</v>
      </c>
      <c r="B1297">
        <v>3</v>
      </c>
      <c r="C1297">
        <v>2</v>
      </c>
      <c r="D1297" t="s">
        <v>27</v>
      </c>
      <c r="E1297" t="s">
        <v>136</v>
      </c>
      <c r="F1297">
        <v>1</v>
      </c>
      <c r="G1297">
        <v>89</v>
      </c>
      <c r="H1297">
        <v>11</v>
      </c>
      <c r="I1297">
        <v>11</v>
      </c>
      <c r="J1297" t="s">
        <v>246</v>
      </c>
      <c r="K1297">
        <v>41</v>
      </c>
      <c r="L1297">
        <v>243</v>
      </c>
      <c r="N1297" t="str">
        <f>VLOOKUP(Table1[[#This Row],[Genera species]], 'Check list'!A:E, 5, FALSE)</f>
        <v>Macaranga novoguineensis</v>
      </c>
    </row>
    <row r="1298" spans="1:14">
      <c r="A1298">
        <v>17</v>
      </c>
      <c r="B1298">
        <v>3</v>
      </c>
      <c r="C1298">
        <v>2</v>
      </c>
      <c r="D1298" t="s">
        <v>8</v>
      </c>
      <c r="E1298" t="s">
        <v>7</v>
      </c>
      <c r="F1298">
        <v>3</v>
      </c>
      <c r="G1298">
        <v>2</v>
      </c>
      <c r="H1298">
        <v>2</v>
      </c>
      <c r="I1298">
        <v>2</v>
      </c>
      <c r="J1298" t="s">
        <v>246</v>
      </c>
      <c r="K1298">
        <v>41</v>
      </c>
      <c r="L1298">
        <v>243</v>
      </c>
      <c r="N1298" t="str">
        <f>VLOOKUP(Table1[[#This Row],[Genera species]], 'Check list'!A:E, 5, FALSE)</f>
        <v>Aglaomorpha parkinsonii</v>
      </c>
    </row>
    <row r="1299" spans="1:14">
      <c r="A1299">
        <v>17</v>
      </c>
      <c r="B1299">
        <v>3</v>
      </c>
      <c r="C1299">
        <v>2</v>
      </c>
      <c r="D1299" t="s">
        <v>33</v>
      </c>
      <c r="E1299" t="s">
        <v>191</v>
      </c>
      <c r="F1299">
        <v>5</v>
      </c>
      <c r="G1299">
        <v>128</v>
      </c>
      <c r="H1299">
        <v>13</v>
      </c>
      <c r="I1299">
        <v>13</v>
      </c>
      <c r="J1299" t="s">
        <v>246</v>
      </c>
      <c r="K1299">
        <v>41</v>
      </c>
      <c r="L1299">
        <v>243</v>
      </c>
      <c r="N1299" t="str">
        <f>VLOOKUP(Table1[[#This Row],[Genera species]], 'Check list'!A:E, 5, FALSE)</f>
        <v>Rhynchosia sublobata</v>
      </c>
    </row>
    <row r="1300" spans="1:14">
      <c r="A1300">
        <v>17</v>
      </c>
      <c r="B1300">
        <v>3</v>
      </c>
      <c r="C1300">
        <v>3</v>
      </c>
      <c r="D1300" t="s">
        <v>165</v>
      </c>
      <c r="E1300" t="s">
        <v>217</v>
      </c>
      <c r="F1300">
        <v>6</v>
      </c>
      <c r="G1300">
        <v>147</v>
      </c>
      <c r="H1300">
        <v>48</v>
      </c>
      <c r="I1300">
        <v>48</v>
      </c>
      <c r="J1300" t="s">
        <v>246</v>
      </c>
      <c r="K1300">
        <v>41</v>
      </c>
      <c r="L1300">
        <v>243</v>
      </c>
      <c r="N1300" t="str">
        <f>VLOOKUP(Table1[[#This Row],[Genera species]], 'Check list'!A:E, 5, FALSE)</f>
        <v>Letharia vulpina</v>
      </c>
    </row>
    <row r="1301" spans="1:14">
      <c r="A1301">
        <v>17</v>
      </c>
      <c r="B1301">
        <v>3</v>
      </c>
      <c r="C1301">
        <v>3</v>
      </c>
      <c r="D1301" t="s">
        <v>13</v>
      </c>
      <c r="E1301" t="s">
        <v>92</v>
      </c>
      <c r="F1301">
        <v>4</v>
      </c>
      <c r="G1301">
        <v>57</v>
      </c>
      <c r="H1301">
        <v>6</v>
      </c>
      <c r="I1301">
        <v>6</v>
      </c>
      <c r="J1301" t="s">
        <v>246</v>
      </c>
      <c r="K1301">
        <v>41</v>
      </c>
      <c r="L1301">
        <v>243</v>
      </c>
      <c r="N1301" t="str">
        <f>VLOOKUP(Table1[[#This Row],[Genera species]], 'Check list'!A:E, 5, FALSE)</f>
        <v>Oryza sp</v>
      </c>
    </row>
    <row r="1302" spans="1:14">
      <c r="A1302">
        <v>17</v>
      </c>
      <c r="B1302">
        <v>3</v>
      </c>
      <c r="C1302">
        <v>3</v>
      </c>
      <c r="D1302" t="s">
        <v>18</v>
      </c>
      <c r="E1302" t="s">
        <v>25</v>
      </c>
      <c r="F1302">
        <v>6</v>
      </c>
      <c r="G1302">
        <v>13</v>
      </c>
      <c r="H1302">
        <v>8</v>
      </c>
      <c r="I1302">
        <v>8</v>
      </c>
      <c r="J1302" t="s">
        <v>246</v>
      </c>
      <c r="K1302">
        <v>41</v>
      </c>
      <c r="L1302">
        <v>243</v>
      </c>
      <c r="N1302" t="str">
        <f>VLOOKUP(Table1[[#This Row],[Genera species]], 'Check list'!A:E, 5, FALSE)</f>
        <v>Collabium carinatum</v>
      </c>
    </row>
    <row r="1303" spans="1:14">
      <c r="A1303">
        <v>17</v>
      </c>
      <c r="B1303">
        <v>3</v>
      </c>
      <c r="C1303">
        <v>3</v>
      </c>
      <c r="D1303" t="s">
        <v>122</v>
      </c>
      <c r="E1303" t="s">
        <v>123</v>
      </c>
      <c r="F1303">
        <v>1</v>
      </c>
      <c r="G1303">
        <v>79</v>
      </c>
      <c r="H1303">
        <v>44</v>
      </c>
      <c r="I1303">
        <v>44</v>
      </c>
      <c r="J1303" t="s">
        <v>246</v>
      </c>
      <c r="K1303">
        <v>41</v>
      </c>
      <c r="L1303">
        <v>243</v>
      </c>
      <c r="N1303" t="str">
        <f>VLOOKUP(Table1[[#This Row],[Genera species]], 'Check list'!A:E, 5, FALSE)</f>
        <v>Siphonodon celastrineus</v>
      </c>
    </row>
    <row r="1304" spans="1:14">
      <c r="A1304">
        <v>17</v>
      </c>
      <c r="B1304">
        <v>3</v>
      </c>
      <c r="C1304">
        <v>3</v>
      </c>
      <c r="D1304" t="s">
        <v>13</v>
      </c>
      <c r="E1304" t="s">
        <v>17</v>
      </c>
      <c r="F1304">
        <v>4</v>
      </c>
      <c r="G1304">
        <v>8</v>
      </c>
      <c r="H1304">
        <v>6</v>
      </c>
      <c r="I1304">
        <v>6</v>
      </c>
      <c r="J1304" t="s">
        <v>246</v>
      </c>
      <c r="K1304">
        <v>41</v>
      </c>
      <c r="L1304">
        <v>243</v>
      </c>
      <c r="N1304" t="str">
        <f>VLOOKUP(Table1[[#This Row],[Genera species]], 'Check list'!A:E, 5, FALSE)</f>
        <v>Microstegium vimineum</v>
      </c>
    </row>
    <row r="1305" spans="1:14">
      <c r="A1305">
        <v>17</v>
      </c>
      <c r="B1305">
        <v>3</v>
      </c>
      <c r="C1305">
        <v>3</v>
      </c>
      <c r="D1305" t="s">
        <v>76</v>
      </c>
      <c r="E1305" t="s">
        <v>75</v>
      </c>
      <c r="F1305">
        <v>5</v>
      </c>
      <c r="G1305">
        <v>46</v>
      </c>
      <c r="H1305">
        <v>29</v>
      </c>
      <c r="I1305">
        <v>29</v>
      </c>
      <c r="J1305" t="s">
        <v>246</v>
      </c>
      <c r="K1305">
        <v>41</v>
      </c>
      <c r="L1305">
        <v>243</v>
      </c>
      <c r="N1305" t="str">
        <f>VLOOKUP(Table1[[#This Row],[Genera species]], 'Check list'!A:E, 5, FALSE)</f>
        <v>Tecomanthe dendrophila</v>
      </c>
    </row>
    <row r="1306" spans="1:14">
      <c r="A1306">
        <v>17</v>
      </c>
      <c r="B1306">
        <v>3</v>
      </c>
      <c r="C1306">
        <v>3</v>
      </c>
      <c r="D1306" t="s">
        <v>86</v>
      </c>
      <c r="E1306" t="s">
        <v>87</v>
      </c>
      <c r="F1306">
        <v>3</v>
      </c>
      <c r="G1306">
        <v>53</v>
      </c>
      <c r="H1306">
        <v>32</v>
      </c>
      <c r="I1306">
        <v>32</v>
      </c>
      <c r="J1306" t="s">
        <v>246</v>
      </c>
      <c r="K1306">
        <v>41</v>
      </c>
      <c r="L1306">
        <v>243</v>
      </c>
      <c r="N1306" t="str">
        <f>VLOOKUP(Table1[[#This Row],[Genera species]], 'Check list'!A:E, 5, FALSE)</f>
        <v>Nephrolepis biserrata</v>
      </c>
    </row>
    <row r="1307" spans="1:14">
      <c r="A1307">
        <v>17</v>
      </c>
      <c r="B1307">
        <v>3</v>
      </c>
      <c r="C1307">
        <v>3</v>
      </c>
      <c r="D1307" t="s">
        <v>177</v>
      </c>
      <c r="E1307" t="s">
        <v>178</v>
      </c>
      <c r="F1307">
        <v>2</v>
      </c>
      <c r="G1307">
        <v>118</v>
      </c>
      <c r="H1307">
        <v>57</v>
      </c>
      <c r="I1307">
        <v>57</v>
      </c>
      <c r="J1307" t="s">
        <v>246</v>
      </c>
      <c r="K1307">
        <v>41</v>
      </c>
      <c r="L1307">
        <v>243</v>
      </c>
      <c r="N1307" t="str">
        <f>VLOOKUP(Table1[[#This Row],[Genera species]], 'Check list'!A:E, 5, FALSE)</f>
        <v>Rubus probus</v>
      </c>
    </row>
    <row r="1308" spans="1:14">
      <c r="A1308">
        <v>17</v>
      </c>
      <c r="B1308">
        <v>3</v>
      </c>
      <c r="C1308">
        <v>3</v>
      </c>
      <c r="D1308" t="s">
        <v>58</v>
      </c>
      <c r="E1308" t="s">
        <v>57</v>
      </c>
      <c r="F1308">
        <v>1</v>
      </c>
      <c r="G1308">
        <v>34</v>
      </c>
      <c r="H1308">
        <v>23</v>
      </c>
      <c r="I1308">
        <v>23</v>
      </c>
      <c r="J1308" t="s">
        <v>246</v>
      </c>
      <c r="K1308">
        <v>41</v>
      </c>
      <c r="L1308">
        <v>243</v>
      </c>
      <c r="N1308" t="str">
        <f>VLOOKUP(Table1[[#This Row],[Genera species]], 'Check list'!A:E, 5, FALSE)</f>
        <v>Litsea guphii</v>
      </c>
    </row>
    <row r="1309" spans="1:14">
      <c r="A1309">
        <v>17</v>
      </c>
      <c r="B1309">
        <v>3</v>
      </c>
      <c r="C1309">
        <v>3</v>
      </c>
      <c r="D1309" t="s">
        <v>8</v>
      </c>
      <c r="E1309" t="s">
        <v>200</v>
      </c>
      <c r="F1309">
        <v>6</v>
      </c>
      <c r="G1309">
        <v>133</v>
      </c>
      <c r="H1309">
        <v>2</v>
      </c>
      <c r="I1309">
        <v>2</v>
      </c>
      <c r="J1309" t="s">
        <v>246</v>
      </c>
      <c r="K1309">
        <v>41</v>
      </c>
      <c r="L1309">
        <v>243</v>
      </c>
      <c r="N1309" t="str">
        <f>VLOOKUP(Table1[[#This Row],[Genera species]], 'Check list'!A:E, 5, FALSE)</f>
        <v>Selliguea albidosquamata</v>
      </c>
    </row>
    <row r="1310" spans="1:14">
      <c r="A1310">
        <v>17</v>
      </c>
      <c r="B1310">
        <v>3</v>
      </c>
      <c r="C1310">
        <v>3</v>
      </c>
      <c r="D1310" t="s">
        <v>33</v>
      </c>
      <c r="E1310" t="s">
        <v>32</v>
      </c>
      <c r="F1310">
        <v>4</v>
      </c>
      <c r="G1310">
        <v>18</v>
      </c>
      <c r="H1310">
        <v>13</v>
      </c>
      <c r="I1310">
        <v>13</v>
      </c>
      <c r="J1310" t="s">
        <v>246</v>
      </c>
      <c r="K1310">
        <v>41</v>
      </c>
      <c r="L1310">
        <v>243</v>
      </c>
      <c r="N1310" t="str">
        <f>VLOOKUP(Table1[[#This Row],[Genera species]], 'Check list'!A:E, 5, FALSE)</f>
        <v>Pueraria montana</v>
      </c>
    </row>
    <row r="1311" spans="1:14">
      <c r="A1311">
        <v>17</v>
      </c>
      <c r="B1311">
        <v>3</v>
      </c>
      <c r="C1311">
        <v>3</v>
      </c>
      <c r="D1311" t="s">
        <v>28</v>
      </c>
      <c r="E1311" t="s">
        <v>29</v>
      </c>
      <c r="F1311">
        <v>4</v>
      </c>
      <c r="G1311">
        <v>15</v>
      </c>
      <c r="H1311">
        <v>12</v>
      </c>
      <c r="I1311">
        <v>12</v>
      </c>
      <c r="J1311" t="s">
        <v>246</v>
      </c>
      <c r="K1311">
        <v>41</v>
      </c>
      <c r="L1311">
        <v>243</v>
      </c>
      <c r="N1311" t="str">
        <f>VLOOKUP(Table1[[#This Row],[Genera species]], 'Check list'!A:E, 5, FALSE)</f>
        <v>Ereclitites hieracifolia</v>
      </c>
    </row>
    <row r="1312" spans="1:14">
      <c r="A1312">
        <v>17</v>
      </c>
      <c r="B1312">
        <v>3</v>
      </c>
      <c r="C1312">
        <v>3</v>
      </c>
      <c r="D1312" t="s">
        <v>58</v>
      </c>
      <c r="E1312" t="s">
        <v>80</v>
      </c>
      <c r="F1312">
        <v>1</v>
      </c>
      <c r="G1312">
        <v>49</v>
      </c>
      <c r="H1312">
        <v>23</v>
      </c>
      <c r="I1312">
        <v>23</v>
      </c>
      <c r="J1312" t="s">
        <v>246</v>
      </c>
      <c r="K1312">
        <v>41</v>
      </c>
      <c r="L1312">
        <v>243</v>
      </c>
      <c r="N1312" t="str">
        <f>VLOOKUP(Table1[[#This Row],[Genera species]], 'Check list'!A:E, 5, FALSE)</f>
        <v>Cinnamomum sp</v>
      </c>
    </row>
    <row r="1313" spans="1:14">
      <c r="A1313">
        <v>17</v>
      </c>
      <c r="B1313">
        <v>3</v>
      </c>
      <c r="C1313">
        <v>3</v>
      </c>
      <c r="D1313" t="s">
        <v>81</v>
      </c>
      <c r="E1313" t="s">
        <v>61</v>
      </c>
      <c r="F1313">
        <v>1</v>
      </c>
      <c r="G1313">
        <v>35</v>
      </c>
      <c r="H1313">
        <v>24</v>
      </c>
      <c r="I1313">
        <v>24</v>
      </c>
      <c r="J1313" t="s">
        <v>246</v>
      </c>
      <c r="K1313">
        <v>41</v>
      </c>
      <c r="L1313">
        <v>243</v>
      </c>
      <c r="N1313" t="str">
        <f>VLOOKUP(Table1[[#This Row],[Genera species]], 'Check list'!A:E, 5, FALSE)</f>
        <v>Pittosporum ferrugineum</v>
      </c>
    </row>
    <row r="1314" spans="1:14">
      <c r="A1314">
        <v>17</v>
      </c>
      <c r="B1314">
        <v>3</v>
      </c>
      <c r="C1314">
        <v>3</v>
      </c>
      <c r="D1314" t="s">
        <v>27</v>
      </c>
      <c r="E1314" t="s">
        <v>136</v>
      </c>
      <c r="F1314">
        <v>1</v>
      </c>
      <c r="G1314">
        <v>89</v>
      </c>
      <c r="H1314">
        <v>11</v>
      </c>
      <c r="I1314">
        <v>11</v>
      </c>
      <c r="J1314" t="s">
        <v>246</v>
      </c>
      <c r="K1314">
        <v>41</v>
      </c>
      <c r="L1314">
        <v>243</v>
      </c>
      <c r="N1314" t="str">
        <f>VLOOKUP(Table1[[#This Row],[Genera species]], 'Check list'!A:E, 5, FALSE)</f>
        <v>Macaranga novoguineensis</v>
      </c>
    </row>
    <row r="1315" spans="1:14">
      <c r="A1315">
        <v>17</v>
      </c>
      <c r="B1315">
        <v>3</v>
      </c>
      <c r="C1315">
        <v>3</v>
      </c>
      <c r="D1315" t="s">
        <v>33</v>
      </c>
      <c r="E1315" t="s">
        <v>191</v>
      </c>
      <c r="F1315">
        <v>5</v>
      </c>
      <c r="G1315">
        <v>128</v>
      </c>
      <c r="H1315">
        <v>13</v>
      </c>
      <c r="I1315">
        <v>13</v>
      </c>
      <c r="J1315" t="s">
        <v>246</v>
      </c>
      <c r="K1315">
        <v>41</v>
      </c>
      <c r="L1315">
        <v>243</v>
      </c>
      <c r="N1315" t="str">
        <f>VLOOKUP(Table1[[#This Row],[Genera species]], 'Check list'!A:E, 5, FALSE)</f>
        <v>Rhynchosia sublobata</v>
      </c>
    </row>
    <row r="1316" spans="1:14">
      <c r="A1316">
        <v>17</v>
      </c>
      <c r="B1316">
        <v>3</v>
      </c>
      <c r="C1316">
        <v>3</v>
      </c>
      <c r="D1316" t="s">
        <v>58</v>
      </c>
      <c r="E1316" t="s">
        <v>237</v>
      </c>
      <c r="F1316">
        <v>1</v>
      </c>
      <c r="G1316">
        <v>160</v>
      </c>
      <c r="H1316">
        <v>23</v>
      </c>
      <c r="I1316">
        <v>23</v>
      </c>
      <c r="J1316" t="s">
        <v>246</v>
      </c>
      <c r="K1316">
        <v>41</v>
      </c>
      <c r="L1316">
        <v>243</v>
      </c>
      <c r="N1316" t="str">
        <f>VLOOKUP(Table1[[#This Row],[Genera species]], 'Check list'!A:E, 5, FALSE)</f>
        <v>Litsea sp</v>
      </c>
    </row>
    <row r="1317" spans="1:14">
      <c r="A1317">
        <v>17</v>
      </c>
      <c r="B1317">
        <v>3</v>
      </c>
      <c r="C1317">
        <v>3</v>
      </c>
      <c r="D1317" t="s">
        <v>97</v>
      </c>
      <c r="E1317" t="s">
        <v>235</v>
      </c>
      <c r="F1317">
        <v>2</v>
      </c>
      <c r="G1317">
        <v>157</v>
      </c>
      <c r="H1317">
        <v>35</v>
      </c>
      <c r="I1317">
        <v>35</v>
      </c>
      <c r="J1317" t="s">
        <v>246</v>
      </c>
      <c r="K1317">
        <v>41</v>
      </c>
      <c r="L1317">
        <v>243</v>
      </c>
      <c r="N1317" t="str">
        <f>VLOOKUP(Table1[[#This Row],[Genera species]], 'Check list'!A:E, 5, FALSE)</f>
        <v>Schradera ledermannii</v>
      </c>
    </row>
    <row r="1318" spans="1:14">
      <c r="A1318">
        <v>17</v>
      </c>
      <c r="B1318">
        <v>3</v>
      </c>
      <c r="C1318">
        <v>3</v>
      </c>
      <c r="D1318" t="s">
        <v>185</v>
      </c>
      <c r="E1318" t="s">
        <v>238</v>
      </c>
      <c r="F1318">
        <v>3</v>
      </c>
      <c r="G1318">
        <v>161</v>
      </c>
      <c r="H1318">
        <v>58</v>
      </c>
      <c r="I1318">
        <v>58</v>
      </c>
      <c r="J1318" t="s">
        <v>246</v>
      </c>
      <c r="K1318">
        <v>41</v>
      </c>
      <c r="L1318">
        <v>243</v>
      </c>
      <c r="N1318" t="str">
        <f>VLOOKUP(Table1[[#This Row],[Genera species]], 'Check list'!A:E, 5, FALSE)</f>
        <v>Dianella sp</v>
      </c>
    </row>
    <row r="1319" spans="1:14">
      <c r="A1319">
        <v>17</v>
      </c>
      <c r="B1319">
        <v>3</v>
      </c>
      <c r="C1319">
        <v>3</v>
      </c>
      <c r="D1319" t="s">
        <v>253</v>
      </c>
      <c r="E1319" t="s">
        <v>252</v>
      </c>
      <c r="F1319">
        <v>4</v>
      </c>
      <c r="G1319">
        <v>71</v>
      </c>
      <c r="H1319">
        <v>42</v>
      </c>
      <c r="I1319">
        <v>42</v>
      </c>
      <c r="J1319" t="s">
        <v>246</v>
      </c>
      <c r="K1319">
        <v>41</v>
      </c>
      <c r="L1319">
        <v>243</v>
      </c>
      <c r="N1319" t="str">
        <f>VLOOKUP(Table1[[#This Row],[Genera species]], 'Check list'!A:E, 5, FALSE)</f>
        <v>Rungia klossii</v>
      </c>
    </row>
    <row r="1320" spans="1:14">
      <c r="A1320">
        <v>17</v>
      </c>
      <c r="B1320">
        <v>3</v>
      </c>
      <c r="C1320">
        <v>3</v>
      </c>
      <c r="D1320" t="s">
        <v>97</v>
      </c>
      <c r="E1320" t="s">
        <v>189</v>
      </c>
      <c r="F1320">
        <v>2</v>
      </c>
      <c r="G1320">
        <v>86</v>
      </c>
      <c r="H1320">
        <v>35</v>
      </c>
      <c r="I1320">
        <v>35</v>
      </c>
      <c r="J1320" t="s">
        <v>246</v>
      </c>
      <c r="K1320">
        <v>41</v>
      </c>
      <c r="L1320">
        <v>243</v>
      </c>
      <c r="N1320" t="str">
        <f>VLOOKUP(Table1[[#This Row],[Genera species]], 'Check list'!A:E, 5, FALSE)</f>
        <v>Psychotria insularum</v>
      </c>
    </row>
    <row r="1321" spans="1:14">
      <c r="A1321">
        <v>17</v>
      </c>
      <c r="B1321">
        <v>3</v>
      </c>
      <c r="C1321">
        <v>3</v>
      </c>
      <c r="D1321" t="s">
        <v>13</v>
      </c>
      <c r="E1321" t="s">
        <v>94</v>
      </c>
      <c r="F1321">
        <v>4</v>
      </c>
      <c r="G1321">
        <v>59</v>
      </c>
      <c r="H1321">
        <v>6</v>
      </c>
      <c r="I1321">
        <v>6</v>
      </c>
      <c r="J1321" t="s">
        <v>246</v>
      </c>
      <c r="K1321">
        <v>41</v>
      </c>
      <c r="L1321">
        <v>243</v>
      </c>
      <c r="N1321" t="str">
        <f>VLOOKUP(Table1[[#This Row],[Genera species]], 'Check list'!A:E, 5, FALSE)</f>
        <v>Imperata cylindrica</v>
      </c>
    </row>
    <row r="1322" spans="1:14">
      <c r="A1322">
        <v>17</v>
      </c>
      <c r="B1322">
        <v>3</v>
      </c>
      <c r="C1322">
        <v>3</v>
      </c>
      <c r="D1322" t="s">
        <v>45</v>
      </c>
      <c r="E1322" t="s">
        <v>46</v>
      </c>
      <c r="F1322">
        <v>1</v>
      </c>
      <c r="G1322">
        <v>26</v>
      </c>
      <c r="H1322">
        <v>18</v>
      </c>
      <c r="I1322">
        <v>18</v>
      </c>
      <c r="J1322" t="s">
        <v>246</v>
      </c>
      <c r="K1322">
        <v>41</v>
      </c>
      <c r="L1322">
        <v>243</v>
      </c>
      <c r="N1322" t="str">
        <f>VLOOKUP(Table1[[#This Row],[Genera species]], 'Check list'!A:E, 5, FALSE)</f>
        <v>Ilex ledermannii</v>
      </c>
    </row>
    <row r="1323" spans="1:14">
      <c r="A1323">
        <v>17</v>
      </c>
      <c r="B1323">
        <v>3</v>
      </c>
      <c r="C1323">
        <v>3</v>
      </c>
      <c r="D1323" t="s">
        <v>47</v>
      </c>
      <c r="E1323" t="s">
        <v>48</v>
      </c>
      <c r="F1323">
        <v>3</v>
      </c>
      <c r="G1323">
        <v>27</v>
      </c>
      <c r="H1323">
        <v>19</v>
      </c>
      <c r="I1323">
        <v>19</v>
      </c>
      <c r="J1323" t="s">
        <v>246</v>
      </c>
      <c r="K1323">
        <v>41</v>
      </c>
      <c r="L1323">
        <v>243</v>
      </c>
      <c r="N1323" t="str">
        <f>VLOOKUP(Table1[[#This Row],[Genera species]], 'Check list'!A:E, 5, FALSE)</f>
        <v>Sphaerostephanos veitchii</v>
      </c>
    </row>
    <row r="1324" spans="1:14">
      <c r="A1324">
        <v>17</v>
      </c>
      <c r="B1324">
        <v>3</v>
      </c>
      <c r="C1324">
        <v>3</v>
      </c>
      <c r="D1324" t="s">
        <v>44</v>
      </c>
      <c r="E1324" t="s">
        <v>43</v>
      </c>
      <c r="F1324">
        <v>1</v>
      </c>
      <c r="G1324">
        <v>24</v>
      </c>
      <c r="H1324">
        <v>17</v>
      </c>
      <c r="I1324">
        <v>17</v>
      </c>
      <c r="J1324" t="s">
        <v>246</v>
      </c>
      <c r="K1324">
        <v>41</v>
      </c>
      <c r="L1324">
        <v>243</v>
      </c>
      <c r="N1324" t="str">
        <f>VLOOKUP(Table1[[#This Row],[Genera species]], 'Check list'!A:E, 5, FALSE)</f>
        <v>Glochidion disparipes</v>
      </c>
    </row>
    <row r="1325" spans="1:14">
      <c r="A1325">
        <v>17</v>
      </c>
      <c r="B1325">
        <v>3</v>
      </c>
      <c r="C1325">
        <v>3</v>
      </c>
      <c r="D1325" t="s">
        <v>99</v>
      </c>
      <c r="E1325" t="s">
        <v>100</v>
      </c>
      <c r="F1325">
        <v>2</v>
      </c>
      <c r="G1325">
        <v>62</v>
      </c>
      <c r="H1325">
        <v>36</v>
      </c>
      <c r="I1325">
        <v>36</v>
      </c>
      <c r="J1325" t="s">
        <v>246</v>
      </c>
      <c r="K1325">
        <v>41</v>
      </c>
      <c r="L1325">
        <v>243</v>
      </c>
      <c r="N1325" t="str">
        <f>VLOOKUP(Table1[[#This Row],[Genera species]], 'Check list'!A:E, 5, FALSE)</f>
        <v>Schefflera sp</v>
      </c>
    </row>
    <row r="1326" spans="1:14">
      <c r="A1326">
        <v>17</v>
      </c>
      <c r="B1326">
        <v>3</v>
      </c>
      <c r="C1326">
        <v>3</v>
      </c>
      <c r="D1326" t="s">
        <v>76</v>
      </c>
      <c r="E1326" t="s">
        <v>75</v>
      </c>
      <c r="F1326">
        <v>5</v>
      </c>
      <c r="G1326">
        <v>46</v>
      </c>
      <c r="H1326">
        <v>29</v>
      </c>
      <c r="I1326">
        <v>29</v>
      </c>
      <c r="J1326" t="s">
        <v>246</v>
      </c>
      <c r="K1326">
        <v>41</v>
      </c>
      <c r="L1326">
        <v>243</v>
      </c>
      <c r="N1326" t="str">
        <f>VLOOKUP(Table1[[#This Row],[Genera species]], 'Check list'!A:E, 5, FALSE)</f>
        <v>Tecomanthe dendrophila</v>
      </c>
    </row>
    <row r="1327" spans="1:14">
      <c r="A1327">
        <v>17</v>
      </c>
      <c r="B1327">
        <v>3</v>
      </c>
      <c r="C1327">
        <v>3</v>
      </c>
      <c r="D1327" t="s">
        <v>103</v>
      </c>
      <c r="E1327" t="s">
        <v>104</v>
      </c>
      <c r="F1327">
        <v>1</v>
      </c>
      <c r="G1327">
        <v>158</v>
      </c>
      <c r="H1327">
        <v>73</v>
      </c>
      <c r="I1327">
        <v>73</v>
      </c>
      <c r="J1327" t="s">
        <v>246</v>
      </c>
      <c r="K1327">
        <v>41</v>
      </c>
      <c r="L1327">
        <v>243</v>
      </c>
      <c r="N1327" t="str">
        <f>VLOOKUP(Table1[[#This Row],[Genera species]], 'Check list'!A:E, 5, FALSE)</f>
        <v>Flacourtia indica</v>
      </c>
    </row>
    <row r="1328" spans="1:14">
      <c r="A1328">
        <v>17</v>
      </c>
      <c r="B1328">
        <v>3</v>
      </c>
      <c r="C1328">
        <v>3</v>
      </c>
      <c r="D1328" t="s">
        <v>38</v>
      </c>
      <c r="E1328" t="s">
        <v>39</v>
      </c>
      <c r="F1328">
        <v>4</v>
      </c>
      <c r="G1328">
        <v>22</v>
      </c>
      <c r="H1328">
        <v>16</v>
      </c>
      <c r="I1328">
        <v>16</v>
      </c>
      <c r="J1328" t="s">
        <v>246</v>
      </c>
      <c r="K1328">
        <v>41</v>
      </c>
      <c r="L1328">
        <v>243</v>
      </c>
      <c r="N1328" t="str">
        <f>VLOOKUP(Table1[[#This Row],[Genera species]], 'Check list'!A:E, 5, FALSE)</f>
        <v>Sida acuta</v>
      </c>
    </row>
    <row r="1329" spans="1:14">
      <c r="A1329">
        <v>17</v>
      </c>
      <c r="B1329">
        <v>3</v>
      </c>
      <c r="C1329">
        <v>3</v>
      </c>
      <c r="D1329" t="s">
        <v>33</v>
      </c>
      <c r="E1329" t="s">
        <v>42</v>
      </c>
      <c r="F1329">
        <v>1</v>
      </c>
      <c r="G1329">
        <v>23</v>
      </c>
      <c r="H1329">
        <v>13</v>
      </c>
      <c r="I1329">
        <v>13</v>
      </c>
      <c r="J1329" t="s">
        <v>246</v>
      </c>
      <c r="K1329">
        <v>41</v>
      </c>
      <c r="L1329">
        <v>243</v>
      </c>
      <c r="N1329" t="str">
        <f>VLOOKUP(Table1[[#This Row],[Genera species]], 'Check list'!A:E, 5, FALSE)</f>
        <v>Albizia chinensis</v>
      </c>
    </row>
    <row r="1330" spans="1:14">
      <c r="A1330">
        <v>17</v>
      </c>
      <c r="B1330">
        <v>3</v>
      </c>
      <c r="C1330">
        <v>3</v>
      </c>
      <c r="D1330" t="s">
        <v>20</v>
      </c>
      <c r="E1330" t="s">
        <v>21</v>
      </c>
      <c r="F1330">
        <v>2</v>
      </c>
      <c r="G1330">
        <v>10</v>
      </c>
      <c r="H1330">
        <v>9</v>
      </c>
      <c r="I1330">
        <v>9</v>
      </c>
      <c r="J1330" t="s">
        <v>246</v>
      </c>
      <c r="K1330">
        <v>41</v>
      </c>
      <c r="L1330">
        <v>243</v>
      </c>
      <c r="N1330" t="str">
        <f>VLOOKUP(Table1[[#This Row],[Genera species]], 'Check list'!A:E, 5, FALSE)</f>
        <v>Boehmeria nivea</v>
      </c>
    </row>
    <row r="1331" spans="1:14">
      <c r="A1331">
        <v>17</v>
      </c>
      <c r="B1331">
        <v>3</v>
      </c>
      <c r="C1331">
        <v>3</v>
      </c>
      <c r="D1331" t="s">
        <v>159</v>
      </c>
      <c r="E1331" t="s">
        <v>160</v>
      </c>
      <c r="F1331">
        <v>4</v>
      </c>
      <c r="G1331">
        <v>106</v>
      </c>
      <c r="H1331">
        <v>52</v>
      </c>
      <c r="I1331">
        <v>52</v>
      </c>
      <c r="J1331" t="s">
        <v>246</v>
      </c>
      <c r="K1331">
        <v>41</v>
      </c>
      <c r="L1331">
        <v>243</v>
      </c>
      <c r="N1331" t="str">
        <f>VLOOKUP(Table1[[#This Row],[Genera species]], 'Check list'!A:E, 5, FALSE)</f>
        <v>Bolboschoenus sp</v>
      </c>
    </row>
    <row r="1332" spans="1:14">
      <c r="A1332">
        <v>17</v>
      </c>
      <c r="B1332">
        <v>3</v>
      </c>
      <c r="C1332">
        <v>3</v>
      </c>
      <c r="D1332" t="s">
        <v>67</v>
      </c>
      <c r="E1332" t="s">
        <v>37</v>
      </c>
      <c r="F1332">
        <v>4</v>
      </c>
      <c r="G1332">
        <v>162</v>
      </c>
      <c r="H1332">
        <v>26</v>
      </c>
      <c r="I1332">
        <v>26</v>
      </c>
      <c r="J1332" t="s">
        <v>246</v>
      </c>
      <c r="K1332">
        <v>41</v>
      </c>
      <c r="L1332">
        <v>243</v>
      </c>
      <c r="N1332" t="str">
        <f>VLOOKUP(Table1[[#This Row],[Genera species]], 'Check list'!A:E, 5, FALSE)</f>
        <v>Mentha sp</v>
      </c>
    </row>
    <row r="1333" spans="1:14">
      <c r="A1333">
        <v>17</v>
      </c>
      <c r="B1333">
        <v>3</v>
      </c>
      <c r="C1333">
        <v>3</v>
      </c>
      <c r="D1333" t="s">
        <v>253</v>
      </c>
      <c r="E1333" t="s">
        <v>252</v>
      </c>
      <c r="F1333">
        <v>4</v>
      </c>
      <c r="G1333">
        <v>71</v>
      </c>
      <c r="H1333">
        <v>42</v>
      </c>
      <c r="I1333">
        <v>42</v>
      </c>
      <c r="J1333" t="s">
        <v>246</v>
      </c>
      <c r="K1333">
        <v>41</v>
      </c>
      <c r="L1333">
        <v>243</v>
      </c>
      <c r="N1333" t="str">
        <f>VLOOKUP(Table1[[#This Row],[Genera species]], 'Check list'!A:E, 5, FALSE)</f>
        <v>Rungia klossii</v>
      </c>
    </row>
    <row r="1334" spans="1:14">
      <c r="A1334">
        <v>17</v>
      </c>
      <c r="B1334">
        <v>3</v>
      </c>
      <c r="C1334">
        <v>3</v>
      </c>
      <c r="D1334" t="s">
        <v>8</v>
      </c>
      <c r="E1334" t="s">
        <v>208</v>
      </c>
      <c r="F1334">
        <v>6</v>
      </c>
      <c r="G1334">
        <v>138</v>
      </c>
      <c r="H1334">
        <v>2</v>
      </c>
      <c r="I1334">
        <v>2</v>
      </c>
      <c r="J1334" t="s">
        <v>246</v>
      </c>
      <c r="K1334">
        <v>41</v>
      </c>
      <c r="L1334">
        <v>243</v>
      </c>
      <c r="N1334" t="str">
        <f>VLOOKUP(Table1[[#This Row],[Genera species]], 'Check list'!A:E, 5, FALSE)</f>
        <v>Oreogrammitis dolichosora</v>
      </c>
    </row>
    <row r="1335" spans="1:14">
      <c r="A1335">
        <v>17</v>
      </c>
      <c r="B1335">
        <v>3</v>
      </c>
      <c r="C1335">
        <v>4</v>
      </c>
      <c r="D1335" t="s">
        <v>12</v>
      </c>
      <c r="E1335" t="s">
        <v>193</v>
      </c>
      <c r="F1335">
        <v>5</v>
      </c>
      <c r="G1335">
        <v>129</v>
      </c>
      <c r="H1335">
        <v>5</v>
      </c>
      <c r="I1335">
        <v>5</v>
      </c>
      <c r="J1335" t="s">
        <v>246</v>
      </c>
      <c r="K1335">
        <v>41</v>
      </c>
      <c r="L1335">
        <v>243</v>
      </c>
      <c r="N1335" t="str">
        <f>VLOOKUP(Table1[[#This Row],[Genera species]], 'Check list'!A:E, 5, FALSE)</f>
        <v>Peperomia microphylla</v>
      </c>
    </row>
    <row r="1336" spans="1:14">
      <c r="A1336">
        <v>17</v>
      </c>
      <c r="B1336">
        <v>3</v>
      </c>
      <c r="C1336">
        <v>4</v>
      </c>
      <c r="D1336" t="s">
        <v>81</v>
      </c>
      <c r="E1336" t="s">
        <v>61</v>
      </c>
      <c r="F1336">
        <v>1</v>
      </c>
      <c r="G1336">
        <v>35</v>
      </c>
      <c r="H1336">
        <v>24</v>
      </c>
      <c r="I1336">
        <v>24</v>
      </c>
      <c r="J1336" t="s">
        <v>246</v>
      </c>
      <c r="K1336">
        <v>41</v>
      </c>
      <c r="L1336">
        <v>243</v>
      </c>
      <c r="N1336" t="str">
        <f>VLOOKUP(Table1[[#This Row],[Genera species]], 'Check list'!A:E, 5, FALSE)</f>
        <v>Pittosporum ferrugineum</v>
      </c>
    </row>
    <row r="1337" spans="1:14">
      <c r="A1337">
        <v>17</v>
      </c>
      <c r="B1337">
        <v>3</v>
      </c>
      <c r="C1337">
        <v>4</v>
      </c>
      <c r="D1337" t="s">
        <v>58</v>
      </c>
      <c r="E1337" t="s">
        <v>237</v>
      </c>
      <c r="F1337">
        <v>1</v>
      </c>
      <c r="G1337">
        <v>160</v>
      </c>
      <c r="H1337">
        <v>23</v>
      </c>
      <c r="I1337">
        <v>23</v>
      </c>
      <c r="J1337" t="s">
        <v>246</v>
      </c>
      <c r="K1337">
        <v>41</v>
      </c>
      <c r="L1337">
        <v>243</v>
      </c>
      <c r="N1337" t="str">
        <f>VLOOKUP(Table1[[#This Row],[Genera species]], 'Check list'!A:E, 5, FALSE)</f>
        <v>Litsea sp</v>
      </c>
    </row>
    <row r="1338" spans="1:14">
      <c r="A1338">
        <v>17</v>
      </c>
      <c r="B1338">
        <v>3</v>
      </c>
      <c r="C1338">
        <v>4</v>
      </c>
      <c r="D1338" t="s">
        <v>27</v>
      </c>
      <c r="E1338" t="s">
        <v>136</v>
      </c>
      <c r="F1338">
        <v>1</v>
      </c>
      <c r="G1338">
        <v>89</v>
      </c>
      <c r="H1338">
        <v>11</v>
      </c>
      <c r="I1338">
        <v>11</v>
      </c>
      <c r="J1338" t="s">
        <v>246</v>
      </c>
      <c r="K1338">
        <v>41</v>
      </c>
      <c r="L1338">
        <v>243</v>
      </c>
      <c r="N1338" t="str">
        <f>VLOOKUP(Table1[[#This Row],[Genera species]], 'Check list'!A:E, 5, FALSE)</f>
        <v>Macaranga novoguineensis</v>
      </c>
    </row>
    <row r="1339" spans="1:14">
      <c r="A1339">
        <v>17</v>
      </c>
      <c r="B1339">
        <v>3</v>
      </c>
      <c r="C1339">
        <v>4</v>
      </c>
      <c r="D1339" t="s">
        <v>58</v>
      </c>
      <c r="E1339" t="s">
        <v>80</v>
      </c>
      <c r="F1339">
        <v>1</v>
      </c>
      <c r="G1339">
        <v>49</v>
      </c>
      <c r="H1339">
        <v>23</v>
      </c>
      <c r="I1339">
        <v>23</v>
      </c>
      <c r="J1339" t="s">
        <v>246</v>
      </c>
      <c r="K1339">
        <v>41</v>
      </c>
      <c r="L1339">
        <v>243</v>
      </c>
      <c r="N1339" t="str">
        <f>VLOOKUP(Table1[[#This Row],[Genera species]], 'Check list'!A:E, 5, FALSE)</f>
        <v>Cinnamomum sp</v>
      </c>
    </row>
    <row r="1340" spans="1:14">
      <c r="A1340">
        <v>17</v>
      </c>
      <c r="B1340">
        <v>3</v>
      </c>
      <c r="C1340">
        <v>4</v>
      </c>
      <c r="D1340" t="s">
        <v>103</v>
      </c>
      <c r="E1340" t="s">
        <v>104</v>
      </c>
      <c r="F1340">
        <v>1</v>
      </c>
      <c r="G1340">
        <v>64</v>
      </c>
      <c r="H1340">
        <v>73</v>
      </c>
      <c r="I1340">
        <v>73</v>
      </c>
      <c r="J1340" t="s">
        <v>246</v>
      </c>
      <c r="K1340">
        <v>41</v>
      </c>
      <c r="L1340">
        <v>243</v>
      </c>
      <c r="N1340" t="str">
        <f>VLOOKUP(Table1[[#This Row],[Genera species]], 'Check list'!A:E, 5, FALSE)</f>
        <v>Flacourtia indica</v>
      </c>
    </row>
    <row r="1341" spans="1:14">
      <c r="A1341">
        <v>17</v>
      </c>
      <c r="B1341">
        <v>3</v>
      </c>
      <c r="C1341">
        <v>4</v>
      </c>
      <c r="D1341" t="s">
        <v>12</v>
      </c>
      <c r="E1341" t="s">
        <v>69</v>
      </c>
      <c r="F1341">
        <v>1</v>
      </c>
      <c r="G1341">
        <v>41</v>
      </c>
      <c r="H1341">
        <v>5</v>
      </c>
      <c r="I1341">
        <v>5</v>
      </c>
      <c r="J1341" t="s">
        <v>246</v>
      </c>
      <c r="K1341">
        <v>41</v>
      </c>
      <c r="L1341">
        <v>243</v>
      </c>
      <c r="N1341" t="str">
        <f>VLOOKUP(Table1[[#This Row],[Genera species]], 'Check list'!A:E, 5, FALSE)</f>
        <v>Piper sp</v>
      </c>
    </row>
    <row r="1342" spans="1:14">
      <c r="A1342">
        <v>17</v>
      </c>
      <c r="B1342">
        <v>3</v>
      </c>
      <c r="C1342">
        <v>4</v>
      </c>
      <c r="D1342" t="s">
        <v>33</v>
      </c>
      <c r="E1342" t="s">
        <v>32</v>
      </c>
      <c r="F1342">
        <v>4</v>
      </c>
      <c r="G1342">
        <v>18</v>
      </c>
      <c r="H1342">
        <v>13</v>
      </c>
      <c r="I1342">
        <v>13</v>
      </c>
      <c r="J1342" t="s">
        <v>246</v>
      </c>
      <c r="K1342">
        <v>41</v>
      </c>
      <c r="L1342">
        <v>243</v>
      </c>
      <c r="N1342" t="str">
        <f>VLOOKUP(Table1[[#This Row],[Genera species]], 'Check list'!A:E, 5, FALSE)</f>
        <v>Pueraria montana</v>
      </c>
    </row>
    <row r="1343" spans="1:14">
      <c r="A1343">
        <v>17</v>
      </c>
      <c r="B1343">
        <v>3</v>
      </c>
      <c r="C1343">
        <v>4</v>
      </c>
      <c r="D1343" t="s">
        <v>253</v>
      </c>
      <c r="E1343" t="s">
        <v>117</v>
      </c>
      <c r="F1343">
        <v>4</v>
      </c>
      <c r="G1343">
        <v>76</v>
      </c>
      <c r="H1343">
        <v>42</v>
      </c>
      <c r="I1343">
        <v>42</v>
      </c>
      <c r="J1343" t="s">
        <v>246</v>
      </c>
      <c r="K1343">
        <v>41</v>
      </c>
      <c r="L1343">
        <v>243</v>
      </c>
      <c r="N1343" t="str">
        <f>VLOOKUP(Table1[[#This Row],[Genera species]], 'Check list'!A:E, 5, FALSE)</f>
        <v>Rungia chinensis</v>
      </c>
    </row>
    <row r="1344" spans="1:14">
      <c r="A1344">
        <v>17</v>
      </c>
      <c r="B1344">
        <v>3</v>
      </c>
      <c r="C1344">
        <v>4</v>
      </c>
      <c r="D1344" t="s">
        <v>97</v>
      </c>
      <c r="E1344" t="s">
        <v>235</v>
      </c>
      <c r="F1344">
        <v>2</v>
      </c>
      <c r="G1344">
        <v>157</v>
      </c>
      <c r="H1344">
        <v>35</v>
      </c>
      <c r="I1344">
        <v>35</v>
      </c>
      <c r="J1344" t="s">
        <v>246</v>
      </c>
      <c r="K1344">
        <v>41</v>
      </c>
      <c r="L1344">
        <v>243</v>
      </c>
      <c r="N1344" t="str">
        <f>VLOOKUP(Table1[[#This Row],[Genera species]], 'Check list'!A:E, 5, FALSE)</f>
        <v>Schradera ledermannii</v>
      </c>
    </row>
    <row r="1345" spans="1:14">
      <c r="A1345">
        <v>17</v>
      </c>
      <c r="B1345">
        <v>3</v>
      </c>
      <c r="C1345">
        <v>4</v>
      </c>
      <c r="D1345" t="s">
        <v>28</v>
      </c>
      <c r="E1345" t="s">
        <v>29</v>
      </c>
      <c r="F1345">
        <v>4</v>
      </c>
      <c r="G1345">
        <v>15</v>
      </c>
      <c r="H1345">
        <v>12</v>
      </c>
      <c r="I1345">
        <v>12</v>
      </c>
      <c r="J1345" t="s">
        <v>246</v>
      </c>
      <c r="K1345">
        <v>41</v>
      </c>
      <c r="L1345">
        <v>243</v>
      </c>
      <c r="N1345" t="str">
        <f>VLOOKUP(Table1[[#This Row],[Genera species]], 'Check list'!A:E, 5, FALSE)</f>
        <v>Ereclitites hieracifolia</v>
      </c>
    </row>
    <row r="1346" spans="1:14">
      <c r="A1346">
        <v>17</v>
      </c>
      <c r="B1346">
        <v>3</v>
      </c>
      <c r="C1346">
        <v>4</v>
      </c>
      <c r="D1346" t="s">
        <v>8</v>
      </c>
      <c r="E1346" t="s">
        <v>208</v>
      </c>
      <c r="F1346">
        <v>6</v>
      </c>
      <c r="G1346">
        <v>138</v>
      </c>
      <c r="H1346">
        <v>2</v>
      </c>
      <c r="I1346">
        <v>2</v>
      </c>
      <c r="J1346" t="s">
        <v>246</v>
      </c>
      <c r="K1346">
        <v>41</v>
      </c>
      <c r="L1346">
        <v>243</v>
      </c>
      <c r="N1346" t="str">
        <f>VLOOKUP(Table1[[#This Row],[Genera species]], 'Check list'!A:E, 5, FALSE)</f>
        <v>Oreogrammitis dolichosora</v>
      </c>
    </row>
    <row r="1347" spans="1:14">
      <c r="A1347">
        <v>17</v>
      </c>
      <c r="B1347">
        <v>3</v>
      </c>
      <c r="C1347">
        <v>4</v>
      </c>
      <c r="D1347" t="s">
        <v>44</v>
      </c>
      <c r="E1347" t="s">
        <v>130</v>
      </c>
      <c r="F1347">
        <v>1</v>
      </c>
      <c r="G1347">
        <v>85</v>
      </c>
      <c r="H1347">
        <v>17</v>
      </c>
      <c r="I1347">
        <v>17</v>
      </c>
      <c r="J1347" t="s">
        <v>246</v>
      </c>
      <c r="K1347">
        <v>41</v>
      </c>
      <c r="L1347">
        <v>243</v>
      </c>
      <c r="N1347" t="str">
        <f>VLOOKUP(Table1[[#This Row],[Genera species]], 'Check list'!A:E, 5, FALSE)</f>
        <v>Glochidion eriocarpum</v>
      </c>
    </row>
    <row r="1348" spans="1:14">
      <c r="A1348">
        <v>17</v>
      </c>
      <c r="B1348">
        <v>3</v>
      </c>
      <c r="C1348">
        <v>4</v>
      </c>
      <c r="D1348" t="s">
        <v>8</v>
      </c>
      <c r="E1348" t="s">
        <v>7</v>
      </c>
      <c r="F1348">
        <v>3</v>
      </c>
      <c r="G1348">
        <v>2</v>
      </c>
      <c r="H1348">
        <v>2</v>
      </c>
      <c r="I1348">
        <v>2</v>
      </c>
      <c r="J1348" t="s">
        <v>246</v>
      </c>
      <c r="K1348">
        <v>41</v>
      </c>
      <c r="L1348">
        <v>243</v>
      </c>
      <c r="N1348" t="str">
        <f>VLOOKUP(Table1[[#This Row],[Genera species]], 'Check list'!A:E, 5, FALSE)</f>
        <v>Aglaomorpha parkinsonii</v>
      </c>
    </row>
    <row r="1349" spans="1:14">
      <c r="A1349">
        <v>17</v>
      </c>
      <c r="B1349">
        <v>3</v>
      </c>
      <c r="C1349">
        <v>4</v>
      </c>
      <c r="D1349" t="s">
        <v>185</v>
      </c>
      <c r="E1349" t="s">
        <v>186</v>
      </c>
      <c r="F1349">
        <v>4</v>
      </c>
      <c r="G1349">
        <v>126</v>
      </c>
      <c r="H1349">
        <v>58</v>
      </c>
      <c r="I1349">
        <v>58</v>
      </c>
      <c r="J1349" t="s">
        <v>246</v>
      </c>
      <c r="K1349">
        <v>41</v>
      </c>
      <c r="L1349">
        <v>243</v>
      </c>
      <c r="N1349" t="str">
        <f>VLOOKUP(Table1[[#This Row],[Genera species]], 'Check list'!A:E, 5, FALSE)</f>
        <v>Dianella acutifolia</v>
      </c>
    </row>
    <row r="1350" spans="1:14">
      <c r="A1350">
        <v>17</v>
      </c>
      <c r="B1350">
        <v>3</v>
      </c>
      <c r="C1350">
        <v>4</v>
      </c>
      <c r="D1350" t="s">
        <v>253</v>
      </c>
      <c r="E1350" t="s">
        <v>252</v>
      </c>
      <c r="F1350">
        <v>4</v>
      </c>
      <c r="G1350">
        <v>71</v>
      </c>
      <c r="H1350">
        <v>42</v>
      </c>
      <c r="I1350">
        <v>42</v>
      </c>
      <c r="J1350" t="s">
        <v>246</v>
      </c>
      <c r="K1350">
        <v>41</v>
      </c>
      <c r="L1350">
        <v>243</v>
      </c>
      <c r="N1350" t="str">
        <f>VLOOKUP(Table1[[#This Row],[Genera species]], 'Check list'!A:E, 5, FALSE)</f>
        <v>Rungia klossii</v>
      </c>
    </row>
    <row r="1351" spans="1:14">
      <c r="A1351">
        <v>17</v>
      </c>
      <c r="B1351">
        <v>3</v>
      </c>
      <c r="C1351">
        <v>4</v>
      </c>
      <c r="D1351" t="s">
        <v>33</v>
      </c>
      <c r="E1351" t="s">
        <v>191</v>
      </c>
      <c r="F1351">
        <v>5</v>
      </c>
      <c r="G1351">
        <v>128</v>
      </c>
      <c r="H1351">
        <v>13</v>
      </c>
      <c r="I1351">
        <v>13</v>
      </c>
      <c r="J1351" t="s">
        <v>246</v>
      </c>
      <c r="K1351">
        <v>41</v>
      </c>
      <c r="L1351">
        <v>243</v>
      </c>
      <c r="N1351" t="str">
        <f>VLOOKUP(Table1[[#This Row],[Genera species]], 'Check list'!A:E, 5, FALSE)</f>
        <v>Rhynchosia sublobata</v>
      </c>
    </row>
    <row r="1352" spans="1:14">
      <c r="A1352">
        <v>17</v>
      </c>
      <c r="B1352">
        <v>3</v>
      </c>
      <c r="C1352">
        <v>4</v>
      </c>
      <c r="D1352" t="s">
        <v>44</v>
      </c>
      <c r="E1352" t="s">
        <v>43</v>
      </c>
      <c r="F1352">
        <v>1</v>
      </c>
      <c r="G1352">
        <v>24</v>
      </c>
      <c r="H1352">
        <v>17</v>
      </c>
      <c r="I1352">
        <v>17</v>
      </c>
      <c r="J1352" t="s">
        <v>246</v>
      </c>
      <c r="K1352">
        <v>41</v>
      </c>
      <c r="L1352">
        <v>243</v>
      </c>
      <c r="N1352" t="str">
        <f>VLOOKUP(Table1[[#This Row],[Genera species]], 'Check list'!A:E, 5, FALSE)</f>
        <v>Glochidion disparipes</v>
      </c>
    </row>
    <row r="1353" spans="1:14">
      <c r="A1353">
        <v>17</v>
      </c>
      <c r="B1353">
        <v>3</v>
      </c>
      <c r="C1353">
        <v>4</v>
      </c>
      <c r="D1353" t="s">
        <v>173</v>
      </c>
      <c r="E1353" t="s">
        <v>174</v>
      </c>
      <c r="F1353">
        <v>1</v>
      </c>
      <c r="G1353">
        <v>115</v>
      </c>
      <c r="H1353">
        <v>56</v>
      </c>
      <c r="I1353">
        <v>56</v>
      </c>
      <c r="J1353" t="s">
        <v>246</v>
      </c>
      <c r="K1353">
        <v>41</v>
      </c>
      <c r="L1353">
        <v>243</v>
      </c>
      <c r="N1353" t="str">
        <f>VLOOKUP(Table1[[#This Row],[Genera species]], 'Check list'!A:E, 5, FALSE)</f>
        <v>Alphitonia incana</v>
      </c>
    </row>
    <row r="1354" spans="1:14">
      <c r="A1354">
        <v>17</v>
      </c>
      <c r="B1354">
        <v>3</v>
      </c>
      <c r="C1354">
        <v>4</v>
      </c>
      <c r="D1354" t="s">
        <v>76</v>
      </c>
      <c r="E1354" t="s">
        <v>75</v>
      </c>
      <c r="F1354">
        <v>5</v>
      </c>
      <c r="G1354">
        <v>46</v>
      </c>
      <c r="H1354">
        <v>29</v>
      </c>
      <c r="I1354">
        <v>29</v>
      </c>
      <c r="J1354" t="s">
        <v>246</v>
      </c>
      <c r="K1354">
        <v>41</v>
      </c>
      <c r="L1354">
        <v>243</v>
      </c>
      <c r="N1354" t="str">
        <f>VLOOKUP(Table1[[#This Row],[Genera species]], 'Check list'!A:E, 5, FALSE)</f>
        <v>Tecomanthe dendrophila</v>
      </c>
    </row>
    <row r="1355" spans="1:14">
      <c r="A1355">
        <v>17</v>
      </c>
      <c r="B1355">
        <v>3</v>
      </c>
      <c r="C1355">
        <v>4</v>
      </c>
      <c r="D1355" t="s">
        <v>13</v>
      </c>
      <c r="E1355" t="s">
        <v>92</v>
      </c>
      <c r="F1355">
        <v>4</v>
      </c>
      <c r="G1355">
        <v>57</v>
      </c>
      <c r="H1355">
        <v>6</v>
      </c>
      <c r="I1355">
        <v>6</v>
      </c>
      <c r="J1355" t="s">
        <v>246</v>
      </c>
      <c r="K1355">
        <v>41</v>
      </c>
      <c r="L1355">
        <v>243</v>
      </c>
      <c r="N1355" t="str">
        <f>VLOOKUP(Table1[[#This Row],[Genera species]], 'Check list'!A:E, 5, FALSE)</f>
        <v>Oryza sp</v>
      </c>
    </row>
    <row r="1356" spans="1:14">
      <c r="A1356">
        <v>17</v>
      </c>
      <c r="B1356">
        <v>3</v>
      </c>
      <c r="C1356">
        <v>4</v>
      </c>
      <c r="D1356" t="s">
        <v>18</v>
      </c>
      <c r="E1356" t="s">
        <v>25</v>
      </c>
      <c r="F1356">
        <v>6</v>
      </c>
      <c r="G1356">
        <v>13</v>
      </c>
      <c r="H1356">
        <v>8</v>
      </c>
      <c r="I1356">
        <v>8</v>
      </c>
      <c r="J1356" t="s">
        <v>246</v>
      </c>
      <c r="K1356">
        <v>41</v>
      </c>
      <c r="L1356">
        <v>243</v>
      </c>
      <c r="N1356" t="str">
        <f>VLOOKUP(Table1[[#This Row],[Genera species]], 'Check list'!A:E, 5, FALSE)</f>
        <v>Collabium carinatum</v>
      </c>
    </row>
    <row r="1357" spans="1:14">
      <c r="A1357">
        <v>17</v>
      </c>
      <c r="B1357">
        <v>3</v>
      </c>
      <c r="C1357">
        <v>4</v>
      </c>
      <c r="D1357" t="s">
        <v>86</v>
      </c>
      <c r="E1357" t="s">
        <v>87</v>
      </c>
      <c r="F1357">
        <v>3</v>
      </c>
      <c r="G1357">
        <v>53</v>
      </c>
      <c r="H1357">
        <v>32</v>
      </c>
      <c r="I1357">
        <v>32</v>
      </c>
      <c r="J1357" t="s">
        <v>246</v>
      </c>
      <c r="K1357">
        <v>41</v>
      </c>
      <c r="L1357">
        <v>243</v>
      </c>
      <c r="N1357" t="str">
        <f>VLOOKUP(Table1[[#This Row],[Genera species]], 'Check list'!A:E, 5, FALSE)</f>
        <v>Nephrolepis biserrata</v>
      </c>
    </row>
    <row r="1358" spans="1:14">
      <c r="A1358">
        <v>17</v>
      </c>
      <c r="B1358">
        <v>3</v>
      </c>
      <c r="C1358">
        <v>4</v>
      </c>
      <c r="D1358" t="s">
        <v>99</v>
      </c>
      <c r="E1358" t="s">
        <v>100</v>
      </c>
      <c r="F1358">
        <v>2</v>
      </c>
      <c r="G1358">
        <v>62</v>
      </c>
      <c r="H1358">
        <v>36</v>
      </c>
      <c r="I1358">
        <v>36</v>
      </c>
      <c r="J1358" t="s">
        <v>246</v>
      </c>
      <c r="K1358">
        <v>41</v>
      </c>
      <c r="L1358">
        <v>243</v>
      </c>
      <c r="N1358" t="str">
        <f>VLOOKUP(Table1[[#This Row],[Genera species]], 'Check list'!A:E, 5, FALSE)</f>
        <v>Schefflera sp</v>
      </c>
    </row>
    <row r="1359" spans="1:14">
      <c r="A1359">
        <v>17</v>
      </c>
      <c r="B1359">
        <v>3</v>
      </c>
      <c r="C1359">
        <v>4</v>
      </c>
      <c r="D1359" t="s">
        <v>13</v>
      </c>
      <c r="E1359" t="s">
        <v>17</v>
      </c>
      <c r="F1359">
        <v>4</v>
      </c>
      <c r="G1359">
        <v>8</v>
      </c>
      <c r="H1359">
        <v>6</v>
      </c>
      <c r="I1359">
        <v>6</v>
      </c>
      <c r="J1359" t="s">
        <v>246</v>
      </c>
      <c r="K1359">
        <v>41</v>
      </c>
      <c r="L1359">
        <v>243</v>
      </c>
      <c r="N1359" t="str">
        <f>VLOOKUP(Table1[[#This Row],[Genera species]], 'Check list'!A:E, 5, FALSE)</f>
        <v>Microstegium vimineum</v>
      </c>
    </row>
    <row r="1360" spans="1:14">
      <c r="A1360">
        <v>17</v>
      </c>
      <c r="B1360">
        <v>3</v>
      </c>
      <c r="C1360">
        <v>4</v>
      </c>
      <c r="D1360" t="s">
        <v>97</v>
      </c>
      <c r="E1360" t="s">
        <v>189</v>
      </c>
      <c r="F1360">
        <v>2</v>
      </c>
      <c r="G1360">
        <v>86</v>
      </c>
      <c r="H1360">
        <v>35</v>
      </c>
      <c r="I1360">
        <v>35</v>
      </c>
      <c r="J1360" t="s">
        <v>246</v>
      </c>
      <c r="K1360">
        <v>41</v>
      </c>
      <c r="L1360">
        <v>243</v>
      </c>
      <c r="N1360" t="str">
        <f>VLOOKUP(Table1[[#This Row],[Genera species]], 'Check list'!A:E, 5, FALSE)</f>
        <v>Psychotria insularum</v>
      </c>
    </row>
    <row r="1361" spans="1:14">
      <c r="A1361">
        <v>17</v>
      </c>
      <c r="B1361">
        <v>3</v>
      </c>
      <c r="C1361">
        <v>4</v>
      </c>
      <c r="D1361" t="s">
        <v>13</v>
      </c>
      <c r="E1361" t="s">
        <v>94</v>
      </c>
      <c r="F1361">
        <v>4</v>
      </c>
      <c r="G1361">
        <v>59</v>
      </c>
      <c r="H1361">
        <v>6</v>
      </c>
      <c r="I1361">
        <v>6</v>
      </c>
      <c r="J1361" t="s">
        <v>246</v>
      </c>
      <c r="K1361">
        <v>41</v>
      </c>
      <c r="L1361">
        <v>243</v>
      </c>
      <c r="N1361" t="str">
        <f>VLOOKUP(Table1[[#This Row],[Genera species]], 'Check list'!A:E, 5, FALSE)</f>
        <v>Imperata cylindrica</v>
      </c>
    </row>
    <row r="1362" spans="1:14">
      <c r="A1362">
        <v>17</v>
      </c>
      <c r="B1362">
        <v>3</v>
      </c>
      <c r="C1362">
        <v>4</v>
      </c>
      <c r="D1362" t="s">
        <v>81</v>
      </c>
      <c r="E1362" t="s">
        <v>220</v>
      </c>
      <c r="F1362">
        <v>1</v>
      </c>
      <c r="G1362">
        <v>149</v>
      </c>
      <c r="H1362">
        <v>24</v>
      </c>
      <c r="I1362">
        <v>24</v>
      </c>
      <c r="J1362" t="s">
        <v>246</v>
      </c>
      <c r="K1362">
        <v>41</v>
      </c>
      <c r="L1362">
        <v>243</v>
      </c>
      <c r="N1362" t="str">
        <f>VLOOKUP(Table1[[#This Row],[Genera species]], 'Check list'!A:E, 5, FALSE)</f>
        <v>Pittosporum novoguineense</v>
      </c>
    </row>
    <row r="1363" spans="1:14">
      <c r="A1363">
        <v>17</v>
      </c>
      <c r="B1363">
        <v>3</v>
      </c>
      <c r="C1363">
        <v>4</v>
      </c>
      <c r="D1363" t="s">
        <v>95</v>
      </c>
      <c r="E1363" t="s">
        <v>163</v>
      </c>
      <c r="F1363">
        <v>5</v>
      </c>
      <c r="G1363">
        <v>67</v>
      </c>
      <c r="H1363">
        <v>34</v>
      </c>
      <c r="I1363">
        <v>34</v>
      </c>
      <c r="J1363" t="s">
        <v>246</v>
      </c>
      <c r="K1363">
        <v>41</v>
      </c>
      <c r="L1363">
        <v>243</v>
      </c>
      <c r="N1363" t="str">
        <f>VLOOKUP(Table1[[#This Row],[Genera species]], 'Check list'!A:E, 5, FALSE)</f>
        <v>Passiflora edulis</v>
      </c>
    </row>
    <row r="1364" spans="1:14">
      <c r="A1364">
        <v>17</v>
      </c>
      <c r="B1364">
        <v>3</v>
      </c>
      <c r="C1364">
        <v>4</v>
      </c>
      <c r="D1364" t="s">
        <v>177</v>
      </c>
      <c r="E1364" t="s">
        <v>178</v>
      </c>
      <c r="F1364">
        <v>2</v>
      </c>
      <c r="G1364">
        <v>118</v>
      </c>
      <c r="H1364">
        <v>57</v>
      </c>
      <c r="I1364">
        <v>57</v>
      </c>
      <c r="J1364" t="s">
        <v>246</v>
      </c>
      <c r="K1364">
        <v>41</v>
      </c>
      <c r="L1364">
        <v>243</v>
      </c>
      <c r="N1364" t="str">
        <f>VLOOKUP(Table1[[#This Row],[Genera species]], 'Check list'!A:E, 5, FALSE)</f>
        <v>Rubus probus</v>
      </c>
    </row>
    <row r="1365" spans="1:14">
      <c r="A1365">
        <v>17</v>
      </c>
      <c r="B1365">
        <v>3</v>
      </c>
      <c r="C1365">
        <v>4</v>
      </c>
      <c r="D1365" t="s">
        <v>27</v>
      </c>
      <c r="E1365" t="s">
        <v>239</v>
      </c>
      <c r="F1365">
        <v>1</v>
      </c>
      <c r="G1365">
        <v>163</v>
      </c>
      <c r="H1365">
        <v>11</v>
      </c>
      <c r="I1365">
        <v>11</v>
      </c>
      <c r="J1365" t="s">
        <v>246</v>
      </c>
      <c r="K1365">
        <v>41</v>
      </c>
      <c r="L1365">
        <v>243</v>
      </c>
      <c r="N1365" t="str">
        <f>VLOOKUP(Table1[[#This Row],[Genera species]], 'Check list'!A:E, 5, FALSE)</f>
        <v>Macaranga sp</v>
      </c>
    </row>
    <row r="1366" spans="1:14">
      <c r="A1366">
        <v>17</v>
      </c>
      <c r="B1366">
        <v>3</v>
      </c>
      <c r="C1366">
        <v>5</v>
      </c>
      <c r="D1366" t="s">
        <v>27</v>
      </c>
      <c r="E1366" t="s">
        <v>239</v>
      </c>
      <c r="F1366">
        <v>1</v>
      </c>
      <c r="G1366">
        <v>163</v>
      </c>
      <c r="H1366">
        <v>11</v>
      </c>
      <c r="I1366">
        <v>11</v>
      </c>
      <c r="J1366" t="s">
        <v>246</v>
      </c>
      <c r="K1366">
        <v>41</v>
      </c>
      <c r="L1366">
        <v>243</v>
      </c>
      <c r="N1366" t="str">
        <f>VLOOKUP(Table1[[#This Row],[Genera species]], 'Check list'!A:E, 5, FALSE)</f>
        <v>Macaranga sp</v>
      </c>
    </row>
    <row r="1367" spans="1:14">
      <c r="A1367">
        <v>17</v>
      </c>
      <c r="B1367">
        <v>3</v>
      </c>
      <c r="C1367">
        <v>5</v>
      </c>
      <c r="D1367" t="s">
        <v>58</v>
      </c>
      <c r="E1367" t="s">
        <v>80</v>
      </c>
      <c r="F1367">
        <v>1</v>
      </c>
      <c r="G1367">
        <v>49</v>
      </c>
      <c r="H1367">
        <v>23</v>
      </c>
      <c r="I1367">
        <v>23</v>
      </c>
      <c r="J1367" t="s">
        <v>246</v>
      </c>
      <c r="K1367">
        <v>41</v>
      </c>
      <c r="L1367">
        <v>243</v>
      </c>
      <c r="N1367" t="str">
        <f>VLOOKUP(Table1[[#This Row],[Genera species]], 'Check list'!A:E, 5, FALSE)</f>
        <v>Cinnamomum sp</v>
      </c>
    </row>
    <row r="1368" spans="1:14">
      <c r="A1368">
        <v>17</v>
      </c>
      <c r="B1368">
        <v>3</v>
      </c>
      <c r="C1368">
        <v>5</v>
      </c>
      <c r="D1368" t="s">
        <v>206</v>
      </c>
      <c r="E1368" t="s">
        <v>207</v>
      </c>
      <c r="F1368">
        <v>1</v>
      </c>
      <c r="G1368">
        <v>137</v>
      </c>
      <c r="H1368">
        <v>63</v>
      </c>
      <c r="I1368">
        <v>63</v>
      </c>
      <c r="J1368" t="s">
        <v>246</v>
      </c>
      <c r="K1368">
        <v>41</v>
      </c>
      <c r="L1368">
        <v>243</v>
      </c>
      <c r="N1368" t="str">
        <f>VLOOKUP(Table1[[#This Row],[Genera species]], 'Check list'!A:E, 5, FALSE)</f>
        <v>Carpodetus arboreus</v>
      </c>
    </row>
    <row r="1369" spans="1:14">
      <c r="A1369">
        <v>17</v>
      </c>
      <c r="B1369">
        <v>3</v>
      </c>
      <c r="C1369">
        <v>5</v>
      </c>
      <c r="D1369" t="s">
        <v>58</v>
      </c>
      <c r="E1369" t="s">
        <v>237</v>
      </c>
      <c r="F1369">
        <v>1</v>
      </c>
      <c r="G1369">
        <v>160</v>
      </c>
      <c r="H1369">
        <v>23</v>
      </c>
      <c r="I1369">
        <v>23</v>
      </c>
      <c r="J1369" t="s">
        <v>246</v>
      </c>
      <c r="K1369">
        <v>41</v>
      </c>
      <c r="L1369">
        <v>243</v>
      </c>
      <c r="N1369" t="str">
        <f>VLOOKUP(Table1[[#This Row],[Genera species]], 'Check list'!A:E, 5, FALSE)</f>
        <v>Litsea sp</v>
      </c>
    </row>
    <row r="1370" spans="1:14">
      <c r="A1370">
        <v>17</v>
      </c>
      <c r="B1370">
        <v>3</v>
      </c>
      <c r="C1370">
        <v>5</v>
      </c>
      <c r="D1370" t="s">
        <v>81</v>
      </c>
      <c r="E1370" t="s">
        <v>61</v>
      </c>
      <c r="F1370">
        <v>1</v>
      </c>
      <c r="G1370">
        <v>35</v>
      </c>
      <c r="H1370">
        <v>24</v>
      </c>
      <c r="I1370">
        <v>24</v>
      </c>
      <c r="J1370" t="s">
        <v>246</v>
      </c>
      <c r="K1370">
        <v>41</v>
      </c>
      <c r="L1370">
        <v>243</v>
      </c>
      <c r="N1370" t="str">
        <f>VLOOKUP(Table1[[#This Row],[Genera species]], 'Check list'!A:E, 5, FALSE)</f>
        <v>Pittosporum ferrugineum</v>
      </c>
    </row>
    <row r="1371" spans="1:14">
      <c r="A1371">
        <v>17</v>
      </c>
      <c r="B1371">
        <v>3</v>
      </c>
      <c r="C1371">
        <v>5</v>
      </c>
      <c r="D1371" t="s">
        <v>18</v>
      </c>
      <c r="E1371" t="s">
        <v>19</v>
      </c>
      <c r="F1371">
        <v>6</v>
      </c>
      <c r="G1371">
        <v>9</v>
      </c>
      <c r="H1371">
        <v>8</v>
      </c>
      <c r="I1371">
        <v>8</v>
      </c>
      <c r="J1371" t="s">
        <v>246</v>
      </c>
      <c r="K1371">
        <v>41</v>
      </c>
      <c r="L1371">
        <v>243</v>
      </c>
      <c r="N1371" t="str">
        <f>VLOOKUP(Table1[[#This Row],[Genera species]], 'Check list'!A:E, 5, FALSE)</f>
        <v>Goodyera procera</v>
      </c>
    </row>
    <row r="1372" spans="1:14">
      <c r="A1372">
        <v>17</v>
      </c>
      <c r="B1372">
        <v>3</v>
      </c>
      <c r="C1372">
        <v>5</v>
      </c>
      <c r="D1372" t="s">
        <v>47</v>
      </c>
      <c r="E1372" t="s">
        <v>48</v>
      </c>
      <c r="F1372">
        <v>3</v>
      </c>
      <c r="G1372">
        <v>27</v>
      </c>
      <c r="H1372">
        <v>19</v>
      </c>
      <c r="I1372">
        <v>19</v>
      </c>
      <c r="J1372" t="s">
        <v>246</v>
      </c>
      <c r="K1372">
        <v>41</v>
      </c>
      <c r="L1372">
        <v>243</v>
      </c>
      <c r="N1372" t="str">
        <f>VLOOKUP(Table1[[#This Row],[Genera species]], 'Check list'!A:E, 5, FALSE)</f>
        <v>Sphaerostephanos veitchii</v>
      </c>
    </row>
    <row r="1373" spans="1:14">
      <c r="A1373">
        <v>17</v>
      </c>
      <c r="B1373">
        <v>3</v>
      </c>
      <c r="C1373">
        <v>5</v>
      </c>
      <c r="D1373" t="s">
        <v>97</v>
      </c>
      <c r="E1373" t="s">
        <v>189</v>
      </c>
      <c r="F1373">
        <v>2</v>
      </c>
      <c r="G1373">
        <v>86</v>
      </c>
      <c r="H1373">
        <v>35</v>
      </c>
      <c r="I1373">
        <v>35</v>
      </c>
      <c r="J1373" t="s">
        <v>246</v>
      </c>
      <c r="K1373">
        <v>41</v>
      </c>
      <c r="L1373">
        <v>243</v>
      </c>
      <c r="N1373" t="str">
        <f>VLOOKUP(Table1[[#This Row],[Genera species]], 'Check list'!A:E, 5, FALSE)</f>
        <v>Psychotria insularum</v>
      </c>
    </row>
    <row r="1374" spans="1:14">
      <c r="A1374">
        <v>17</v>
      </c>
      <c r="B1374">
        <v>3</v>
      </c>
      <c r="C1374">
        <v>5</v>
      </c>
      <c r="D1374" t="s">
        <v>185</v>
      </c>
      <c r="E1374" t="s">
        <v>238</v>
      </c>
      <c r="F1374">
        <v>3</v>
      </c>
      <c r="G1374">
        <v>161</v>
      </c>
      <c r="H1374">
        <v>58</v>
      </c>
      <c r="I1374">
        <v>58</v>
      </c>
      <c r="J1374" t="s">
        <v>246</v>
      </c>
      <c r="K1374">
        <v>41</v>
      </c>
      <c r="L1374">
        <v>243</v>
      </c>
      <c r="N1374" t="str">
        <f>VLOOKUP(Table1[[#This Row],[Genera species]], 'Check list'!A:E, 5, FALSE)</f>
        <v>Dianella sp</v>
      </c>
    </row>
    <row r="1375" spans="1:14">
      <c r="A1375">
        <v>17</v>
      </c>
      <c r="B1375">
        <v>3</v>
      </c>
      <c r="C1375">
        <v>5</v>
      </c>
      <c r="D1375" t="s">
        <v>76</v>
      </c>
      <c r="E1375" t="s">
        <v>75</v>
      </c>
      <c r="F1375">
        <v>5</v>
      </c>
      <c r="G1375">
        <v>46</v>
      </c>
      <c r="H1375">
        <v>29</v>
      </c>
      <c r="I1375">
        <v>29</v>
      </c>
      <c r="J1375" t="s">
        <v>246</v>
      </c>
      <c r="K1375">
        <v>41</v>
      </c>
      <c r="L1375">
        <v>243</v>
      </c>
      <c r="N1375" t="str">
        <f>VLOOKUP(Table1[[#This Row],[Genera species]], 'Check list'!A:E, 5, FALSE)</f>
        <v>Tecomanthe dendrophila</v>
      </c>
    </row>
    <row r="1376" spans="1:14">
      <c r="A1376">
        <v>17</v>
      </c>
      <c r="B1376">
        <v>3</v>
      </c>
      <c r="C1376">
        <v>5</v>
      </c>
      <c r="D1376" t="s">
        <v>8</v>
      </c>
      <c r="E1376" t="s">
        <v>7</v>
      </c>
      <c r="F1376">
        <v>3</v>
      </c>
      <c r="G1376">
        <v>2</v>
      </c>
      <c r="H1376">
        <v>2</v>
      </c>
      <c r="I1376">
        <v>2</v>
      </c>
      <c r="J1376" t="s">
        <v>246</v>
      </c>
      <c r="K1376">
        <v>41</v>
      </c>
      <c r="L1376">
        <v>243</v>
      </c>
      <c r="N1376" t="str">
        <f>VLOOKUP(Table1[[#This Row],[Genera species]], 'Check list'!A:E, 5, FALSE)</f>
        <v>Aglaomorpha parkinsonii</v>
      </c>
    </row>
    <row r="1377" spans="1:14">
      <c r="A1377">
        <v>17</v>
      </c>
      <c r="B1377">
        <v>3</v>
      </c>
      <c r="C1377">
        <v>5</v>
      </c>
      <c r="D1377" t="s">
        <v>73</v>
      </c>
      <c r="E1377" t="s">
        <v>74</v>
      </c>
      <c r="F1377">
        <v>6</v>
      </c>
      <c r="G1377">
        <v>45</v>
      </c>
      <c r="H1377">
        <v>28</v>
      </c>
      <c r="I1377">
        <v>28</v>
      </c>
      <c r="J1377" t="s">
        <v>246</v>
      </c>
      <c r="K1377">
        <v>41</v>
      </c>
      <c r="L1377">
        <v>243</v>
      </c>
      <c r="N1377" t="str">
        <f>VLOOKUP(Table1[[#This Row],[Genera species]], 'Check list'!A:E, 5, FALSE)</f>
        <v>Adiantum aneitense</v>
      </c>
    </row>
    <row r="1378" spans="1:14">
      <c r="A1378">
        <v>17</v>
      </c>
      <c r="B1378">
        <v>3</v>
      </c>
      <c r="C1378">
        <v>5</v>
      </c>
      <c r="D1378" t="s">
        <v>44</v>
      </c>
      <c r="E1378" t="s">
        <v>43</v>
      </c>
      <c r="F1378">
        <v>1</v>
      </c>
      <c r="G1378">
        <v>24</v>
      </c>
      <c r="H1378">
        <v>17</v>
      </c>
      <c r="I1378">
        <v>17</v>
      </c>
      <c r="J1378" t="s">
        <v>246</v>
      </c>
      <c r="K1378">
        <v>41</v>
      </c>
      <c r="L1378">
        <v>243</v>
      </c>
      <c r="N1378" t="str">
        <f>VLOOKUP(Table1[[#This Row],[Genera species]], 'Check list'!A:E, 5, FALSE)</f>
        <v>Glochidion disparipes</v>
      </c>
    </row>
    <row r="1379" spans="1:14">
      <c r="A1379">
        <v>17</v>
      </c>
      <c r="B1379">
        <v>3</v>
      </c>
      <c r="C1379">
        <v>5</v>
      </c>
      <c r="D1379" t="s">
        <v>99</v>
      </c>
      <c r="E1379" t="s">
        <v>100</v>
      </c>
      <c r="F1379">
        <v>2</v>
      </c>
      <c r="G1379">
        <v>62</v>
      </c>
      <c r="H1379">
        <v>36</v>
      </c>
      <c r="I1379">
        <v>36</v>
      </c>
      <c r="J1379" t="s">
        <v>246</v>
      </c>
      <c r="K1379">
        <v>41</v>
      </c>
      <c r="L1379">
        <v>243</v>
      </c>
      <c r="N1379" t="str">
        <f>VLOOKUP(Table1[[#This Row],[Genera species]], 'Check list'!A:E, 5, FALSE)</f>
        <v>Schefflera sp</v>
      </c>
    </row>
    <row r="1380" spans="1:14">
      <c r="A1380">
        <v>17</v>
      </c>
      <c r="B1380">
        <v>3</v>
      </c>
      <c r="C1380">
        <v>5</v>
      </c>
      <c r="D1380" t="s">
        <v>137</v>
      </c>
      <c r="E1380" t="s">
        <v>138</v>
      </c>
      <c r="F1380">
        <v>5</v>
      </c>
      <c r="G1380">
        <v>90</v>
      </c>
      <c r="H1380">
        <v>46</v>
      </c>
      <c r="I1380">
        <v>46</v>
      </c>
      <c r="J1380" t="s">
        <v>246</v>
      </c>
      <c r="K1380">
        <v>41</v>
      </c>
      <c r="L1380">
        <v>243</v>
      </c>
      <c r="N1380" t="str">
        <f>VLOOKUP(Table1[[#This Row],[Genera species]], 'Check list'!A:E, 5, FALSE)</f>
        <v>Echinocystis lobata</v>
      </c>
    </row>
    <row r="1381" spans="1:14">
      <c r="A1381">
        <v>17</v>
      </c>
      <c r="B1381">
        <v>3</v>
      </c>
      <c r="C1381">
        <v>5</v>
      </c>
      <c r="D1381" t="s">
        <v>229</v>
      </c>
      <c r="E1381" t="s">
        <v>230</v>
      </c>
      <c r="F1381">
        <v>5</v>
      </c>
      <c r="G1381">
        <v>153</v>
      </c>
      <c r="H1381">
        <v>69</v>
      </c>
      <c r="I1381">
        <v>69</v>
      </c>
      <c r="J1381" t="s">
        <v>246</v>
      </c>
      <c r="K1381">
        <v>41</v>
      </c>
      <c r="L1381">
        <v>243</v>
      </c>
      <c r="N1381" t="str">
        <f>VLOOKUP(Table1[[#This Row],[Genera species]], 'Check list'!A:E, 5, FALSE)</f>
        <v>Diocorea sp</v>
      </c>
    </row>
    <row r="1382" spans="1:14">
      <c r="A1382">
        <v>17</v>
      </c>
      <c r="B1382">
        <v>3</v>
      </c>
      <c r="C1382">
        <v>5</v>
      </c>
      <c r="D1382" t="s">
        <v>45</v>
      </c>
      <c r="E1382" t="s">
        <v>46</v>
      </c>
      <c r="F1382">
        <v>1</v>
      </c>
      <c r="G1382">
        <v>26</v>
      </c>
      <c r="H1382">
        <v>18</v>
      </c>
      <c r="I1382">
        <v>18</v>
      </c>
      <c r="J1382" t="s">
        <v>246</v>
      </c>
      <c r="K1382">
        <v>41</v>
      </c>
      <c r="L1382">
        <v>243</v>
      </c>
      <c r="N1382" t="str">
        <f>VLOOKUP(Table1[[#This Row],[Genera species]], 'Check list'!A:E, 5, FALSE)</f>
        <v>Ilex ledermannii</v>
      </c>
    </row>
    <row r="1383" spans="1:14">
      <c r="A1383">
        <v>17</v>
      </c>
      <c r="B1383">
        <v>3</v>
      </c>
      <c r="C1383">
        <v>5</v>
      </c>
      <c r="D1383" t="s">
        <v>103</v>
      </c>
      <c r="E1383" t="s">
        <v>104</v>
      </c>
      <c r="F1383">
        <v>2</v>
      </c>
      <c r="G1383">
        <v>64</v>
      </c>
      <c r="H1383">
        <v>38</v>
      </c>
      <c r="I1383">
        <v>38</v>
      </c>
      <c r="J1383" t="s">
        <v>246</v>
      </c>
      <c r="K1383">
        <v>41</v>
      </c>
      <c r="L1383">
        <v>243</v>
      </c>
      <c r="N1383" t="str">
        <f>VLOOKUP(Table1[[#This Row],[Genera species]], 'Check list'!A:E, 5, FALSE)</f>
        <v>Flacourtia indica</v>
      </c>
    </row>
    <row r="1384" spans="1:14">
      <c r="A1384">
        <v>17</v>
      </c>
      <c r="B1384">
        <v>3</v>
      </c>
      <c r="C1384">
        <v>5</v>
      </c>
      <c r="D1384" t="s">
        <v>97</v>
      </c>
      <c r="E1384" t="s">
        <v>143</v>
      </c>
      <c r="F1384">
        <v>6</v>
      </c>
      <c r="G1384">
        <v>95</v>
      </c>
      <c r="H1384">
        <v>35</v>
      </c>
      <c r="I1384">
        <v>35</v>
      </c>
      <c r="J1384" t="s">
        <v>246</v>
      </c>
      <c r="K1384">
        <v>41</v>
      </c>
      <c r="L1384">
        <v>243</v>
      </c>
      <c r="N1384" t="str">
        <f>VLOOKUP(Table1[[#This Row],[Genera species]], 'Check list'!A:E, 5, FALSE)</f>
        <v>Hydnophytum microphyllum</v>
      </c>
    </row>
    <row r="1385" spans="1:14">
      <c r="A1385">
        <v>17</v>
      </c>
      <c r="B1385">
        <v>3</v>
      </c>
      <c r="C1385">
        <v>5</v>
      </c>
      <c r="D1385" t="s">
        <v>86</v>
      </c>
      <c r="E1385" t="s">
        <v>109</v>
      </c>
      <c r="F1385">
        <v>3</v>
      </c>
      <c r="G1385">
        <v>69</v>
      </c>
      <c r="H1385">
        <v>32</v>
      </c>
      <c r="I1385">
        <v>32</v>
      </c>
      <c r="J1385" t="s">
        <v>246</v>
      </c>
      <c r="K1385">
        <v>41</v>
      </c>
      <c r="L1385">
        <v>243</v>
      </c>
      <c r="N1385" t="str">
        <f>VLOOKUP(Table1[[#This Row],[Genera species]], 'Check list'!A:E, 5, FALSE)</f>
        <v>Nephrolepis lauterbachii</v>
      </c>
    </row>
    <row r="1386" spans="1:14">
      <c r="A1386">
        <v>17</v>
      </c>
      <c r="B1386">
        <v>3</v>
      </c>
      <c r="C1386">
        <v>5</v>
      </c>
      <c r="D1386" t="s">
        <v>33</v>
      </c>
      <c r="E1386" t="s">
        <v>191</v>
      </c>
      <c r="F1386">
        <v>5</v>
      </c>
      <c r="G1386">
        <v>128</v>
      </c>
      <c r="H1386">
        <v>13</v>
      </c>
      <c r="I1386">
        <v>13</v>
      </c>
      <c r="J1386" t="s">
        <v>246</v>
      </c>
      <c r="K1386">
        <v>41</v>
      </c>
      <c r="L1386">
        <v>243</v>
      </c>
      <c r="N1386" t="str">
        <f>VLOOKUP(Table1[[#This Row],[Genera species]], 'Check list'!A:E, 5, FALSE)</f>
        <v>Rhynchosia sublobata</v>
      </c>
    </row>
    <row r="1387" spans="1:14">
      <c r="A1387">
        <v>17</v>
      </c>
      <c r="B1387">
        <v>3</v>
      </c>
      <c r="C1387">
        <v>5</v>
      </c>
      <c r="D1387" t="s">
        <v>8</v>
      </c>
      <c r="E1387" t="s">
        <v>200</v>
      </c>
      <c r="F1387">
        <v>6</v>
      </c>
      <c r="G1387">
        <v>133</v>
      </c>
      <c r="H1387">
        <v>2</v>
      </c>
      <c r="I1387">
        <v>2</v>
      </c>
      <c r="J1387" t="s">
        <v>246</v>
      </c>
      <c r="K1387">
        <v>41</v>
      </c>
      <c r="L1387">
        <v>243</v>
      </c>
      <c r="N1387" t="str">
        <f>VLOOKUP(Table1[[#This Row],[Genera species]], 'Check list'!A:E, 5, FALSE)</f>
        <v>Selliguea albidosquamata</v>
      </c>
    </row>
    <row r="1388" spans="1:14">
      <c r="A1388">
        <v>17</v>
      </c>
      <c r="B1388">
        <v>3</v>
      </c>
      <c r="C1388">
        <v>5</v>
      </c>
      <c r="D1388" t="s">
        <v>13</v>
      </c>
      <c r="E1388" t="s">
        <v>17</v>
      </c>
      <c r="F1388">
        <v>4</v>
      </c>
      <c r="G1388">
        <v>8</v>
      </c>
      <c r="H1388">
        <v>6</v>
      </c>
      <c r="I1388">
        <v>6</v>
      </c>
      <c r="J1388" t="s">
        <v>246</v>
      </c>
      <c r="K1388">
        <v>41</v>
      </c>
      <c r="L1388">
        <v>243</v>
      </c>
      <c r="N1388" t="str">
        <f>VLOOKUP(Table1[[#This Row],[Genera species]], 'Check list'!A:E, 5, FALSE)</f>
        <v>Microstegium vimineum</v>
      </c>
    </row>
    <row r="1389" spans="1:14">
      <c r="A1389">
        <v>17</v>
      </c>
      <c r="B1389">
        <v>3</v>
      </c>
      <c r="C1389">
        <v>5</v>
      </c>
      <c r="D1389" t="s">
        <v>67</v>
      </c>
      <c r="E1389" t="s">
        <v>183</v>
      </c>
      <c r="F1389">
        <v>4</v>
      </c>
      <c r="G1389">
        <v>124</v>
      </c>
      <c r="H1389">
        <v>26</v>
      </c>
      <c r="I1389">
        <v>26</v>
      </c>
      <c r="J1389" t="s">
        <v>246</v>
      </c>
      <c r="K1389">
        <v>41</v>
      </c>
      <c r="L1389">
        <v>243</v>
      </c>
      <c r="N1389" t="str">
        <f>VLOOKUP(Table1[[#This Row],[Genera species]], 'Check list'!A:E, 5, FALSE)</f>
        <v>Plectranthus amboinicus</v>
      </c>
    </row>
    <row r="1390" spans="1:14">
      <c r="A1390">
        <v>17</v>
      </c>
      <c r="B1390">
        <v>3</v>
      </c>
      <c r="C1390">
        <v>5</v>
      </c>
      <c r="D1390" t="s">
        <v>18</v>
      </c>
      <c r="E1390" t="s">
        <v>25</v>
      </c>
      <c r="F1390">
        <v>6</v>
      </c>
      <c r="G1390">
        <v>13</v>
      </c>
      <c r="H1390">
        <v>8</v>
      </c>
      <c r="I1390">
        <v>8</v>
      </c>
      <c r="J1390" t="s">
        <v>246</v>
      </c>
      <c r="K1390">
        <v>41</v>
      </c>
      <c r="L1390">
        <v>243</v>
      </c>
      <c r="N1390" t="str">
        <f>VLOOKUP(Table1[[#This Row],[Genera species]], 'Check list'!A:E, 5, FALSE)</f>
        <v>Collabium carinatum</v>
      </c>
    </row>
    <row r="1391" spans="1:14">
      <c r="A1391">
        <v>17</v>
      </c>
      <c r="B1391">
        <v>3</v>
      </c>
      <c r="C1391">
        <v>5</v>
      </c>
      <c r="D1391" t="s">
        <v>233</v>
      </c>
      <c r="E1391" t="s">
        <v>234</v>
      </c>
      <c r="F1391">
        <v>3</v>
      </c>
      <c r="G1391">
        <v>156</v>
      </c>
      <c r="H1391">
        <v>72</v>
      </c>
      <c r="I1391">
        <v>72</v>
      </c>
      <c r="J1391" t="s">
        <v>246</v>
      </c>
      <c r="K1391">
        <v>41</v>
      </c>
      <c r="L1391">
        <v>243</v>
      </c>
      <c r="N1391" t="str">
        <f>VLOOKUP(Table1[[#This Row],[Genera species]], 'Check list'!A:E, 5, FALSE)</f>
        <v>Huperzia quasipolytrichoides</v>
      </c>
    </row>
    <row r="1392" spans="1:14">
      <c r="A1392">
        <v>17</v>
      </c>
      <c r="B1392">
        <v>3</v>
      </c>
      <c r="C1392">
        <v>6</v>
      </c>
      <c r="D1392" t="s">
        <v>27</v>
      </c>
      <c r="E1392" t="s">
        <v>239</v>
      </c>
      <c r="F1392">
        <v>1</v>
      </c>
      <c r="G1392">
        <v>163</v>
      </c>
      <c r="H1392">
        <v>11</v>
      </c>
      <c r="I1392">
        <v>11</v>
      </c>
      <c r="J1392" t="s">
        <v>246</v>
      </c>
      <c r="K1392">
        <v>41</v>
      </c>
      <c r="L1392">
        <v>243</v>
      </c>
      <c r="N1392" t="str">
        <f>VLOOKUP(Table1[[#This Row],[Genera species]], 'Check list'!A:E, 5, FALSE)</f>
        <v>Macaranga sp</v>
      </c>
    </row>
    <row r="1393" spans="1:14">
      <c r="A1393">
        <v>17</v>
      </c>
      <c r="B1393">
        <v>3</v>
      </c>
      <c r="C1393">
        <v>6</v>
      </c>
      <c r="D1393" t="s">
        <v>137</v>
      </c>
      <c r="E1393" t="s">
        <v>138</v>
      </c>
      <c r="F1393">
        <v>5</v>
      </c>
      <c r="G1393">
        <v>90</v>
      </c>
      <c r="H1393">
        <v>46</v>
      </c>
      <c r="I1393">
        <v>46</v>
      </c>
      <c r="J1393" t="s">
        <v>246</v>
      </c>
      <c r="K1393">
        <v>41</v>
      </c>
      <c r="L1393">
        <v>243</v>
      </c>
      <c r="N1393" t="str">
        <f>VLOOKUP(Table1[[#This Row],[Genera species]], 'Check list'!A:E, 5, FALSE)</f>
        <v>Echinocystis lobata</v>
      </c>
    </row>
    <row r="1394" spans="1:14">
      <c r="A1394">
        <v>17</v>
      </c>
      <c r="B1394">
        <v>3</v>
      </c>
      <c r="C1394">
        <v>6</v>
      </c>
      <c r="D1394" t="s">
        <v>81</v>
      </c>
      <c r="E1394" t="s">
        <v>61</v>
      </c>
      <c r="F1394">
        <v>1</v>
      </c>
      <c r="G1394">
        <v>35</v>
      </c>
      <c r="H1394">
        <v>24</v>
      </c>
      <c r="I1394">
        <v>24</v>
      </c>
      <c r="J1394" t="s">
        <v>246</v>
      </c>
      <c r="K1394">
        <v>41</v>
      </c>
      <c r="L1394">
        <v>243</v>
      </c>
      <c r="N1394" t="str">
        <f>VLOOKUP(Table1[[#This Row],[Genera species]], 'Check list'!A:E, 5, FALSE)</f>
        <v>Pittosporum ferrugineum</v>
      </c>
    </row>
    <row r="1395" spans="1:14">
      <c r="A1395">
        <v>17</v>
      </c>
      <c r="B1395">
        <v>3</v>
      </c>
      <c r="C1395">
        <v>6</v>
      </c>
      <c r="D1395" t="s">
        <v>44</v>
      </c>
      <c r="E1395" t="s">
        <v>43</v>
      </c>
      <c r="F1395">
        <v>1</v>
      </c>
      <c r="G1395">
        <v>24</v>
      </c>
      <c r="H1395">
        <v>17</v>
      </c>
      <c r="I1395">
        <v>17</v>
      </c>
      <c r="J1395" t="s">
        <v>246</v>
      </c>
      <c r="K1395">
        <v>41</v>
      </c>
      <c r="L1395">
        <v>243</v>
      </c>
      <c r="N1395" t="str">
        <f>VLOOKUP(Table1[[#This Row],[Genera species]], 'Check list'!A:E, 5, FALSE)</f>
        <v>Glochidion disparipes</v>
      </c>
    </row>
    <row r="1396" spans="1:14">
      <c r="A1396">
        <v>17</v>
      </c>
      <c r="B1396">
        <v>3</v>
      </c>
      <c r="C1396">
        <v>6</v>
      </c>
      <c r="D1396" t="s">
        <v>229</v>
      </c>
      <c r="E1396" t="s">
        <v>230</v>
      </c>
      <c r="F1396">
        <v>5</v>
      </c>
      <c r="G1396">
        <v>153</v>
      </c>
      <c r="H1396">
        <v>69</v>
      </c>
      <c r="I1396">
        <v>69</v>
      </c>
      <c r="J1396" t="s">
        <v>246</v>
      </c>
      <c r="K1396">
        <v>41</v>
      </c>
      <c r="L1396">
        <v>243</v>
      </c>
      <c r="N1396" t="str">
        <f>VLOOKUP(Table1[[#This Row],[Genera species]], 'Check list'!A:E, 5, FALSE)</f>
        <v>Diocorea sp</v>
      </c>
    </row>
    <row r="1397" spans="1:14">
      <c r="A1397">
        <v>17</v>
      </c>
      <c r="B1397">
        <v>3</v>
      </c>
      <c r="C1397">
        <v>6</v>
      </c>
      <c r="D1397" t="s">
        <v>13</v>
      </c>
      <c r="E1397" t="s">
        <v>94</v>
      </c>
      <c r="F1397">
        <v>4</v>
      </c>
      <c r="G1397">
        <v>59</v>
      </c>
      <c r="H1397">
        <v>6</v>
      </c>
      <c r="I1397">
        <v>6</v>
      </c>
      <c r="J1397" t="s">
        <v>246</v>
      </c>
      <c r="K1397">
        <v>41</v>
      </c>
      <c r="L1397">
        <v>243</v>
      </c>
      <c r="N1397" t="str">
        <f>VLOOKUP(Table1[[#This Row],[Genera species]], 'Check list'!A:E, 5, FALSE)</f>
        <v>Imperata cylindrica</v>
      </c>
    </row>
    <row r="1398" spans="1:14">
      <c r="A1398">
        <v>17</v>
      </c>
      <c r="B1398">
        <v>3</v>
      </c>
      <c r="C1398">
        <v>6</v>
      </c>
      <c r="D1398" t="s">
        <v>8</v>
      </c>
      <c r="E1398" t="s">
        <v>7</v>
      </c>
      <c r="F1398">
        <v>3</v>
      </c>
      <c r="G1398">
        <v>2</v>
      </c>
      <c r="H1398">
        <v>2</v>
      </c>
      <c r="I1398">
        <v>2</v>
      </c>
      <c r="J1398" t="s">
        <v>246</v>
      </c>
      <c r="K1398">
        <v>41</v>
      </c>
      <c r="L1398">
        <v>243</v>
      </c>
      <c r="N1398" t="str">
        <f>VLOOKUP(Table1[[#This Row],[Genera species]], 'Check list'!A:E, 5, FALSE)</f>
        <v>Aglaomorpha parkinsonii</v>
      </c>
    </row>
    <row r="1399" spans="1:14">
      <c r="A1399">
        <v>17</v>
      </c>
      <c r="B1399">
        <v>3</v>
      </c>
      <c r="C1399">
        <v>6</v>
      </c>
      <c r="D1399" t="s">
        <v>18</v>
      </c>
      <c r="E1399" t="s">
        <v>25</v>
      </c>
      <c r="F1399">
        <v>6</v>
      </c>
      <c r="G1399">
        <v>13</v>
      </c>
      <c r="H1399">
        <v>8</v>
      </c>
      <c r="I1399">
        <v>8</v>
      </c>
      <c r="J1399" t="s">
        <v>246</v>
      </c>
      <c r="K1399">
        <v>41</v>
      </c>
      <c r="L1399">
        <v>243</v>
      </c>
      <c r="N1399" t="str">
        <f>VLOOKUP(Table1[[#This Row],[Genera species]], 'Check list'!A:E, 5, FALSE)</f>
        <v>Collabium carinatum</v>
      </c>
    </row>
    <row r="1400" spans="1:14">
      <c r="A1400">
        <v>17</v>
      </c>
      <c r="B1400">
        <v>3</v>
      </c>
      <c r="C1400">
        <v>6</v>
      </c>
      <c r="D1400" t="s">
        <v>89</v>
      </c>
      <c r="E1400" t="s">
        <v>221</v>
      </c>
      <c r="F1400">
        <v>1</v>
      </c>
      <c r="G1400">
        <v>141</v>
      </c>
      <c r="H1400">
        <v>33</v>
      </c>
      <c r="I1400">
        <v>33</v>
      </c>
      <c r="J1400" t="s">
        <v>246</v>
      </c>
      <c r="K1400">
        <v>41</v>
      </c>
      <c r="L1400">
        <v>243</v>
      </c>
      <c r="N1400" t="str">
        <f>VLOOKUP(Table1[[#This Row],[Genera species]], 'Check list'!A:E, 5, FALSE)</f>
        <v>Decaspermum forbesii</v>
      </c>
    </row>
    <row r="1401" spans="1:14">
      <c r="A1401">
        <v>17</v>
      </c>
      <c r="B1401">
        <v>3</v>
      </c>
      <c r="C1401">
        <v>6</v>
      </c>
      <c r="D1401" t="s">
        <v>58</v>
      </c>
      <c r="E1401" t="s">
        <v>57</v>
      </c>
      <c r="F1401">
        <v>1</v>
      </c>
      <c r="G1401">
        <v>32</v>
      </c>
      <c r="H1401">
        <v>23</v>
      </c>
      <c r="I1401">
        <v>23</v>
      </c>
      <c r="J1401" t="s">
        <v>246</v>
      </c>
      <c r="K1401">
        <v>41</v>
      </c>
      <c r="L1401">
        <v>243</v>
      </c>
      <c r="N1401" t="str">
        <f>VLOOKUP(Table1[[#This Row],[Genera species]], 'Check list'!A:E, 5, FALSE)</f>
        <v>Litsea guphii</v>
      </c>
    </row>
    <row r="1402" spans="1:14">
      <c r="A1402">
        <v>17</v>
      </c>
      <c r="B1402">
        <v>3</v>
      </c>
      <c r="C1402">
        <v>6</v>
      </c>
      <c r="D1402" t="s">
        <v>13</v>
      </c>
      <c r="E1402" t="s">
        <v>92</v>
      </c>
      <c r="F1402">
        <v>4</v>
      </c>
      <c r="G1402">
        <v>57</v>
      </c>
      <c r="H1402">
        <v>6</v>
      </c>
      <c r="I1402">
        <v>6</v>
      </c>
      <c r="J1402" t="s">
        <v>246</v>
      </c>
      <c r="K1402">
        <v>41</v>
      </c>
      <c r="L1402">
        <v>243</v>
      </c>
      <c r="N1402" t="str">
        <f>VLOOKUP(Table1[[#This Row],[Genera species]], 'Check list'!A:E, 5, FALSE)</f>
        <v>Oryza sp</v>
      </c>
    </row>
    <row r="1403" spans="1:14">
      <c r="A1403">
        <v>17</v>
      </c>
      <c r="B1403">
        <v>3</v>
      </c>
      <c r="C1403">
        <v>6</v>
      </c>
      <c r="D1403" t="s">
        <v>76</v>
      </c>
      <c r="E1403" t="s">
        <v>75</v>
      </c>
      <c r="F1403">
        <v>5</v>
      </c>
      <c r="G1403">
        <v>46</v>
      </c>
      <c r="H1403">
        <v>29</v>
      </c>
      <c r="I1403">
        <v>29</v>
      </c>
      <c r="J1403" t="s">
        <v>246</v>
      </c>
      <c r="K1403">
        <v>41</v>
      </c>
      <c r="L1403">
        <v>243</v>
      </c>
      <c r="N1403" t="str">
        <f>VLOOKUP(Table1[[#This Row],[Genera species]], 'Check list'!A:E, 5, FALSE)</f>
        <v>Tecomanthe dendrophila</v>
      </c>
    </row>
    <row r="1404" spans="1:14">
      <c r="A1404">
        <v>17</v>
      </c>
      <c r="B1404">
        <v>3</v>
      </c>
      <c r="C1404">
        <v>6</v>
      </c>
      <c r="D1404" t="s">
        <v>99</v>
      </c>
      <c r="E1404" t="s">
        <v>100</v>
      </c>
      <c r="F1404">
        <v>2</v>
      </c>
      <c r="G1404">
        <v>62</v>
      </c>
      <c r="H1404">
        <v>36</v>
      </c>
      <c r="I1404">
        <v>36</v>
      </c>
      <c r="J1404" t="s">
        <v>246</v>
      </c>
      <c r="K1404">
        <v>41</v>
      </c>
      <c r="L1404">
        <v>243</v>
      </c>
      <c r="N1404" t="str">
        <f>VLOOKUP(Table1[[#This Row],[Genera species]], 'Check list'!A:E, 5, FALSE)</f>
        <v>Schefflera sp</v>
      </c>
    </row>
    <row r="1405" spans="1:14">
      <c r="A1405">
        <v>17</v>
      </c>
      <c r="B1405">
        <v>3</v>
      </c>
      <c r="C1405">
        <v>6</v>
      </c>
      <c r="D1405" t="s">
        <v>67</v>
      </c>
      <c r="E1405" t="s">
        <v>183</v>
      </c>
      <c r="F1405">
        <v>4</v>
      </c>
      <c r="G1405">
        <v>124</v>
      </c>
      <c r="H1405">
        <v>26</v>
      </c>
      <c r="I1405">
        <v>26</v>
      </c>
      <c r="J1405" t="s">
        <v>246</v>
      </c>
      <c r="K1405">
        <v>41</v>
      </c>
      <c r="L1405">
        <v>243</v>
      </c>
      <c r="N1405" t="str">
        <f>VLOOKUP(Table1[[#This Row],[Genera species]], 'Check list'!A:E, 5, FALSE)</f>
        <v>Plectranthus amboinicus</v>
      </c>
    </row>
    <row r="1406" spans="1:14">
      <c r="A1406">
        <v>17</v>
      </c>
      <c r="B1406">
        <v>3</v>
      </c>
      <c r="C1406">
        <v>6</v>
      </c>
      <c r="D1406" t="s">
        <v>18</v>
      </c>
      <c r="E1406" t="s">
        <v>19</v>
      </c>
      <c r="F1406">
        <v>6</v>
      </c>
      <c r="G1406">
        <v>9</v>
      </c>
      <c r="H1406">
        <v>8</v>
      </c>
      <c r="I1406">
        <v>8</v>
      </c>
      <c r="J1406" t="s">
        <v>246</v>
      </c>
      <c r="K1406">
        <v>41</v>
      </c>
      <c r="L1406">
        <v>243</v>
      </c>
      <c r="N1406" t="str">
        <f>VLOOKUP(Table1[[#This Row],[Genera species]], 'Check list'!A:E, 5, FALSE)</f>
        <v>Goodyera procera</v>
      </c>
    </row>
    <row r="1407" spans="1:14">
      <c r="A1407">
        <v>17</v>
      </c>
      <c r="B1407">
        <v>3</v>
      </c>
      <c r="C1407">
        <v>6</v>
      </c>
      <c r="D1407" t="s">
        <v>97</v>
      </c>
      <c r="E1407" t="s">
        <v>235</v>
      </c>
      <c r="F1407">
        <v>2</v>
      </c>
      <c r="G1407">
        <v>157</v>
      </c>
      <c r="H1407">
        <v>35</v>
      </c>
      <c r="I1407">
        <v>35</v>
      </c>
      <c r="J1407" t="s">
        <v>246</v>
      </c>
      <c r="K1407">
        <v>41</v>
      </c>
      <c r="L1407">
        <v>243</v>
      </c>
      <c r="N1407" t="str">
        <f>VLOOKUP(Table1[[#This Row],[Genera species]], 'Check list'!A:E, 5, FALSE)</f>
        <v>Schradera ledermannii</v>
      </c>
    </row>
    <row r="1408" spans="1:14">
      <c r="A1408">
        <v>17</v>
      </c>
      <c r="B1408">
        <v>3</v>
      </c>
      <c r="C1408">
        <v>6</v>
      </c>
      <c r="D1408" t="s">
        <v>185</v>
      </c>
      <c r="E1408" t="s">
        <v>238</v>
      </c>
      <c r="F1408">
        <v>3</v>
      </c>
      <c r="G1408">
        <v>161</v>
      </c>
      <c r="H1408">
        <v>58</v>
      </c>
      <c r="I1408">
        <v>58</v>
      </c>
      <c r="J1408" t="s">
        <v>246</v>
      </c>
      <c r="K1408">
        <v>41</v>
      </c>
      <c r="L1408">
        <v>243</v>
      </c>
      <c r="N1408" t="str">
        <f>VLOOKUP(Table1[[#This Row],[Genera species]], 'Check list'!A:E, 5, FALSE)</f>
        <v>Dianella sp</v>
      </c>
    </row>
    <row r="1409" spans="1:14">
      <c r="A1409">
        <v>17</v>
      </c>
      <c r="B1409">
        <v>3</v>
      </c>
      <c r="C1409">
        <v>6</v>
      </c>
      <c r="D1409" t="s">
        <v>86</v>
      </c>
      <c r="E1409" t="s">
        <v>109</v>
      </c>
      <c r="F1409">
        <v>3</v>
      </c>
      <c r="G1409">
        <v>69</v>
      </c>
      <c r="H1409">
        <v>32</v>
      </c>
      <c r="I1409">
        <v>32</v>
      </c>
      <c r="J1409" t="s">
        <v>246</v>
      </c>
      <c r="K1409">
        <v>41</v>
      </c>
      <c r="L1409">
        <v>243</v>
      </c>
      <c r="N1409" t="str">
        <f>VLOOKUP(Table1[[#This Row],[Genera species]], 'Check list'!A:E, 5, FALSE)</f>
        <v>Nephrolepis lauterbachii</v>
      </c>
    </row>
    <row r="1410" spans="1:14">
      <c r="A1410">
        <v>17</v>
      </c>
      <c r="B1410">
        <v>3</v>
      </c>
      <c r="C1410">
        <v>6</v>
      </c>
      <c r="D1410" t="s">
        <v>15</v>
      </c>
      <c r="E1410" t="s">
        <v>30</v>
      </c>
      <c r="F1410">
        <v>1</v>
      </c>
      <c r="G1410">
        <v>16</v>
      </c>
      <c r="H1410">
        <v>7</v>
      </c>
      <c r="I1410">
        <v>7</v>
      </c>
      <c r="J1410" t="s">
        <v>246</v>
      </c>
      <c r="K1410">
        <v>41</v>
      </c>
      <c r="L1410">
        <v>243</v>
      </c>
      <c r="N1410" t="str">
        <f>VLOOKUP(Table1[[#This Row],[Genera species]], 'Check list'!A:E, 5, FALSE)</f>
        <v>Ficus hispida</v>
      </c>
    </row>
    <row r="1411" spans="1:14">
      <c r="A1411">
        <v>17</v>
      </c>
      <c r="B1411">
        <v>3</v>
      </c>
      <c r="C1411">
        <v>6</v>
      </c>
      <c r="D1411" t="s">
        <v>27</v>
      </c>
      <c r="E1411" t="s">
        <v>26</v>
      </c>
      <c r="F1411">
        <v>1</v>
      </c>
      <c r="G1411">
        <v>14</v>
      </c>
      <c r="H1411">
        <v>11</v>
      </c>
      <c r="I1411">
        <v>11</v>
      </c>
      <c r="J1411" t="s">
        <v>246</v>
      </c>
      <c r="K1411">
        <v>41</v>
      </c>
      <c r="L1411">
        <v>243</v>
      </c>
      <c r="N1411" t="str">
        <f>VLOOKUP(Table1[[#This Row],[Genera species]], 'Check list'!A:E, 5, FALSE)</f>
        <v>Mallotus discolor</v>
      </c>
    </row>
    <row r="1412" spans="1:14">
      <c r="A1412">
        <v>17</v>
      </c>
      <c r="B1412">
        <v>3</v>
      </c>
      <c r="C1412">
        <v>6</v>
      </c>
      <c r="D1412" t="s">
        <v>58</v>
      </c>
      <c r="E1412" t="s">
        <v>237</v>
      </c>
      <c r="F1412">
        <v>1</v>
      </c>
      <c r="G1412">
        <v>160</v>
      </c>
      <c r="H1412">
        <v>23</v>
      </c>
      <c r="I1412">
        <v>23</v>
      </c>
      <c r="J1412" t="s">
        <v>246</v>
      </c>
      <c r="K1412">
        <v>41</v>
      </c>
      <c r="L1412">
        <v>243</v>
      </c>
      <c r="N1412" t="str">
        <f>VLOOKUP(Table1[[#This Row],[Genera species]], 'Check list'!A:E, 5, FALSE)</f>
        <v>Litsea sp</v>
      </c>
    </row>
    <row r="1413" spans="1:14">
      <c r="A1413">
        <v>17</v>
      </c>
      <c r="B1413">
        <v>3</v>
      </c>
      <c r="C1413">
        <v>6</v>
      </c>
      <c r="D1413" t="s">
        <v>97</v>
      </c>
      <c r="E1413" t="s">
        <v>189</v>
      </c>
      <c r="F1413">
        <v>2</v>
      </c>
      <c r="G1413">
        <v>86</v>
      </c>
      <c r="H1413">
        <v>35</v>
      </c>
      <c r="I1413">
        <v>35</v>
      </c>
      <c r="J1413" t="s">
        <v>246</v>
      </c>
      <c r="K1413">
        <v>41</v>
      </c>
      <c r="L1413">
        <v>243</v>
      </c>
      <c r="N1413" t="str">
        <f>VLOOKUP(Table1[[#This Row],[Genera species]], 'Check list'!A:E, 5, FALSE)</f>
        <v>Psychotria insularum</v>
      </c>
    </row>
    <row r="1414" spans="1:14">
      <c r="A1414">
        <v>17</v>
      </c>
      <c r="B1414">
        <v>3</v>
      </c>
      <c r="C1414">
        <v>6</v>
      </c>
      <c r="D1414" t="s">
        <v>13</v>
      </c>
      <c r="E1414" t="s">
        <v>17</v>
      </c>
      <c r="F1414">
        <v>4</v>
      </c>
      <c r="G1414">
        <v>8</v>
      </c>
      <c r="H1414">
        <v>6</v>
      </c>
      <c r="I1414">
        <v>6</v>
      </c>
      <c r="J1414" t="s">
        <v>246</v>
      </c>
      <c r="K1414">
        <v>41</v>
      </c>
      <c r="L1414">
        <v>243</v>
      </c>
      <c r="N1414" t="str">
        <f>VLOOKUP(Table1[[#This Row],[Genera species]], 'Check list'!A:E, 5, FALSE)</f>
        <v>Microstegium vimineum</v>
      </c>
    </row>
    <row r="1415" spans="1:14">
      <c r="A1415">
        <v>17</v>
      </c>
      <c r="B1415">
        <v>3</v>
      </c>
      <c r="C1415">
        <v>6</v>
      </c>
      <c r="D1415" t="s">
        <v>33</v>
      </c>
      <c r="E1415" t="s">
        <v>32</v>
      </c>
      <c r="F1415">
        <v>4</v>
      </c>
      <c r="G1415">
        <v>18</v>
      </c>
      <c r="H1415">
        <v>13</v>
      </c>
      <c r="I1415">
        <v>13</v>
      </c>
      <c r="J1415" t="s">
        <v>246</v>
      </c>
      <c r="K1415">
        <v>41</v>
      </c>
      <c r="L1415">
        <v>243</v>
      </c>
      <c r="N1415" t="str">
        <f>VLOOKUP(Table1[[#This Row],[Genera species]], 'Check list'!A:E, 5, FALSE)</f>
        <v>Pueraria montana</v>
      </c>
    </row>
    <row r="1416" spans="1:14">
      <c r="A1416">
        <v>17</v>
      </c>
      <c r="B1416">
        <v>3</v>
      </c>
      <c r="C1416">
        <v>6</v>
      </c>
      <c r="D1416" t="s">
        <v>8</v>
      </c>
      <c r="E1416" t="s">
        <v>184</v>
      </c>
      <c r="F1416">
        <v>3</v>
      </c>
      <c r="G1416">
        <v>125</v>
      </c>
      <c r="H1416">
        <v>2</v>
      </c>
      <c r="I1416">
        <v>2</v>
      </c>
      <c r="J1416" t="s">
        <v>246</v>
      </c>
      <c r="K1416">
        <v>41</v>
      </c>
      <c r="L1416">
        <v>243</v>
      </c>
      <c r="N1416" t="str">
        <f>VLOOKUP(Table1[[#This Row],[Genera species]], 'Check list'!A:E, 5, FALSE)</f>
        <v>Schellolepis persicifolia</v>
      </c>
    </row>
    <row r="1417" spans="1:14">
      <c r="A1417">
        <v>17</v>
      </c>
      <c r="B1417">
        <v>3</v>
      </c>
      <c r="C1417">
        <v>6</v>
      </c>
      <c r="D1417" t="s">
        <v>18</v>
      </c>
      <c r="E1417" t="s">
        <v>240</v>
      </c>
      <c r="F1417">
        <v>3</v>
      </c>
      <c r="G1417">
        <v>111</v>
      </c>
      <c r="H1417">
        <v>8</v>
      </c>
      <c r="I1417">
        <v>8</v>
      </c>
      <c r="J1417" t="s">
        <v>246</v>
      </c>
      <c r="K1417">
        <v>41</v>
      </c>
      <c r="L1417">
        <v>243</v>
      </c>
      <c r="N1417" t="str">
        <f>VLOOKUP(Table1[[#This Row],[Genera species]], 'Check list'!A:E, 5, FALSE)</f>
        <v>Spathoglottis plicata</v>
      </c>
    </row>
    <row r="1418" spans="1:14">
      <c r="A1418">
        <v>17</v>
      </c>
      <c r="B1418">
        <v>3</v>
      </c>
      <c r="C1418">
        <v>6</v>
      </c>
      <c r="D1418" t="s">
        <v>33</v>
      </c>
      <c r="E1418" t="s">
        <v>42</v>
      </c>
      <c r="F1418">
        <v>1</v>
      </c>
      <c r="G1418">
        <v>23</v>
      </c>
      <c r="H1418">
        <v>13</v>
      </c>
      <c r="I1418">
        <v>13</v>
      </c>
      <c r="J1418" t="s">
        <v>246</v>
      </c>
      <c r="K1418">
        <v>41</v>
      </c>
      <c r="L1418">
        <v>243</v>
      </c>
      <c r="N1418" t="str">
        <f>VLOOKUP(Table1[[#This Row],[Genera species]], 'Check list'!A:E, 5, FALSE)</f>
        <v>Albizia chinensis</v>
      </c>
    </row>
    <row r="1419" spans="1:14">
      <c r="A1419">
        <v>17</v>
      </c>
      <c r="B1419">
        <v>3</v>
      </c>
      <c r="C1419">
        <v>7</v>
      </c>
      <c r="D1419" t="s">
        <v>67</v>
      </c>
      <c r="E1419" t="s">
        <v>183</v>
      </c>
      <c r="F1419">
        <v>4</v>
      </c>
      <c r="G1419">
        <v>124</v>
      </c>
      <c r="H1419">
        <v>26</v>
      </c>
      <c r="I1419">
        <v>26</v>
      </c>
      <c r="J1419" t="s">
        <v>246</v>
      </c>
      <c r="K1419">
        <v>41</v>
      </c>
      <c r="L1419">
        <v>243</v>
      </c>
      <c r="N1419" t="str">
        <f>VLOOKUP(Table1[[#This Row],[Genera species]], 'Check list'!A:E, 5, FALSE)</f>
        <v>Plectranthus amboinicus</v>
      </c>
    </row>
    <row r="1420" spans="1:14">
      <c r="A1420">
        <v>17</v>
      </c>
      <c r="B1420">
        <v>3</v>
      </c>
      <c r="C1420">
        <v>7</v>
      </c>
      <c r="D1420" t="s">
        <v>58</v>
      </c>
      <c r="E1420" t="s">
        <v>80</v>
      </c>
      <c r="F1420">
        <v>1</v>
      </c>
      <c r="G1420">
        <v>49</v>
      </c>
      <c r="H1420">
        <v>23</v>
      </c>
      <c r="I1420">
        <v>23</v>
      </c>
      <c r="J1420" t="s">
        <v>246</v>
      </c>
      <c r="K1420">
        <v>41</v>
      </c>
      <c r="L1420">
        <v>243</v>
      </c>
      <c r="N1420" t="str">
        <f>VLOOKUP(Table1[[#This Row],[Genera species]], 'Check list'!A:E, 5, FALSE)</f>
        <v>Cinnamomum sp</v>
      </c>
    </row>
    <row r="1421" spans="1:14">
      <c r="A1421">
        <v>17</v>
      </c>
      <c r="B1421">
        <v>3</v>
      </c>
      <c r="C1421">
        <v>7</v>
      </c>
      <c r="D1421" t="s">
        <v>18</v>
      </c>
      <c r="E1421" t="s">
        <v>25</v>
      </c>
      <c r="F1421">
        <v>6</v>
      </c>
      <c r="G1421">
        <v>13</v>
      </c>
      <c r="H1421">
        <v>8</v>
      </c>
      <c r="I1421">
        <v>8</v>
      </c>
      <c r="J1421" t="s">
        <v>246</v>
      </c>
      <c r="K1421">
        <v>41</v>
      </c>
      <c r="L1421">
        <v>243</v>
      </c>
      <c r="N1421" t="str">
        <f>VLOOKUP(Table1[[#This Row],[Genera species]], 'Check list'!A:E, 5, FALSE)</f>
        <v>Collabium carinatum</v>
      </c>
    </row>
    <row r="1422" spans="1:14">
      <c r="A1422">
        <v>17</v>
      </c>
      <c r="B1422">
        <v>3</v>
      </c>
      <c r="C1422">
        <v>7</v>
      </c>
      <c r="D1422" t="s">
        <v>177</v>
      </c>
      <c r="E1422" t="s">
        <v>178</v>
      </c>
      <c r="F1422">
        <v>2</v>
      </c>
      <c r="G1422">
        <v>118</v>
      </c>
      <c r="H1422">
        <v>57</v>
      </c>
      <c r="I1422">
        <v>57</v>
      </c>
      <c r="J1422" t="s">
        <v>246</v>
      </c>
      <c r="K1422">
        <v>41</v>
      </c>
      <c r="L1422">
        <v>243</v>
      </c>
      <c r="N1422" t="str">
        <f>VLOOKUP(Table1[[#This Row],[Genera species]], 'Check list'!A:E, 5, FALSE)</f>
        <v>Rubus probus</v>
      </c>
    </row>
    <row r="1423" spans="1:14">
      <c r="A1423">
        <v>17</v>
      </c>
      <c r="B1423">
        <v>3</v>
      </c>
      <c r="C1423">
        <v>7</v>
      </c>
      <c r="D1423" t="s">
        <v>13</v>
      </c>
      <c r="E1423" t="s">
        <v>94</v>
      </c>
      <c r="F1423">
        <v>4</v>
      </c>
      <c r="G1423">
        <v>59</v>
      </c>
      <c r="H1423">
        <v>6</v>
      </c>
      <c r="I1423">
        <v>6</v>
      </c>
      <c r="J1423" t="s">
        <v>246</v>
      </c>
      <c r="K1423">
        <v>41</v>
      </c>
      <c r="L1423">
        <v>243</v>
      </c>
      <c r="N1423" t="str">
        <f>VLOOKUP(Table1[[#This Row],[Genera species]], 'Check list'!A:E, 5, FALSE)</f>
        <v>Imperata cylindrica</v>
      </c>
    </row>
    <row r="1424" spans="1:14">
      <c r="A1424">
        <v>17</v>
      </c>
      <c r="B1424">
        <v>3</v>
      </c>
      <c r="C1424">
        <v>7</v>
      </c>
      <c r="D1424" t="s">
        <v>13</v>
      </c>
      <c r="E1424" t="s">
        <v>92</v>
      </c>
      <c r="F1424">
        <v>4</v>
      </c>
      <c r="G1424">
        <v>57</v>
      </c>
      <c r="H1424">
        <v>6</v>
      </c>
      <c r="I1424">
        <v>6</v>
      </c>
      <c r="J1424" t="s">
        <v>246</v>
      </c>
      <c r="K1424">
        <v>41</v>
      </c>
      <c r="L1424">
        <v>243</v>
      </c>
      <c r="N1424" t="str">
        <f>VLOOKUP(Table1[[#This Row],[Genera species]], 'Check list'!A:E, 5, FALSE)</f>
        <v>Oryza sp</v>
      </c>
    </row>
    <row r="1425" spans="1:14">
      <c r="A1425">
        <v>17</v>
      </c>
      <c r="B1425">
        <v>3</v>
      </c>
      <c r="C1425">
        <v>7</v>
      </c>
      <c r="D1425" t="s">
        <v>8</v>
      </c>
      <c r="E1425" t="s">
        <v>7</v>
      </c>
      <c r="F1425">
        <v>3</v>
      </c>
      <c r="G1425">
        <v>2</v>
      </c>
      <c r="H1425">
        <v>2</v>
      </c>
      <c r="I1425">
        <v>2</v>
      </c>
      <c r="J1425" t="s">
        <v>246</v>
      </c>
      <c r="K1425">
        <v>41</v>
      </c>
      <c r="L1425">
        <v>243</v>
      </c>
      <c r="N1425" t="str">
        <f>VLOOKUP(Table1[[#This Row],[Genera species]], 'Check list'!A:E, 5, FALSE)</f>
        <v>Aglaomorpha parkinsonii</v>
      </c>
    </row>
    <row r="1426" spans="1:14">
      <c r="A1426">
        <v>17</v>
      </c>
      <c r="B1426">
        <v>3</v>
      </c>
      <c r="C1426">
        <v>7</v>
      </c>
      <c r="D1426" t="s">
        <v>97</v>
      </c>
      <c r="E1426" t="s">
        <v>235</v>
      </c>
      <c r="F1426">
        <v>2</v>
      </c>
      <c r="G1426">
        <v>157</v>
      </c>
      <c r="H1426">
        <v>35</v>
      </c>
      <c r="I1426">
        <v>35</v>
      </c>
      <c r="J1426" t="s">
        <v>246</v>
      </c>
      <c r="K1426">
        <v>41</v>
      </c>
      <c r="L1426">
        <v>243</v>
      </c>
      <c r="N1426" t="str">
        <f>VLOOKUP(Table1[[#This Row],[Genera species]], 'Check list'!A:E, 5, FALSE)</f>
        <v>Schradera ledermannii</v>
      </c>
    </row>
    <row r="1427" spans="1:14">
      <c r="A1427">
        <v>17</v>
      </c>
      <c r="B1427">
        <v>3</v>
      </c>
      <c r="C1427">
        <v>7</v>
      </c>
      <c r="D1427" t="s">
        <v>28</v>
      </c>
      <c r="E1427" t="s">
        <v>29</v>
      </c>
      <c r="F1427">
        <v>4</v>
      </c>
      <c r="G1427">
        <v>15</v>
      </c>
      <c r="H1427">
        <v>12</v>
      </c>
      <c r="I1427">
        <v>12</v>
      </c>
      <c r="J1427" t="s">
        <v>246</v>
      </c>
      <c r="K1427">
        <v>41</v>
      </c>
      <c r="L1427">
        <v>243</v>
      </c>
      <c r="N1427" t="str">
        <f>VLOOKUP(Table1[[#This Row],[Genera species]], 'Check list'!A:E, 5, FALSE)</f>
        <v>Ereclitites hieracifolia</v>
      </c>
    </row>
    <row r="1428" spans="1:14">
      <c r="A1428">
        <v>17</v>
      </c>
      <c r="B1428">
        <v>3</v>
      </c>
      <c r="C1428">
        <v>7</v>
      </c>
      <c r="D1428" t="s">
        <v>99</v>
      </c>
      <c r="E1428" t="s">
        <v>100</v>
      </c>
      <c r="F1428">
        <v>2</v>
      </c>
      <c r="G1428">
        <v>62</v>
      </c>
      <c r="H1428">
        <v>36</v>
      </c>
      <c r="I1428">
        <v>36</v>
      </c>
      <c r="J1428" t="s">
        <v>246</v>
      </c>
      <c r="K1428">
        <v>41</v>
      </c>
      <c r="L1428">
        <v>243</v>
      </c>
      <c r="N1428" t="str">
        <f>VLOOKUP(Table1[[#This Row],[Genera species]], 'Check list'!A:E, 5, FALSE)</f>
        <v>Schefflera sp</v>
      </c>
    </row>
    <row r="1429" spans="1:14">
      <c r="A1429">
        <v>17</v>
      </c>
      <c r="B1429">
        <v>3</v>
      </c>
      <c r="C1429">
        <v>7</v>
      </c>
      <c r="D1429" t="s">
        <v>76</v>
      </c>
      <c r="E1429" t="s">
        <v>75</v>
      </c>
      <c r="F1429">
        <v>5</v>
      </c>
      <c r="G1429">
        <v>46</v>
      </c>
      <c r="H1429">
        <v>29</v>
      </c>
      <c r="I1429">
        <v>29</v>
      </c>
      <c r="J1429" t="s">
        <v>246</v>
      </c>
      <c r="K1429">
        <v>41</v>
      </c>
      <c r="L1429">
        <v>243</v>
      </c>
      <c r="N1429" t="str">
        <f>VLOOKUP(Table1[[#This Row],[Genera species]], 'Check list'!A:E, 5, FALSE)</f>
        <v>Tecomanthe dendrophila</v>
      </c>
    </row>
    <row r="1430" spans="1:14">
      <c r="A1430">
        <v>17</v>
      </c>
      <c r="B1430">
        <v>3</v>
      </c>
      <c r="C1430">
        <v>7</v>
      </c>
      <c r="D1430" t="s">
        <v>44</v>
      </c>
      <c r="E1430" t="s">
        <v>43</v>
      </c>
      <c r="F1430">
        <v>1</v>
      </c>
      <c r="G1430">
        <v>24</v>
      </c>
      <c r="H1430">
        <v>17</v>
      </c>
      <c r="I1430">
        <v>17</v>
      </c>
      <c r="J1430" t="s">
        <v>246</v>
      </c>
      <c r="K1430">
        <v>41</v>
      </c>
      <c r="L1430">
        <v>243</v>
      </c>
      <c r="N1430" t="str">
        <f>VLOOKUP(Table1[[#This Row],[Genera species]], 'Check list'!A:E, 5, FALSE)</f>
        <v>Glochidion disparipes</v>
      </c>
    </row>
    <row r="1431" spans="1:14">
      <c r="A1431">
        <v>17</v>
      </c>
      <c r="B1431">
        <v>3</v>
      </c>
      <c r="C1431">
        <v>7</v>
      </c>
      <c r="D1431" t="s">
        <v>8</v>
      </c>
      <c r="E1431" t="s">
        <v>129</v>
      </c>
      <c r="F1431">
        <v>5</v>
      </c>
      <c r="G1431">
        <v>84</v>
      </c>
      <c r="H1431">
        <v>2</v>
      </c>
      <c r="I1431">
        <v>2</v>
      </c>
      <c r="J1431" t="s">
        <v>246</v>
      </c>
      <c r="K1431">
        <v>41</v>
      </c>
      <c r="L1431">
        <v>243</v>
      </c>
      <c r="N1431" t="str">
        <f>VLOOKUP(Table1[[#This Row],[Genera species]], 'Check list'!A:E, 5, FALSE)</f>
        <v>Selliguea enervis</v>
      </c>
    </row>
    <row r="1432" spans="1:14">
      <c r="A1432">
        <v>17</v>
      </c>
      <c r="B1432">
        <v>3</v>
      </c>
      <c r="C1432">
        <v>7</v>
      </c>
      <c r="D1432" t="s">
        <v>33</v>
      </c>
      <c r="E1432" t="s">
        <v>191</v>
      </c>
      <c r="F1432">
        <v>5</v>
      </c>
      <c r="G1432">
        <v>128</v>
      </c>
      <c r="H1432">
        <v>13</v>
      </c>
      <c r="I1432">
        <v>13</v>
      </c>
      <c r="J1432" t="s">
        <v>246</v>
      </c>
      <c r="K1432">
        <v>41</v>
      </c>
      <c r="L1432">
        <v>243</v>
      </c>
      <c r="N1432" t="str">
        <f>VLOOKUP(Table1[[#This Row],[Genera species]], 'Check list'!A:E, 5, FALSE)</f>
        <v>Rhynchosia sublobata</v>
      </c>
    </row>
    <row r="1433" spans="1:14">
      <c r="A1433">
        <v>17</v>
      </c>
      <c r="B1433">
        <v>3</v>
      </c>
      <c r="C1433">
        <v>7</v>
      </c>
      <c r="D1433" t="s">
        <v>33</v>
      </c>
      <c r="E1433" t="s">
        <v>32</v>
      </c>
      <c r="F1433">
        <v>4</v>
      </c>
      <c r="G1433">
        <v>18</v>
      </c>
      <c r="H1433">
        <v>13</v>
      </c>
      <c r="I1433">
        <v>13</v>
      </c>
      <c r="J1433" t="s">
        <v>246</v>
      </c>
      <c r="K1433">
        <v>41</v>
      </c>
      <c r="L1433">
        <v>243</v>
      </c>
      <c r="N1433" t="str">
        <f>VLOOKUP(Table1[[#This Row],[Genera species]], 'Check list'!A:E, 5, FALSE)</f>
        <v>Pueraria montana</v>
      </c>
    </row>
    <row r="1434" spans="1:14">
      <c r="A1434">
        <v>17</v>
      </c>
      <c r="B1434">
        <v>3</v>
      </c>
      <c r="C1434">
        <v>7</v>
      </c>
      <c r="D1434" t="s">
        <v>86</v>
      </c>
      <c r="E1434" t="s">
        <v>109</v>
      </c>
      <c r="F1434">
        <v>3</v>
      </c>
      <c r="G1434">
        <v>69</v>
      </c>
      <c r="H1434">
        <v>32</v>
      </c>
      <c r="I1434">
        <v>32</v>
      </c>
      <c r="J1434" t="s">
        <v>246</v>
      </c>
      <c r="K1434">
        <v>41</v>
      </c>
      <c r="L1434">
        <v>243</v>
      </c>
      <c r="N1434" t="str">
        <f>VLOOKUP(Table1[[#This Row],[Genera species]], 'Check list'!A:E, 5, FALSE)</f>
        <v>Nephrolepis lauterbachii</v>
      </c>
    </row>
    <row r="1435" spans="1:14">
      <c r="A1435">
        <v>17</v>
      </c>
      <c r="B1435">
        <v>3</v>
      </c>
      <c r="C1435">
        <v>7</v>
      </c>
      <c r="D1435" t="s">
        <v>107</v>
      </c>
      <c r="E1435" t="s">
        <v>108</v>
      </c>
      <c r="F1435">
        <v>5</v>
      </c>
      <c r="G1435">
        <v>68</v>
      </c>
      <c r="H1435">
        <v>40</v>
      </c>
      <c r="I1435">
        <v>40</v>
      </c>
      <c r="J1435" t="s">
        <v>246</v>
      </c>
      <c r="K1435">
        <v>41</v>
      </c>
      <c r="L1435">
        <v>243</v>
      </c>
      <c r="N1435" t="str">
        <f>VLOOKUP(Table1[[#This Row],[Genera species]], 'Check list'!A:E, 5, FALSE)</f>
        <v>Stephania japonica</v>
      </c>
    </row>
    <row r="1436" spans="1:14">
      <c r="A1436">
        <v>17</v>
      </c>
      <c r="B1436">
        <v>3</v>
      </c>
      <c r="C1436">
        <v>7</v>
      </c>
      <c r="D1436" t="s">
        <v>8</v>
      </c>
      <c r="E1436" t="s">
        <v>200</v>
      </c>
      <c r="F1436">
        <v>6</v>
      </c>
      <c r="G1436">
        <v>133</v>
      </c>
      <c r="H1436">
        <v>2</v>
      </c>
      <c r="I1436">
        <v>2</v>
      </c>
      <c r="J1436" t="s">
        <v>246</v>
      </c>
      <c r="K1436">
        <v>41</v>
      </c>
      <c r="L1436">
        <v>243</v>
      </c>
      <c r="N1436" t="str">
        <f>VLOOKUP(Table1[[#This Row],[Genera species]], 'Check list'!A:E, 5, FALSE)</f>
        <v>Selliguea albidosquamata</v>
      </c>
    </row>
    <row r="1437" spans="1:14">
      <c r="A1437">
        <v>17</v>
      </c>
      <c r="B1437">
        <v>3</v>
      </c>
      <c r="C1437">
        <v>7</v>
      </c>
      <c r="D1437" t="s">
        <v>51</v>
      </c>
      <c r="E1437" t="s">
        <v>52</v>
      </c>
      <c r="F1437">
        <v>6</v>
      </c>
      <c r="G1437">
        <v>29</v>
      </c>
      <c r="H1437">
        <v>21</v>
      </c>
      <c r="I1437">
        <v>21</v>
      </c>
      <c r="J1437" t="s">
        <v>246</v>
      </c>
      <c r="K1437">
        <v>41</v>
      </c>
      <c r="L1437">
        <v>243</v>
      </c>
      <c r="N1437" t="str">
        <f>VLOOKUP(Table1[[#This Row],[Genera species]], 'Check list'!A:E, 5, FALSE)</f>
        <v>Dicranum scoparium</v>
      </c>
    </row>
    <row r="1438" spans="1:14">
      <c r="A1438">
        <v>17</v>
      </c>
      <c r="B1438">
        <v>3</v>
      </c>
      <c r="C1438">
        <v>7</v>
      </c>
      <c r="D1438" t="s">
        <v>27</v>
      </c>
      <c r="E1438" t="s">
        <v>239</v>
      </c>
      <c r="F1438">
        <v>1</v>
      </c>
      <c r="G1438">
        <v>163</v>
      </c>
      <c r="H1438">
        <v>11</v>
      </c>
      <c r="I1438">
        <v>11</v>
      </c>
      <c r="J1438" t="s">
        <v>246</v>
      </c>
      <c r="K1438">
        <v>41</v>
      </c>
      <c r="L1438">
        <v>243</v>
      </c>
      <c r="N1438" t="str">
        <f>VLOOKUP(Table1[[#This Row],[Genera species]], 'Check list'!A:E, 5, FALSE)</f>
        <v>Macaranga sp</v>
      </c>
    </row>
    <row r="1439" spans="1:14">
      <c r="A1439">
        <v>17</v>
      </c>
      <c r="B1439">
        <v>3</v>
      </c>
      <c r="C1439">
        <v>7</v>
      </c>
      <c r="D1439" t="s">
        <v>44</v>
      </c>
      <c r="E1439" t="s">
        <v>130</v>
      </c>
      <c r="F1439">
        <v>1</v>
      </c>
      <c r="G1439">
        <v>85</v>
      </c>
      <c r="H1439">
        <v>17</v>
      </c>
      <c r="I1439">
        <v>17</v>
      </c>
      <c r="J1439" t="s">
        <v>246</v>
      </c>
      <c r="K1439">
        <v>41</v>
      </c>
      <c r="L1439">
        <v>243</v>
      </c>
      <c r="N1439" t="str">
        <f>VLOOKUP(Table1[[#This Row],[Genera species]], 'Check list'!A:E, 5, FALSE)</f>
        <v>Glochidion eriocarpum</v>
      </c>
    </row>
    <row r="1440" spans="1:14">
      <c r="A1440">
        <v>17</v>
      </c>
      <c r="B1440">
        <v>3</v>
      </c>
      <c r="C1440">
        <v>7</v>
      </c>
      <c r="D1440" t="s">
        <v>15</v>
      </c>
      <c r="E1440" t="s">
        <v>134</v>
      </c>
      <c r="F1440">
        <v>1</v>
      </c>
      <c r="G1440">
        <v>11</v>
      </c>
      <c r="H1440">
        <v>7</v>
      </c>
      <c r="I1440">
        <v>7</v>
      </c>
      <c r="J1440" t="s">
        <v>246</v>
      </c>
      <c r="K1440">
        <v>41</v>
      </c>
      <c r="L1440">
        <v>243</v>
      </c>
      <c r="N1440" t="str">
        <f>VLOOKUP(Table1[[#This Row],[Genera species]], 'Check list'!A:E, 5, FALSE)</f>
        <v>Ficus wassa</v>
      </c>
    </row>
    <row r="1441" spans="1:14">
      <c r="A1441">
        <v>17</v>
      </c>
      <c r="B1441">
        <v>3</v>
      </c>
      <c r="C1441">
        <v>7</v>
      </c>
      <c r="D1441" t="s">
        <v>97</v>
      </c>
      <c r="E1441" t="s">
        <v>189</v>
      </c>
      <c r="F1441">
        <v>2</v>
      </c>
      <c r="G1441">
        <v>86</v>
      </c>
      <c r="H1441">
        <v>35</v>
      </c>
      <c r="I1441">
        <v>35</v>
      </c>
      <c r="J1441" t="s">
        <v>246</v>
      </c>
      <c r="K1441">
        <v>41</v>
      </c>
      <c r="L1441">
        <v>243</v>
      </c>
      <c r="N1441" t="str">
        <f>VLOOKUP(Table1[[#This Row],[Genera species]], 'Check list'!A:E, 5, FALSE)</f>
        <v>Psychotria insularum</v>
      </c>
    </row>
    <row r="1442" spans="1:14">
      <c r="A1442">
        <v>17</v>
      </c>
      <c r="B1442">
        <v>3</v>
      </c>
      <c r="C1442">
        <v>7</v>
      </c>
      <c r="D1442" t="s">
        <v>58</v>
      </c>
      <c r="E1442" t="s">
        <v>237</v>
      </c>
      <c r="F1442">
        <v>1</v>
      </c>
      <c r="G1442">
        <v>160</v>
      </c>
      <c r="H1442">
        <v>23</v>
      </c>
      <c r="I1442">
        <v>23</v>
      </c>
      <c r="J1442" t="s">
        <v>246</v>
      </c>
      <c r="K1442">
        <v>41</v>
      </c>
      <c r="L1442">
        <v>243</v>
      </c>
      <c r="N1442" t="str">
        <f>VLOOKUP(Table1[[#This Row],[Genera species]], 'Check list'!A:E, 5, FALSE)</f>
        <v>Litsea sp</v>
      </c>
    </row>
    <row r="1443" spans="1:14">
      <c r="A1443">
        <v>17</v>
      </c>
      <c r="B1443">
        <v>3</v>
      </c>
      <c r="C1443">
        <v>7</v>
      </c>
      <c r="D1443" t="s">
        <v>229</v>
      </c>
      <c r="E1443" t="s">
        <v>230</v>
      </c>
      <c r="F1443">
        <v>5</v>
      </c>
      <c r="G1443">
        <v>153</v>
      </c>
      <c r="H1443">
        <v>69</v>
      </c>
      <c r="I1443">
        <v>69</v>
      </c>
      <c r="J1443" t="s">
        <v>246</v>
      </c>
      <c r="K1443">
        <v>41</v>
      </c>
      <c r="L1443">
        <v>243</v>
      </c>
      <c r="N1443" t="str">
        <f>VLOOKUP(Table1[[#This Row],[Genera species]], 'Check list'!A:E, 5, FALSE)</f>
        <v>Diocorea sp</v>
      </c>
    </row>
    <row r="1444" spans="1:14">
      <c r="A1444">
        <v>17</v>
      </c>
      <c r="B1444">
        <v>3</v>
      </c>
      <c r="C1444">
        <v>7</v>
      </c>
      <c r="D1444" t="s">
        <v>122</v>
      </c>
      <c r="E1444" t="s">
        <v>123</v>
      </c>
      <c r="F1444">
        <v>1</v>
      </c>
      <c r="G1444">
        <v>79</v>
      </c>
      <c r="H1444">
        <v>44</v>
      </c>
      <c r="I1444">
        <v>44</v>
      </c>
      <c r="J1444" t="s">
        <v>246</v>
      </c>
      <c r="K1444">
        <v>41</v>
      </c>
      <c r="L1444">
        <v>243</v>
      </c>
      <c r="N1444" t="str">
        <f>VLOOKUP(Table1[[#This Row],[Genera species]], 'Check list'!A:E, 5, FALSE)</f>
        <v>Siphonodon celastrineus</v>
      </c>
    </row>
    <row r="1445" spans="1:14">
      <c r="A1445">
        <v>17</v>
      </c>
      <c r="B1445">
        <v>3</v>
      </c>
      <c r="C1445">
        <v>7</v>
      </c>
      <c r="D1445" t="s">
        <v>15</v>
      </c>
      <c r="E1445" t="s">
        <v>16</v>
      </c>
      <c r="F1445">
        <v>1</v>
      </c>
      <c r="G1445">
        <v>7</v>
      </c>
      <c r="H1445">
        <v>7</v>
      </c>
      <c r="I1445">
        <v>7</v>
      </c>
      <c r="J1445" t="s">
        <v>246</v>
      </c>
      <c r="K1445">
        <v>41</v>
      </c>
      <c r="L1445">
        <v>243</v>
      </c>
      <c r="N1445" t="str">
        <f>VLOOKUP(Table1[[#This Row],[Genera species]], 'Check list'!A:E, 5, FALSE)</f>
        <v>Ficus septica</v>
      </c>
    </row>
    <row r="1446" spans="1:14">
      <c r="A1446">
        <v>17</v>
      </c>
      <c r="B1446">
        <v>3</v>
      </c>
      <c r="C1446">
        <v>7</v>
      </c>
      <c r="D1446" t="s">
        <v>253</v>
      </c>
      <c r="E1446" t="s">
        <v>117</v>
      </c>
      <c r="F1446">
        <v>4</v>
      </c>
      <c r="G1446">
        <v>76</v>
      </c>
      <c r="H1446">
        <v>42</v>
      </c>
      <c r="I1446">
        <v>42</v>
      </c>
      <c r="J1446" t="s">
        <v>246</v>
      </c>
      <c r="K1446">
        <v>41</v>
      </c>
      <c r="L1446">
        <v>243</v>
      </c>
      <c r="N1446" t="str">
        <f>VLOOKUP(Table1[[#This Row],[Genera species]], 'Check list'!A:E, 5, FALSE)</f>
        <v>Rungia chinensis</v>
      </c>
    </row>
    <row r="1447" spans="1:14">
      <c r="A1447">
        <v>17</v>
      </c>
      <c r="B1447">
        <v>3</v>
      </c>
      <c r="C1447">
        <v>7</v>
      </c>
      <c r="D1447" t="s">
        <v>233</v>
      </c>
      <c r="E1447" t="s">
        <v>234</v>
      </c>
      <c r="F1447">
        <v>3</v>
      </c>
      <c r="G1447">
        <v>156</v>
      </c>
      <c r="H1447">
        <v>72</v>
      </c>
      <c r="I1447">
        <v>72</v>
      </c>
      <c r="J1447" t="s">
        <v>246</v>
      </c>
      <c r="K1447">
        <v>41</v>
      </c>
      <c r="L1447">
        <v>243</v>
      </c>
      <c r="N1447" t="str">
        <f>VLOOKUP(Table1[[#This Row],[Genera species]], 'Check list'!A:E, 5, FALSE)</f>
        <v>Huperzia quasipolytrichoides</v>
      </c>
    </row>
    <row r="1448" spans="1:14">
      <c r="A1448">
        <v>17</v>
      </c>
      <c r="B1448">
        <v>3</v>
      </c>
      <c r="C1448">
        <v>7</v>
      </c>
      <c r="D1448" t="s">
        <v>13</v>
      </c>
      <c r="E1448" t="s">
        <v>17</v>
      </c>
      <c r="F1448">
        <v>4</v>
      </c>
      <c r="G1448">
        <v>8</v>
      </c>
      <c r="H1448">
        <v>6</v>
      </c>
      <c r="I1448">
        <v>6</v>
      </c>
      <c r="J1448" t="s">
        <v>246</v>
      </c>
      <c r="K1448">
        <v>41</v>
      </c>
      <c r="L1448">
        <v>243</v>
      </c>
      <c r="N1448" t="str">
        <f>VLOOKUP(Table1[[#This Row],[Genera species]], 'Check list'!A:E, 5, FALSE)</f>
        <v>Microstegium vimineum</v>
      </c>
    </row>
    <row r="1449" spans="1:14">
      <c r="A1449">
        <v>17</v>
      </c>
      <c r="B1449">
        <v>3</v>
      </c>
      <c r="C1449">
        <v>8</v>
      </c>
      <c r="D1449" t="s">
        <v>173</v>
      </c>
      <c r="E1449" t="s">
        <v>174</v>
      </c>
      <c r="F1449">
        <v>1</v>
      </c>
      <c r="G1449">
        <v>115</v>
      </c>
      <c r="H1449">
        <v>56</v>
      </c>
      <c r="I1449">
        <v>56</v>
      </c>
      <c r="J1449" t="s">
        <v>246</v>
      </c>
      <c r="K1449">
        <v>41</v>
      </c>
      <c r="L1449">
        <v>243</v>
      </c>
      <c r="N1449" t="str">
        <f>VLOOKUP(Table1[[#This Row],[Genera species]], 'Check list'!A:E, 5, FALSE)</f>
        <v>Alphitonia incana</v>
      </c>
    </row>
    <row r="1450" spans="1:14">
      <c r="A1450">
        <v>17</v>
      </c>
      <c r="B1450">
        <v>3</v>
      </c>
      <c r="C1450">
        <v>8</v>
      </c>
      <c r="D1450" t="s">
        <v>33</v>
      </c>
      <c r="E1450" t="s">
        <v>32</v>
      </c>
      <c r="F1450">
        <v>4</v>
      </c>
      <c r="G1450">
        <v>18</v>
      </c>
      <c r="H1450">
        <v>13</v>
      </c>
      <c r="I1450">
        <v>13</v>
      </c>
      <c r="J1450" t="s">
        <v>246</v>
      </c>
      <c r="K1450">
        <v>41</v>
      </c>
      <c r="L1450">
        <v>243</v>
      </c>
      <c r="N1450" t="str">
        <f>VLOOKUP(Table1[[#This Row],[Genera species]], 'Check list'!A:E, 5, FALSE)</f>
        <v>Pueraria montana</v>
      </c>
    </row>
    <row r="1451" spans="1:14">
      <c r="A1451">
        <v>17</v>
      </c>
      <c r="B1451">
        <v>3</v>
      </c>
      <c r="C1451">
        <v>8</v>
      </c>
      <c r="D1451" t="s">
        <v>122</v>
      </c>
      <c r="E1451" t="s">
        <v>123</v>
      </c>
      <c r="F1451">
        <v>1</v>
      </c>
      <c r="G1451">
        <v>79</v>
      </c>
      <c r="H1451">
        <v>44</v>
      </c>
      <c r="I1451">
        <v>44</v>
      </c>
      <c r="J1451" t="s">
        <v>246</v>
      </c>
      <c r="K1451">
        <v>41</v>
      </c>
      <c r="L1451">
        <v>243</v>
      </c>
      <c r="N1451" t="str">
        <f>VLOOKUP(Table1[[#This Row],[Genera species]], 'Check list'!A:E, 5, FALSE)</f>
        <v>Siphonodon celastrineus</v>
      </c>
    </row>
    <row r="1452" spans="1:14">
      <c r="A1452">
        <v>17</v>
      </c>
      <c r="B1452">
        <v>3</v>
      </c>
      <c r="C1452">
        <v>8</v>
      </c>
      <c r="D1452" t="s">
        <v>97</v>
      </c>
      <c r="E1452" t="s">
        <v>235</v>
      </c>
      <c r="F1452">
        <v>2</v>
      </c>
      <c r="G1452">
        <v>157</v>
      </c>
      <c r="H1452">
        <v>35</v>
      </c>
      <c r="I1452">
        <v>35</v>
      </c>
      <c r="J1452" t="s">
        <v>246</v>
      </c>
      <c r="K1452">
        <v>41</v>
      </c>
      <c r="L1452">
        <v>243</v>
      </c>
      <c r="N1452" t="str">
        <f>VLOOKUP(Table1[[#This Row],[Genera species]], 'Check list'!A:E, 5, FALSE)</f>
        <v>Schradera ledermannii</v>
      </c>
    </row>
    <row r="1453" spans="1:14">
      <c r="A1453">
        <v>17</v>
      </c>
      <c r="B1453">
        <v>3</v>
      </c>
      <c r="C1453">
        <v>8</v>
      </c>
      <c r="D1453" t="s">
        <v>107</v>
      </c>
      <c r="E1453" t="s">
        <v>108</v>
      </c>
      <c r="F1453">
        <v>5</v>
      </c>
      <c r="G1453">
        <v>68</v>
      </c>
      <c r="H1453">
        <v>40</v>
      </c>
      <c r="I1453">
        <v>40</v>
      </c>
      <c r="J1453" t="s">
        <v>246</v>
      </c>
      <c r="K1453">
        <v>41</v>
      </c>
      <c r="L1453">
        <v>243</v>
      </c>
      <c r="N1453" t="str">
        <f>VLOOKUP(Table1[[#This Row],[Genera species]], 'Check list'!A:E, 5, FALSE)</f>
        <v>Stephania japonica</v>
      </c>
    </row>
    <row r="1454" spans="1:14">
      <c r="A1454">
        <v>17</v>
      </c>
      <c r="B1454">
        <v>3</v>
      </c>
      <c r="C1454">
        <v>8</v>
      </c>
      <c r="D1454" t="s">
        <v>58</v>
      </c>
      <c r="E1454" t="s">
        <v>237</v>
      </c>
      <c r="F1454">
        <v>1</v>
      </c>
      <c r="G1454">
        <v>160</v>
      </c>
      <c r="H1454">
        <v>23</v>
      </c>
      <c r="I1454">
        <v>23</v>
      </c>
      <c r="J1454" t="s">
        <v>246</v>
      </c>
      <c r="K1454">
        <v>41</v>
      </c>
      <c r="L1454">
        <v>243</v>
      </c>
      <c r="N1454" t="str">
        <f>VLOOKUP(Table1[[#This Row],[Genera species]], 'Check list'!A:E, 5, FALSE)</f>
        <v>Litsea sp</v>
      </c>
    </row>
    <row r="1455" spans="1:14">
      <c r="A1455">
        <v>17</v>
      </c>
      <c r="B1455">
        <v>3</v>
      </c>
      <c r="C1455">
        <v>8</v>
      </c>
      <c r="D1455" t="s">
        <v>67</v>
      </c>
      <c r="E1455" t="s">
        <v>183</v>
      </c>
      <c r="F1455">
        <v>4</v>
      </c>
      <c r="G1455">
        <v>124</v>
      </c>
      <c r="H1455">
        <v>26</v>
      </c>
      <c r="I1455">
        <v>26</v>
      </c>
      <c r="J1455" t="s">
        <v>246</v>
      </c>
      <c r="K1455">
        <v>41</v>
      </c>
      <c r="L1455">
        <v>243</v>
      </c>
      <c r="N1455" t="str">
        <f>VLOOKUP(Table1[[#This Row],[Genera species]], 'Check list'!A:E, 5, FALSE)</f>
        <v>Plectranthus amboinicus</v>
      </c>
    </row>
    <row r="1456" spans="1:14">
      <c r="A1456">
        <v>17</v>
      </c>
      <c r="B1456">
        <v>3</v>
      </c>
      <c r="C1456">
        <v>8</v>
      </c>
      <c r="D1456" t="s">
        <v>177</v>
      </c>
      <c r="E1456" t="s">
        <v>178</v>
      </c>
      <c r="F1456">
        <v>2</v>
      </c>
      <c r="G1456">
        <v>118</v>
      </c>
      <c r="H1456">
        <v>57</v>
      </c>
      <c r="I1456">
        <v>57</v>
      </c>
      <c r="J1456" t="s">
        <v>246</v>
      </c>
      <c r="K1456">
        <v>41</v>
      </c>
      <c r="L1456">
        <v>243</v>
      </c>
      <c r="N1456" t="str">
        <f>VLOOKUP(Table1[[#This Row],[Genera species]], 'Check list'!A:E, 5, FALSE)</f>
        <v>Rubus probus</v>
      </c>
    </row>
    <row r="1457" spans="1:14">
      <c r="A1457">
        <v>17</v>
      </c>
      <c r="B1457">
        <v>3</v>
      </c>
      <c r="C1457">
        <v>8</v>
      </c>
      <c r="D1457" t="s">
        <v>47</v>
      </c>
      <c r="E1457" t="s">
        <v>48</v>
      </c>
      <c r="F1457">
        <v>3</v>
      </c>
      <c r="G1457">
        <v>27</v>
      </c>
      <c r="H1457">
        <v>19</v>
      </c>
      <c r="I1457">
        <v>19</v>
      </c>
      <c r="J1457" t="s">
        <v>246</v>
      </c>
      <c r="K1457">
        <v>41</v>
      </c>
      <c r="L1457">
        <v>243</v>
      </c>
      <c r="N1457" t="str">
        <f>VLOOKUP(Table1[[#This Row],[Genera species]], 'Check list'!A:E, 5, FALSE)</f>
        <v>Sphaerostephanos veitchii</v>
      </c>
    </row>
    <row r="1458" spans="1:14">
      <c r="A1458">
        <v>17</v>
      </c>
      <c r="B1458">
        <v>3</v>
      </c>
      <c r="C1458">
        <v>8</v>
      </c>
      <c r="D1458" t="s">
        <v>18</v>
      </c>
      <c r="E1458" t="s">
        <v>25</v>
      </c>
      <c r="F1458">
        <v>6</v>
      </c>
      <c r="G1458">
        <v>13</v>
      </c>
      <c r="H1458">
        <v>8</v>
      </c>
      <c r="I1458">
        <v>8</v>
      </c>
      <c r="J1458" t="s">
        <v>246</v>
      </c>
      <c r="K1458">
        <v>41</v>
      </c>
      <c r="L1458">
        <v>243</v>
      </c>
      <c r="N1458" t="str">
        <f>VLOOKUP(Table1[[#This Row],[Genera species]], 'Check list'!A:E, 5, FALSE)</f>
        <v>Collabium carinatum</v>
      </c>
    </row>
    <row r="1459" spans="1:14">
      <c r="A1459">
        <v>17</v>
      </c>
      <c r="B1459">
        <v>3</v>
      </c>
      <c r="C1459">
        <v>8</v>
      </c>
      <c r="D1459" t="s">
        <v>58</v>
      </c>
      <c r="E1459" t="s">
        <v>80</v>
      </c>
      <c r="F1459">
        <v>1</v>
      </c>
      <c r="G1459">
        <v>49</v>
      </c>
      <c r="H1459">
        <v>23</v>
      </c>
      <c r="I1459">
        <v>23</v>
      </c>
      <c r="J1459" t="s">
        <v>246</v>
      </c>
      <c r="K1459">
        <v>41</v>
      </c>
      <c r="L1459">
        <v>243</v>
      </c>
      <c r="N1459" t="str">
        <f>VLOOKUP(Table1[[#This Row],[Genera species]], 'Check list'!A:E, 5, FALSE)</f>
        <v>Cinnamomum sp</v>
      </c>
    </row>
    <row r="1460" spans="1:14">
      <c r="A1460">
        <v>17</v>
      </c>
      <c r="B1460">
        <v>3</v>
      </c>
      <c r="C1460">
        <v>8</v>
      </c>
      <c r="D1460" t="s">
        <v>54</v>
      </c>
      <c r="E1460" t="s">
        <v>55</v>
      </c>
      <c r="F1460">
        <v>6</v>
      </c>
      <c r="G1460">
        <v>31</v>
      </c>
      <c r="H1460">
        <v>22</v>
      </c>
      <c r="I1460">
        <v>22</v>
      </c>
      <c r="J1460" t="s">
        <v>246</v>
      </c>
      <c r="K1460">
        <v>41</v>
      </c>
      <c r="L1460">
        <v>243</v>
      </c>
      <c r="N1460" t="str">
        <f>VLOOKUP(Table1[[#This Row],[Genera species]], 'Check list'!A:E, 5, FALSE)</f>
        <v>Schizaea dichotoma</v>
      </c>
    </row>
    <row r="1461" spans="1:14">
      <c r="A1461">
        <v>17</v>
      </c>
      <c r="B1461">
        <v>3</v>
      </c>
      <c r="C1461">
        <v>8</v>
      </c>
      <c r="D1461" t="s">
        <v>99</v>
      </c>
      <c r="E1461" t="s">
        <v>100</v>
      </c>
      <c r="F1461">
        <v>2</v>
      </c>
      <c r="G1461">
        <v>62</v>
      </c>
      <c r="H1461">
        <v>36</v>
      </c>
      <c r="I1461">
        <v>36</v>
      </c>
      <c r="J1461" t="s">
        <v>246</v>
      </c>
      <c r="K1461">
        <v>41</v>
      </c>
      <c r="L1461">
        <v>243</v>
      </c>
      <c r="N1461" t="str">
        <f>VLOOKUP(Table1[[#This Row],[Genera species]], 'Check list'!A:E, 5, FALSE)</f>
        <v>Schefflera sp</v>
      </c>
    </row>
    <row r="1462" spans="1:14">
      <c r="A1462">
        <v>17</v>
      </c>
      <c r="B1462">
        <v>3</v>
      </c>
      <c r="C1462">
        <v>8</v>
      </c>
      <c r="D1462" t="s">
        <v>15</v>
      </c>
      <c r="E1462" t="s">
        <v>16</v>
      </c>
      <c r="F1462">
        <v>1</v>
      </c>
      <c r="G1462">
        <v>7</v>
      </c>
      <c r="H1462">
        <v>7</v>
      </c>
      <c r="I1462">
        <v>7</v>
      </c>
      <c r="J1462" t="s">
        <v>246</v>
      </c>
      <c r="K1462">
        <v>41</v>
      </c>
      <c r="L1462">
        <v>243</v>
      </c>
      <c r="N1462" t="str">
        <f>VLOOKUP(Table1[[#This Row],[Genera species]], 'Check list'!A:E, 5, FALSE)</f>
        <v>Ficus septica</v>
      </c>
    </row>
    <row r="1463" spans="1:14">
      <c r="A1463">
        <v>17</v>
      </c>
      <c r="B1463">
        <v>3</v>
      </c>
      <c r="C1463">
        <v>8</v>
      </c>
      <c r="D1463" t="s">
        <v>86</v>
      </c>
      <c r="E1463" t="s">
        <v>109</v>
      </c>
      <c r="F1463">
        <v>3</v>
      </c>
      <c r="G1463">
        <v>69</v>
      </c>
      <c r="H1463">
        <v>32</v>
      </c>
      <c r="I1463">
        <v>32</v>
      </c>
      <c r="J1463" t="s">
        <v>246</v>
      </c>
      <c r="K1463">
        <v>41</v>
      </c>
      <c r="L1463">
        <v>243</v>
      </c>
      <c r="N1463" t="str">
        <f>VLOOKUP(Table1[[#This Row],[Genera species]], 'Check list'!A:E, 5, FALSE)</f>
        <v>Nephrolepis lauterbachii</v>
      </c>
    </row>
    <row r="1464" spans="1:14">
      <c r="A1464">
        <v>17</v>
      </c>
      <c r="B1464">
        <v>3</v>
      </c>
      <c r="C1464">
        <v>8</v>
      </c>
      <c r="D1464" t="s">
        <v>13</v>
      </c>
      <c r="E1464" t="s">
        <v>17</v>
      </c>
      <c r="F1464">
        <v>4</v>
      </c>
      <c r="G1464">
        <v>8</v>
      </c>
      <c r="H1464">
        <v>6</v>
      </c>
      <c r="I1464">
        <v>6</v>
      </c>
      <c r="J1464" t="s">
        <v>246</v>
      </c>
      <c r="K1464">
        <v>41</v>
      </c>
      <c r="L1464">
        <v>243</v>
      </c>
      <c r="N1464" t="str">
        <f>VLOOKUP(Table1[[#This Row],[Genera species]], 'Check list'!A:E, 5, FALSE)</f>
        <v>Microstegium vimineum</v>
      </c>
    </row>
    <row r="1465" spans="1:14">
      <c r="A1465">
        <v>17</v>
      </c>
      <c r="B1465">
        <v>3</v>
      </c>
      <c r="C1465">
        <v>8</v>
      </c>
      <c r="D1465" t="s">
        <v>97</v>
      </c>
      <c r="E1465" t="s">
        <v>189</v>
      </c>
      <c r="F1465">
        <v>2</v>
      </c>
      <c r="G1465">
        <v>86</v>
      </c>
      <c r="H1465">
        <v>35</v>
      </c>
      <c r="I1465">
        <v>35</v>
      </c>
      <c r="J1465" t="s">
        <v>246</v>
      </c>
      <c r="K1465">
        <v>41</v>
      </c>
      <c r="L1465">
        <v>243</v>
      </c>
      <c r="N1465" t="str">
        <f>VLOOKUP(Table1[[#This Row],[Genera species]], 'Check list'!A:E, 5, FALSE)</f>
        <v>Psychotria insularum</v>
      </c>
    </row>
    <row r="1466" spans="1:14">
      <c r="A1466">
        <v>17</v>
      </c>
      <c r="B1466">
        <v>3</v>
      </c>
      <c r="C1466">
        <v>8</v>
      </c>
      <c r="D1466" t="s">
        <v>8</v>
      </c>
      <c r="E1466" t="s">
        <v>184</v>
      </c>
      <c r="F1466">
        <v>3</v>
      </c>
      <c r="G1466">
        <v>125</v>
      </c>
      <c r="H1466">
        <v>2</v>
      </c>
      <c r="I1466">
        <v>2</v>
      </c>
      <c r="J1466" t="s">
        <v>246</v>
      </c>
      <c r="K1466">
        <v>41</v>
      </c>
      <c r="L1466">
        <v>243</v>
      </c>
      <c r="N1466" t="str">
        <f>VLOOKUP(Table1[[#This Row],[Genera species]], 'Check list'!A:E, 5, FALSE)</f>
        <v>Schellolepis persicifolia</v>
      </c>
    </row>
    <row r="1467" spans="1:14">
      <c r="A1467">
        <v>17</v>
      </c>
      <c r="B1467">
        <v>3</v>
      </c>
      <c r="C1467">
        <v>8</v>
      </c>
      <c r="D1467" t="s">
        <v>233</v>
      </c>
      <c r="E1467" t="s">
        <v>234</v>
      </c>
      <c r="F1467">
        <v>3</v>
      </c>
      <c r="G1467">
        <v>156</v>
      </c>
      <c r="H1467">
        <v>72</v>
      </c>
      <c r="I1467">
        <v>72</v>
      </c>
      <c r="J1467" t="s">
        <v>246</v>
      </c>
      <c r="K1467">
        <v>41</v>
      </c>
      <c r="L1467">
        <v>243</v>
      </c>
      <c r="N1467" t="str">
        <f>VLOOKUP(Table1[[#This Row],[Genera species]], 'Check list'!A:E, 5, FALSE)</f>
        <v>Huperzia quasipolytrichoides</v>
      </c>
    </row>
    <row r="1468" spans="1:14">
      <c r="A1468">
        <v>17</v>
      </c>
      <c r="B1468">
        <v>3</v>
      </c>
      <c r="C1468">
        <v>8</v>
      </c>
      <c r="D1468" t="s">
        <v>28</v>
      </c>
      <c r="E1468" t="s">
        <v>29</v>
      </c>
      <c r="F1468">
        <v>4</v>
      </c>
      <c r="G1468">
        <v>15</v>
      </c>
      <c r="H1468">
        <v>12</v>
      </c>
      <c r="I1468">
        <v>12</v>
      </c>
      <c r="J1468" t="s">
        <v>246</v>
      </c>
      <c r="K1468">
        <v>41</v>
      </c>
      <c r="L1468">
        <v>243</v>
      </c>
      <c r="N1468" t="str">
        <f>VLOOKUP(Table1[[#This Row],[Genera species]], 'Check list'!A:E, 5, FALSE)</f>
        <v>Ereclitites hieracifolia</v>
      </c>
    </row>
    <row r="1469" spans="1:14">
      <c r="A1469">
        <v>17</v>
      </c>
      <c r="B1469">
        <v>3</v>
      </c>
      <c r="C1469">
        <v>8</v>
      </c>
      <c r="D1469" t="s">
        <v>8</v>
      </c>
      <c r="E1469" t="s">
        <v>200</v>
      </c>
      <c r="F1469">
        <v>6</v>
      </c>
      <c r="G1469">
        <v>133</v>
      </c>
      <c r="H1469">
        <v>2</v>
      </c>
      <c r="I1469">
        <v>2</v>
      </c>
      <c r="J1469" t="s">
        <v>246</v>
      </c>
      <c r="K1469">
        <v>41</v>
      </c>
      <c r="L1469">
        <v>243</v>
      </c>
      <c r="N1469" t="str">
        <f>VLOOKUP(Table1[[#This Row],[Genera species]], 'Check list'!A:E, 5, FALSE)</f>
        <v>Selliguea albidosquamata</v>
      </c>
    </row>
    <row r="1470" spans="1:14">
      <c r="A1470">
        <v>17</v>
      </c>
      <c r="B1470">
        <v>3</v>
      </c>
      <c r="C1470">
        <v>8</v>
      </c>
      <c r="D1470" t="s">
        <v>51</v>
      </c>
      <c r="E1470" t="s">
        <v>52</v>
      </c>
      <c r="F1470">
        <v>6</v>
      </c>
      <c r="G1470">
        <v>29</v>
      </c>
      <c r="H1470">
        <v>21</v>
      </c>
      <c r="I1470">
        <v>21</v>
      </c>
      <c r="J1470" t="s">
        <v>246</v>
      </c>
      <c r="K1470">
        <v>41</v>
      </c>
      <c r="L1470">
        <v>243</v>
      </c>
      <c r="N1470" t="str">
        <f>VLOOKUP(Table1[[#This Row],[Genera species]], 'Check list'!A:E, 5, FALSE)</f>
        <v>Dicranum scoparium</v>
      </c>
    </row>
    <row r="1471" spans="1:14">
      <c r="A1471">
        <v>17</v>
      </c>
      <c r="B1471">
        <v>3</v>
      </c>
      <c r="C1471">
        <v>8</v>
      </c>
      <c r="D1471" t="s">
        <v>97</v>
      </c>
      <c r="E1471" t="s">
        <v>143</v>
      </c>
      <c r="F1471">
        <v>6</v>
      </c>
      <c r="G1471">
        <v>95</v>
      </c>
      <c r="H1471">
        <v>35</v>
      </c>
      <c r="I1471">
        <v>35</v>
      </c>
      <c r="J1471" t="s">
        <v>246</v>
      </c>
      <c r="K1471">
        <v>41</v>
      </c>
      <c r="L1471">
        <v>243</v>
      </c>
      <c r="N1471" t="str">
        <f>VLOOKUP(Table1[[#This Row],[Genera species]], 'Check list'!A:E, 5, FALSE)</f>
        <v>Hydnophytum microphyllum</v>
      </c>
    </row>
    <row r="1472" spans="1:14">
      <c r="A1472">
        <v>17</v>
      </c>
      <c r="B1472">
        <v>3</v>
      </c>
      <c r="C1472">
        <v>8</v>
      </c>
      <c r="D1472" t="s">
        <v>76</v>
      </c>
      <c r="E1472" t="s">
        <v>75</v>
      </c>
      <c r="F1472">
        <v>5</v>
      </c>
      <c r="G1472">
        <v>46</v>
      </c>
      <c r="H1472">
        <v>29</v>
      </c>
      <c r="I1472">
        <v>29</v>
      </c>
      <c r="J1472" t="s">
        <v>246</v>
      </c>
      <c r="K1472">
        <v>41</v>
      </c>
      <c r="L1472">
        <v>243</v>
      </c>
      <c r="N1472" t="str">
        <f>VLOOKUP(Table1[[#This Row],[Genera species]], 'Check list'!A:E, 5, FALSE)</f>
        <v>Tecomanthe dendrophila</v>
      </c>
    </row>
    <row r="1473" spans="1:14">
      <c r="A1473">
        <v>17</v>
      </c>
      <c r="B1473">
        <v>3</v>
      </c>
      <c r="C1473">
        <v>8</v>
      </c>
      <c r="D1473" t="s">
        <v>27</v>
      </c>
      <c r="E1473" t="s">
        <v>239</v>
      </c>
      <c r="F1473">
        <v>1</v>
      </c>
      <c r="G1473">
        <v>163</v>
      </c>
      <c r="H1473">
        <v>11</v>
      </c>
      <c r="I1473">
        <v>11</v>
      </c>
      <c r="J1473" t="s">
        <v>246</v>
      </c>
      <c r="K1473">
        <v>41</v>
      </c>
      <c r="L1473">
        <v>243</v>
      </c>
      <c r="N1473" t="str">
        <f>VLOOKUP(Table1[[#This Row],[Genera species]], 'Check list'!A:E, 5, FALSE)</f>
        <v>Macaranga sp</v>
      </c>
    </row>
    <row r="1474" spans="1:14">
      <c r="A1474">
        <v>17</v>
      </c>
      <c r="B1474">
        <v>3</v>
      </c>
      <c r="C1474">
        <v>8</v>
      </c>
      <c r="D1474" t="s">
        <v>253</v>
      </c>
      <c r="E1474" t="s">
        <v>117</v>
      </c>
      <c r="F1474">
        <v>4</v>
      </c>
      <c r="G1474">
        <v>76</v>
      </c>
      <c r="H1474">
        <v>42</v>
      </c>
      <c r="I1474">
        <v>42</v>
      </c>
      <c r="J1474" t="s">
        <v>246</v>
      </c>
      <c r="K1474">
        <v>41</v>
      </c>
      <c r="L1474">
        <v>243</v>
      </c>
      <c r="N1474" t="str">
        <f>VLOOKUP(Table1[[#This Row],[Genera species]], 'Check list'!A:E, 5, FALSE)</f>
        <v>Rungia chinensis</v>
      </c>
    </row>
    <row r="1475" spans="1:14">
      <c r="A1475">
        <v>17</v>
      </c>
      <c r="B1475">
        <v>3</v>
      </c>
      <c r="C1475">
        <v>8</v>
      </c>
      <c r="D1475" t="s">
        <v>18</v>
      </c>
      <c r="E1475" t="s">
        <v>219</v>
      </c>
      <c r="F1475">
        <v>6</v>
      </c>
      <c r="G1475">
        <v>145</v>
      </c>
      <c r="H1475">
        <v>8</v>
      </c>
      <c r="I1475">
        <v>8</v>
      </c>
      <c r="J1475" t="s">
        <v>246</v>
      </c>
      <c r="K1475">
        <v>41</v>
      </c>
      <c r="L1475">
        <v>243</v>
      </c>
      <c r="N1475" t="str">
        <f>VLOOKUP(Table1[[#This Row],[Genera species]], 'Check list'!A:E, 5, FALSE)</f>
        <v>Dendrobium sp</v>
      </c>
    </row>
    <row r="1476" spans="1:14">
      <c r="A1476">
        <v>17</v>
      </c>
      <c r="B1476">
        <v>3</v>
      </c>
      <c r="C1476">
        <v>8</v>
      </c>
      <c r="D1476" t="s">
        <v>97</v>
      </c>
      <c r="E1476" t="s">
        <v>235</v>
      </c>
      <c r="F1476">
        <v>2</v>
      </c>
      <c r="G1476">
        <v>157</v>
      </c>
      <c r="H1476">
        <v>35</v>
      </c>
      <c r="I1476">
        <v>35</v>
      </c>
      <c r="J1476" t="s">
        <v>246</v>
      </c>
      <c r="K1476">
        <v>41</v>
      </c>
      <c r="L1476">
        <v>243</v>
      </c>
      <c r="N1476" t="str">
        <f>VLOOKUP(Table1[[#This Row],[Genera species]], 'Check list'!A:E, 5, FALSE)</f>
        <v>Schradera ledermannii</v>
      </c>
    </row>
    <row r="1048575" spans="11:11">
      <c r="K1048575" t="s">
        <v>249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Dominate species</vt:lpstr>
      <vt:lpstr>Quadrants</vt:lpstr>
      <vt:lpstr>Plant habits</vt:lpstr>
      <vt:lpstr>Plant composition</vt:lpstr>
      <vt:lpstr>Total Families</vt:lpstr>
      <vt:lpstr>Total Genera</vt:lpstr>
      <vt:lpstr>Shannon-index</vt:lpstr>
      <vt:lpstr>Soil results</vt:lpstr>
      <vt:lpstr>Original data</vt:lpstr>
      <vt:lpstr>Check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Plinduo</dc:creator>
  <cp:lastModifiedBy>Kang</cp:lastModifiedBy>
  <cp:lastPrinted>2021-08-24T03:30:43Z</cp:lastPrinted>
  <dcterms:created xsi:type="dcterms:W3CDTF">2021-07-13T04:20:00Z</dcterms:created>
  <dcterms:modified xsi:type="dcterms:W3CDTF">2021-09-15T05:30:30Z</dcterms:modified>
</cp:coreProperties>
</file>