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Wahyu\SIA 2\Aplikasi Sederhana Persediaan Barang\"/>
    </mc:Choice>
  </mc:AlternateContent>
  <xr:revisionPtr revIDLastSave="0" documentId="13_ncr:1_{3F01205D-239D-4020-A70A-A98ABE881E0A}" xr6:coauthVersionLast="47" xr6:coauthVersionMax="47" xr10:uidLastSave="{00000000-0000-0000-0000-000000000000}"/>
  <bookViews>
    <workbookView xWindow="-110" yWindow="-110" windowWidth="19420" windowHeight="10300" tabRatio="880" firstSheet="4" activeTab="14" xr2:uid="{1BF45D03-BBA7-49C2-9B60-DC1D89397F4F}"/>
  </bookViews>
  <sheets>
    <sheet name="DATABARANG" sheetId="6" r:id="rId1"/>
    <sheet name="LAPORANSTOKBARANG" sheetId="22" r:id="rId2"/>
    <sheet name="BARANGMASUK" sheetId="9" r:id="rId3"/>
    <sheet name="BARANGKELUAR" sheetId="10" r:id="rId4"/>
    <sheet name="CARIBARANG" sheetId="13" r:id="rId5"/>
    <sheet name="MENU" sheetId="11" r:id="rId6"/>
    <sheet name="FUNGSI" sheetId="12" r:id="rId7"/>
    <sheet name="KATEGORI" sheetId="7" r:id="rId8"/>
    <sheet name="UKURAN" sheetId="8" r:id="rId9"/>
    <sheet name="DATASUPPLIER" sheetId="3" state="hidden" r:id="rId10"/>
    <sheet name="CARIMASUK" sheetId="14" r:id="rId11"/>
    <sheet name="CARIKELUAR" sheetId="15" r:id="rId12"/>
    <sheet name="REKAPITULASI" sheetId="16" r:id="rId13"/>
    <sheet name="BARCODE" sheetId="18" r:id="rId14"/>
    <sheet name="DATAUSER" sheetId="19" r:id="rId15"/>
  </sheets>
  <functionGroups builtInGroupCount="19"/>
  <definedNames>
    <definedName name="_xlnm._FilterDatabase" localSheetId="0" hidden="1">DATABARANG!$A$5:$K$10</definedName>
    <definedName name="_xlnm.Criteria" localSheetId="4">CARIBARANG!$O$5:$O$6</definedName>
    <definedName name="DATAPRODUK">#REF!</definedName>
    <definedName name="_xlnm.Extract" localSheetId="4">CARIBARANG!$A$5:$K$5</definedName>
    <definedName name="LAPORAN">LAPORANSTOKBARANG!$A$6:$G$9</definedName>
    <definedName name="_xlnm.Print_Area" localSheetId="1">LAPORANSTOKBARANG!$A$1:$G$28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9" l="1"/>
  <c r="A9" i="9"/>
  <c r="A8" i="22"/>
  <c r="H10" i="6"/>
  <c r="A10" i="6"/>
  <c r="H9" i="6"/>
  <c r="A9" i="6"/>
  <c r="H8" i="6"/>
  <c r="A8" i="6"/>
  <c r="A8" i="9"/>
  <c r="A7" i="10"/>
  <c r="A7" i="9"/>
  <c r="A7" i="22"/>
  <c r="H7" i="6"/>
  <c r="A7" i="6"/>
  <c r="A6" i="10"/>
  <c r="A6" i="9"/>
  <c r="A6" i="22"/>
  <c r="H6" i="6"/>
  <c r="A6" i="6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G96" i="22"/>
  <c r="G97" i="22"/>
  <c r="G98" i="22"/>
  <c r="G99" i="22"/>
  <c r="G100" i="22"/>
  <c r="G101" i="22"/>
  <c r="G102" i="22"/>
  <c r="G103" i="22"/>
  <c r="G104" i="22"/>
  <c r="G105" i="22"/>
  <c r="G106" i="22"/>
  <c r="G107" i="22"/>
  <c r="G108" i="22"/>
  <c r="G109" i="22"/>
  <c r="G110" i="22"/>
  <c r="G111" i="22"/>
  <c r="G112" i="22"/>
  <c r="G113" i="22"/>
  <c r="G114" i="22"/>
  <c r="G115" i="22"/>
  <c r="G116" i="22"/>
  <c r="G117" i="22"/>
  <c r="G118" i="22"/>
  <c r="G119" i="22"/>
  <c r="G120" i="22"/>
  <c r="G121" i="22"/>
  <c r="G122" i="22"/>
  <c r="G123" i="22"/>
  <c r="G124" i="22"/>
  <c r="G125" i="22"/>
  <c r="G126" i="22"/>
  <c r="G127" i="22"/>
  <c r="G128" i="22"/>
  <c r="G129" i="22"/>
  <c r="G130" i="22"/>
  <c r="G131" i="22"/>
  <c r="G132" i="22"/>
  <c r="G133" i="22"/>
  <c r="G134" i="22"/>
  <c r="G135" i="22"/>
  <c r="G136" i="22"/>
  <c r="G137" i="22"/>
  <c r="G138" i="22"/>
  <c r="G139" i="22"/>
  <c r="G140" i="22"/>
  <c r="G141" i="22"/>
  <c r="G142" i="22"/>
  <c r="G143" i="22"/>
  <c r="G144" i="22"/>
  <c r="G145" i="22"/>
  <c r="G146" i="22"/>
  <c r="G147" i="22"/>
  <c r="G148" i="22"/>
  <c r="G149" i="22"/>
  <c r="G150" i="22"/>
  <c r="G151" i="22"/>
  <c r="G152" i="22"/>
  <c r="G153" i="22"/>
  <c r="G154" i="22"/>
  <c r="G155" i="22"/>
  <c r="G156" i="22"/>
  <c r="G157" i="22"/>
  <c r="G158" i="22"/>
  <c r="G159" i="22"/>
  <c r="G160" i="22"/>
  <c r="G161" i="22"/>
  <c r="G162" i="22"/>
  <c r="G163" i="22"/>
  <c r="G164" i="22"/>
  <c r="G165" i="22"/>
  <c r="G166" i="22"/>
  <c r="G167" i="22"/>
  <c r="G168" i="22"/>
  <c r="G169" i="22"/>
  <c r="G170" i="22"/>
  <c r="G171" i="22"/>
  <c r="G172" i="22"/>
  <c r="G173" i="22"/>
  <c r="G174" i="22"/>
  <c r="G175" i="22"/>
  <c r="G176" i="22"/>
  <c r="G177" i="22"/>
  <c r="G178" i="22"/>
  <c r="G179" i="22"/>
  <c r="G180" i="22"/>
  <c r="G181" i="22"/>
  <c r="G182" i="22"/>
  <c r="G183" i="22"/>
  <c r="G184" i="22"/>
  <c r="G185" i="22"/>
  <c r="G186" i="22"/>
  <c r="G187" i="22"/>
  <c r="G188" i="22"/>
  <c r="G189" i="22"/>
  <c r="G190" i="22"/>
  <c r="G191" i="22"/>
  <c r="G192" i="22"/>
  <c r="G193" i="22"/>
  <c r="G194" i="22"/>
  <c r="G195" i="22"/>
  <c r="G196" i="22"/>
  <c r="G197" i="22"/>
  <c r="G198" i="22"/>
  <c r="G199" i="22"/>
  <c r="G200" i="22"/>
  <c r="G201" i="22"/>
  <c r="G202" i="22"/>
  <c r="G203" i="22"/>
  <c r="G204" i="22"/>
  <c r="G205" i="22"/>
  <c r="G206" i="22"/>
  <c r="G207" i="22"/>
  <c r="G208" i="22"/>
  <c r="G209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F42" i="22"/>
  <c r="F43" i="22"/>
  <c r="F44" i="22"/>
  <c r="F45" i="22"/>
  <c r="F46" i="22"/>
  <c r="F47" i="22"/>
  <c r="F48" i="22"/>
  <c r="F49" i="22"/>
  <c r="F50" i="22"/>
  <c r="F51" i="22"/>
  <c r="F52" i="22"/>
  <c r="F53" i="22"/>
  <c r="F54" i="22"/>
  <c r="F55" i="22"/>
  <c r="F56" i="22"/>
  <c r="F57" i="22"/>
  <c r="F58" i="22"/>
  <c r="F59" i="22"/>
  <c r="F60" i="22"/>
  <c r="F61" i="22"/>
  <c r="F62" i="22"/>
  <c r="F63" i="22"/>
  <c r="F64" i="22"/>
  <c r="F65" i="22"/>
  <c r="F66" i="22"/>
  <c r="F67" i="22"/>
  <c r="F68" i="22"/>
  <c r="F69" i="22"/>
  <c r="F70" i="22"/>
  <c r="F71" i="22"/>
  <c r="F72" i="22"/>
  <c r="F73" i="22"/>
  <c r="F74" i="22"/>
  <c r="F75" i="22"/>
  <c r="F76" i="22"/>
  <c r="F77" i="22"/>
  <c r="F78" i="22"/>
  <c r="F79" i="22"/>
  <c r="F80" i="22"/>
  <c r="F81" i="22"/>
  <c r="F82" i="22"/>
  <c r="F83" i="22"/>
  <c r="F84" i="22"/>
  <c r="F85" i="22"/>
  <c r="F86" i="22"/>
  <c r="F87" i="22"/>
  <c r="F88" i="22"/>
  <c r="F89" i="22"/>
  <c r="F90" i="22"/>
  <c r="F91" i="22"/>
  <c r="F92" i="22"/>
  <c r="F93" i="22"/>
  <c r="F94" i="22"/>
  <c r="F95" i="22"/>
  <c r="F96" i="22"/>
  <c r="F97" i="22"/>
  <c r="F98" i="22"/>
  <c r="F99" i="22"/>
  <c r="F100" i="22"/>
  <c r="F101" i="22"/>
  <c r="F102" i="22"/>
  <c r="F103" i="22"/>
  <c r="F104" i="22"/>
  <c r="F105" i="22"/>
  <c r="F106" i="22"/>
  <c r="F107" i="22"/>
  <c r="F108" i="22"/>
  <c r="F109" i="22"/>
  <c r="F110" i="22"/>
  <c r="F111" i="22"/>
  <c r="F112" i="22"/>
  <c r="F113" i="22"/>
  <c r="F114" i="22"/>
  <c r="F115" i="22"/>
  <c r="F116" i="22"/>
  <c r="F117" i="22"/>
  <c r="F118" i="22"/>
  <c r="F119" i="22"/>
  <c r="F120" i="22"/>
  <c r="F121" i="22"/>
  <c r="F122" i="22"/>
  <c r="F123" i="22"/>
  <c r="F124" i="22"/>
  <c r="F125" i="22"/>
  <c r="F126" i="22"/>
  <c r="F127" i="22"/>
  <c r="F128" i="22"/>
  <c r="F129" i="22"/>
  <c r="F130" i="22"/>
  <c r="F131" i="22"/>
  <c r="F132" i="22"/>
  <c r="F133" i="22"/>
  <c r="F134" i="22"/>
  <c r="F135" i="22"/>
  <c r="F136" i="22"/>
  <c r="F137" i="22"/>
  <c r="F138" i="22"/>
  <c r="F139" i="22"/>
  <c r="F140" i="22"/>
  <c r="F141" i="22"/>
  <c r="F142" i="22"/>
  <c r="F143" i="22"/>
  <c r="F144" i="22"/>
  <c r="F145" i="22"/>
  <c r="F146" i="22"/>
  <c r="F147" i="22"/>
  <c r="F148" i="22"/>
  <c r="F149" i="22"/>
  <c r="F150" i="22"/>
  <c r="F151" i="22"/>
  <c r="F152" i="22"/>
  <c r="F153" i="22"/>
  <c r="F154" i="22"/>
  <c r="F155" i="22"/>
  <c r="F156" i="22"/>
  <c r="F157" i="22"/>
  <c r="F158" i="22"/>
  <c r="F159" i="22"/>
  <c r="F160" i="22"/>
  <c r="F161" i="22"/>
  <c r="F162" i="22"/>
  <c r="F163" i="22"/>
  <c r="F164" i="22"/>
  <c r="F165" i="22"/>
  <c r="F166" i="22"/>
  <c r="F167" i="22"/>
  <c r="F168" i="22"/>
  <c r="F169" i="22"/>
  <c r="F170" i="22"/>
  <c r="F171" i="22"/>
  <c r="F172" i="22"/>
  <c r="F173" i="22"/>
  <c r="F174" i="22"/>
  <c r="F175" i="22"/>
  <c r="F176" i="22"/>
  <c r="F177" i="22"/>
  <c r="F178" i="22"/>
  <c r="F179" i="22"/>
  <c r="F180" i="22"/>
  <c r="F181" i="22"/>
  <c r="F182" i="22"/>
  <c r="F183" i="22"/>
  <c r="F184" i="22"/>
  <c r="F185" i="22"/>
  <c r="F186" i="22"/>
  <c r="F187" i="22"/>
  <c r="F188" i="22"/>
  <c r="F189" i="22"/>
  <c r="F190" i="22"/>
  <c r="F191" i="22"/>
  <c r="F192" i="22"/>
  <c r="F193" i="22"/>
  <c r="F194" i="22"/>
  <c r="F195" i="22"/>
  <c r="F196" i="22"/>
  <c r="F197" i="22"/>
  <c r="F198" i="22"/>
  <c r="F199" i="22"/>
  <c r="F200" i="22"/>
  <c r="F201" i="22"/>
  <c r="F202" i="22"/>
  <c r="F203" i="22"/>
  <c r="F204" i="22"/>
  <c r="F205" i="22"/>
  <c r="F206" i="22"/>
  <c r="F207" i="22"/>
  <c r="F208" i="22"/>
  <c r="F209" i="22"/>
  <c r="E6" i="22"/>
  <c r="G6" i="22" s="1"/>
  <c r="E7" i="22"/>
  <c r="G7" i="22" s="1"/>
  <c r="E8" i="22"/>
  <c r="G8" i="22" s="1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161" i="22"/>
  <c r="E162" i="22"/>
  <c r="E163" i="22"/>
  <c r="E164" i="22"/>
  <c r="E165" i="22"/>
  <c r="E166" i="22"/>
  <c r="E167" i="22"/>
  <c r="E168" i="22"/>
  <c r="E169" i="22"/>
  <c r="E170" i="22"/>
  <c r="E171" i="22"/>
  <c r="E172" i="22"/>
  <c r="E173" i="22"/>
  <c r="E174" i="22"/>
  <c r="E175" i="22"/>
  <c r="E176" i="22"/>
  <c r="E177" i="22"/>
  <c r="E178" i="22"/>
  <c r="E179" i="22"/>
  <c r="E180" i="22"/>
  <c r="E181" i="22"/>
  <c r="E182" i="22"/>
  <c r="E183" i="22"/>
  <c r="E184" i="22"/>
  <c r="E185" i="22"/>
  <c r="E186" i="22"/>
  <c r="E187" i="22"/>
  <c r="E188" i="22"/>
  <c r="E189" i="22"/>
  <c r="E190" i="22"/>
  <c r="E191" i="22"/>
  <c r="E192" i="22"/>
  <c r="E193" i="22"/>
  <c r="E194" i="22"/>
  <c r="E195" i="22"/>
  <c r="E196" i="22"/>
  <c r="E197" i="22"/>
  <c r="E198" i="22"/>
  <c r="E199" i="22"/>
  <c r="E200" i="22"/>
  <c r="E201" i="22"/>
  <c r="E202" i="22"/>
  <c r="E203" i="22"/>
  <c r="E204" i="22"/>
  <c r="E205" i="22"/>
  <c r="E206" i="22"/>
  <c r="E207" i="22"/>
  <c r="E208" i="22"/>
  <c r="E209" i="22"/>
  <c r="K6" i="12" l="1"/>
  <c r="L6" i="12"/>
  <c r="A7" i="3" l="1"/>
  <c r="A6" i="3"/>
  <c r="C26" i="16" l="1"/>
  <c r="C23" i="16"/>
  <c r="C6" i="18"/>
  <c r="C24" i="16" l="1"/>
  <c r="D9" i="16"/>
  <c r="D10" i="16"/>
  <c r="D11" i="16"/>
  <c r="D12" i="16"/>
  <c r="D13" i="16"/>
  <c r="D14" i="16"/>
  <c r="D15" i="16"/>
  <c r="D16" i="16"/>
  <c r="D17" i="16"/>
  <c r="D18" i="16"/>
  <c r="D19" i="16"/>
  <c r="D8" i="16"/>
  <c r="C9" i="16"/>
  <c r="C8" i="16"/>
  <c r="C10" i="16"/>
  <c r="C11" i="16"/>
  <c r="C12" i="16"/>
  <c r="C13" i="16"/>
  <c r="C14" i="16"/>
  <c r="C15" i="16"/>
  <c r="C16" i="16"/>
  <c r="C17" i="16"/>
  <c r="C18" i="16"/>
  <c r="C19" i="16"/>
  <c r="L3" i="15"/>
  <c r="H3" i="14"/>
  <c r="H6" i="12"/>
  <c r="D20" i="16" l="1"/>
  <c r="C20" i="16"/>
  <c r="E18" i="16"/>
  <c r="E17" i="16"/>
  <c r="E16" i="16"/>
  <c r="E9" i="16"/>
  <c r="E14" i="16"/>
  <c r="E13" i="16"/>
  <c r="E12" i="16"/>
  <c r="E19" i="16"/>
  <c r="E15" i="16"/>
  <c r="E11" i="16"/>
  <c r="E10" i="16"/>
  <c r="E8" i="16"/>
  <c r="E20" i="16" l="1"/>
</calcChain>
</file>

<file path=xl/sharedStrings.xml><?xml version="1.0" encoding="utf-8"?>
<sst xmlns="http://schemas.openxmlformats.org/spreadsheetml/2006/main" count="218" uniqueCount="89">
  <si>
    <t>Nama Barang</t>
  </si>
  <si>
    <t>DATA BARANG</t>
  </si>
  <si>
    <t>No</t>
  </si>
  <si>
    <t>Kode Barang</t>
  </si>
  <si>
    <t>Jenis Barang</t>
  </si>
  <si>
    <t>Satuan</t>
  </si>
  <si>
    <t>Stok</t>
  </si>
  <si>
    <t>Reorder</t>
  </si>
  <si>
    <t>Status Re-Order</t>
  </si>
  <si>
    <t>Harga Beli</t>
  </si>
  <si>
    <t>Harga Jual</t>
  </si>
  <si>
    <t>Profit</t>
  </si>
  <si>
    <t>Tanggal</t>
  </si>
  <si>
    <t>Bulan</t>
  </si>
  <si>
    <t>Tahun</t>
  </si>
  <si>
    <t>Jumlah Masuk</t>
  </si>
  <si>
    <t>Desember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</si>
  <si>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</si>
  <si>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</si>
  <si>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</si>
  <si>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</si>
  <si>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</si>
  <si>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</si>
  <si>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</si>
  <si>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</si>
  <si>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</si>
  <si>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</si>
  <si>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</si>
  <si>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Jumlah Keluar</t>
  </si>
  <si>
    <t>Harga Satuan</t>
  </si>
  <si>
    <t>Total Harga</t>
  </si>
  <si>
    <t>Total Profit</t>
  </si>
  <si>
    <t>LAPORAN BARANG MASUK</t>
  </si>
  <si>
    <t>Number Export</t>
  </si>
  <si>
    <t/>
  </si>
  <si>
    <t>LAPORAN BARANG KELUAR</t>
  </si>
  <si>
    <t>Data Barang Keluar Masuk</t>
  </si>
  <si>
    <t>Total Masuk</t>
  </si>
  <si>
    <t>Total Keluar</t>
  </si>
  <si>
    <t>Total</t>
  </si>
  <si>
    <t>Total Transaksi</t>
  </si>
  <si>
    <t>Total Stok</t>
  </si>
  <si>
    <t>Kategori</t>
  </si>
  <si>
    <t>Hoodie</t>
  </si>
  <si>
    <t>Dewasa Lengan Pendek</t>
  </si>
  <si>
    <t>Dewasa Lengan Panjang</t>
  </si>
  <si>
    <t>Anak Lengan Pendek</t>
  </si>
  <si>
    <t>Anak Lengan Panjang</t>
  </si>
  <si>
    <t>Super Laweh</t>
  </si>
  <si>
    <t>S</t>
  </si>
  <si>
    <t>L</t>
  </si>
  <si>
    <t>M</t>
  </si>
  <si>
    <t>Ukuran</t>
  </si>
  <si>
    <t>Harga</t>
  </si>
  <si>
    <t>Kode</t>
  </si>
  <si>
    <t xml:space="preserve">Barcode </t>
  </si>
  <si>
    <t>BR-705547511</t>
  </si>
  <si>
    <t>BR-533424020</t>
  </si>
  <si>
    <t>Baju</t>
  </si>
  <si>
    <t>Celana</t>
  </si>
  <si>
    <t>Yes</t>
  </si>
  <si>
    <t>DATA USER</t>
  </si>
  <si>
    <t>Username</t>
  </si>
  <si>
    <t>Password</t>
  </si>
  <si>
    <t>wahyu</t>
  </si>
  <si>
    <t>Pertanyaan Keamanan</t>
  </si>
  <si>
    <t>Klub kebanggaan?</t>
  </si>
  <si>
    <t>Makanan favorit?</t>
  </si>
  <si>
    <t>mie</t>
  </si>
  <si>
    <t>persib</t>
  </si>
  <si>
    <t>Warna favorit ?</t>
  </si>
  <si>
    <t>Baju A</t>
  </si>
  <si>
    <t>XL</t>
  </si>
  <si>
    <t>A</t>
  </si>
  <si>
    <t>NO</t>
  </si>
  <si>
    <t>KODE BARANG</t>
  </si>
  <si>
    <t>NAMA BARANG</t>
  </si>
  <si>
    <t>STOK AWAL</t>
  </si>
  <si>
    <t>MASUK</t>
  </si>
  <si>
    <t>KELUAR</t>
  </si>
  <si>
    <t>STOK AKHIR</t>
  </si>
  <si>
    <t>B</t>
  </si>
  <si>
    <t>LAPORAN PERSEDIAAN BARANG DAGANG</t>
  </si>
  <si>
    <t>SARANG KAPUYUAK BUKITTINGGI SUMATERA BARAT</t>
  </si>
  <si>
    <t>wabredz</t>
  </si>
  <si>
    <t>wahyu jebredz</t>
  </si>
  <si>
    <t>biru</t>
  </si>
  <si>
    <t>Jawaban Pertanyaan</t>
  </si>
  <si>
    <t>Wahyu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</si>
</sst>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p&quot;* #,##0_);_(&quot;Rp&quot;* \(#,##0\);_(&quot;Rp&quot;* &quot;-&quot;_);_(@_)"/>
    <numFmt numFmtId="165" formatCode="_(&quot;Rp&quot;* #,##0.00_);_(&quot;Rp&quot;* \(#,##0.00\);_(&quot;Rp&quot;* &quot;-&quot;??_);_(@_)"/>
    <numFmt numFmtId="166" formatCode="_-&quot;Rp&quot;* #,##0_-;\-&quot;Rp&quot;* #,##0_-;_-&quot;Rp&quot;* &quot;-&quot;??_-;_-@_-"/>
  </numFmts>
  <fonts count="15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color theme="0" tint="-0.499984740745262"/>
      <name val="Calibri"/>
      <family val="2"/>
      <charset val="1"/>
      <scheme val="minor"/>
    </font>
    <font>
      <b/>
      <sz val="12"/>
      <color theme="1" tint="0.249977111117893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b/>
      <sz val="14"/>
      <color theme="1"/>
      <name val="Roboto Condensed"/>
    </font>
    <font>
      <sz val="10"/>
      <color theme="1"/>
      <name val="Roboto Condensed"/>
    </font>
    <font>
      <b/>
      <sz val="10"/>
      <color theme="1"/>
      <name val="Roboto Condensed"/>
    </font>
    <font>
      <sz val="24"/>
      <color theme="1"/>
      <name val="IDAHC39M Code 39 Barcode"/>
      <family val="1"/>
      <charset val="2"/>
    </font>
    <font>
      <sz val="8"/>
      <name val="Calibri"/>
      <family val="2"/>
      <charset val="1"/>
      <scheme val="minor"/>
    </font>
    <font>
      <sz val="12"/>
      <color theme="1"/>
      <name val="Product Sans"/>
      <family val="2"/>
    </font>
    <font>
      <b/>
      <sz val="12"/>
      <color theme="1"/>
      <name val="Product Sans"/>
      <family val="2"/>
    </font>
    <font>
      <sz val="11"/>
      <color theme="1"/>
      <name val="Product Sans"/>
      <family val="2"/>
    </font>
    <font>
      <b/>
      <sz val="11"/>
      <color theme="1"/>
      <name val="Product Sans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/>
      <right/>
      <top style="thin">
        <color theme="0" tint="-0.34998626667073579"/>
      </top>
      <bottom style="thick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/>
      <top/>
      <bottom style="medium">
        <color theme="7" tint="-0.24994659260841701"/>
      </bottom>
      <diagonal/>
    </border>
    <border>
      <left/>
      <right/>
      <top style="medium">
        <color theme="7" tint="-0.24994659260841701"/>
      </top>
      <bottom/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76">
    <xf numFmtId="0" fontId="0" fillId="0" borderId="0" xfId="0"/>
    <xf numFmtId="0" fontId="0" fillId="0" borderId="2" xfId="0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/>
    <xf numFmtId="0" fontId="0" fillId="0" borderId="0" xfId="0" applyAlignment="1">
      <alignment horizontal="center" vertical="center"/>
    </xf>
    <xf numFmtId="49" fontId="0" fillId="0" borderId="0" xfId="0" quotePrefix="1" applyNumberFormat="1"/>
    <xf numFmtId="0" fontId="0" fillId="0" borderId="0" xfId="0" applyAlignment="1">
      <alignment horizontal="center"/>
    </xf>
    <xf numFmtId="49" fontId="0" fillId="0" borderId="0" xfId="0" applyNumberFormat="1" applyAlignment="1">
      <alignment horizontal="left"/>
    </xf>
    <xf numFmtId="0" fontId="0" fillId="0" borderId="1" xfId="0" applyBorder="1"/>
    <xf numFmtId="49" fontId="2" fillId="0" borderId="3" xfId="0" applyNumberFormat="1" applyFont="1" applyBorder="1" applyAlignment="1">
      <alignment horizontal="left" vertical="center"/>
    </xf>
    <xf numFmtId="166" fontId="0" fillId="0" borderId="0" xfId="1" applyNumberFormat="1" applyFont="1" applyAlignment="1">
      <alignment horizontal="left"/>
    </xf>
    <xf numFmtId="0" fontId="2" fillId="0" borderId="3" xfId="0" applyFont="1" applyBorder="1" applyAlignment="1">
      <alignment horizontal="center"/>
    </xf>
    <xf numFmtId="166" fontId="2" fillId="0" borderId="3" xfId="1" applyNumberFormat="1" applyFon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3" fillId="0" borderId="4" xfId="0" applyFont="1" applyBorder="1"/>
    <xf numFmtId="0" fontId="4" fillId="0" borderId="4" xfId="0" applyFont="1" applyBorder="1" applyAlignment="1">
      <alignment horizontal="right" vertical="center"/>
    </xf>
    <xf numFmtId="0" fontId="4" fillId="0" borderId="4" xfId="0" applyFont="1" applyBorder="1" applyAlignment="1">
      <alignment horizontal="center" vertical="center"/>
    </xf>
    <xf numFmtId="14" fontId="4" fillId="0" borderId="4" xfId="0" applyNumberFormat="1" applyFont="1" applyBorder="1" applyAlignment="1">
      <alignment vertical="center"/>
    </xf>
    <xf numFmtId="0" fontId="0" fillId="0" borderId="0" xfId="0" quotePrefix="1"/>
    <xf numFmtId="14" fontId="4" fillId="0" borderId="4" xfId="0" applyNumberFormat="1" applyFont="1" applyBorder="1" applyAlignment="1">
      <alignment horizontal="left" vertical="center"/>
    </xf>
    <xf numFmtId="0" fontId="0" fillId="0" borderId="2" xfId="0" applyBorder="1"/>
    <xf numFmtId="0" fontId="0" fillId="0" borderId="5" xfId="0" applyBorder="1"/>
    <xf numFmtId="0" fontId="0" fillId="0" borderId="5" xfId="0" applyBorder="1" applyAlignment="1">
      <alignment horizontal="center" vertical="center"/>
    </xf>
    <xf numFmtId="0" fontId="0" fillId="0" borderId="6" xfId="0" applyBorder="1"/>
    <xf numFmtId="0" fontId="0" fillId="0" borderId="6" xfId="0" applyBorder="1" applyAlignment="1">
      <alignment horizontal="center" vertical="center"/>
    </xf>
    <xf numFmtId="166" fontId="0" fillId="0" borderId="1" xfId="1" applyNumberFormat="1" applyFont="1" applyBorder="1"/>
    <xf numFmtId="0" fontId="0" fillId="0" borderId="1" xfId="1" applyNumberFormat="1" applyFont="1" applyBorder="1"/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7" xfId="0" applyBorder="1" applyAlignment="1">
      <alignment horizontal="center" vertical="center"/>
    </xf>
    <xf numFmtId="49" fontId="2" fillId="0" borderId="3" xfId="0" applyNumberFormat="1" applyFont="1" applyBorder="1" applyAlignment="1">
      <alignment horizontal="center"/>
    </xf>
    <xf numFmtId="0" fontId="6" fillId="0" borderId="0" xfId="0" applyFont="1"/>
    <xf numFmtId="0" fontId="6" fillId="0" borderId="11" xfId="0" applyFont="1" applyBorder="1"/>
    <xf numFmtId="0" fontId="6" fillId="0" borderId="10" xfId="0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0" xfId="0" applyNumberFormat="1" applyFont="1" applyAlignment="1">
      <alignment horizontal="left" vertical="center"/>
    </xf>
    <xf numFmtId="0" fontId="6" fillId="0" borderId="0" xfId="0" applyFont="1" applyAlignment="1">
      <alignment vertical="top" wrapText="1"/>
    </xf>
    <xf numFmtId="0" fontId="8" fillId="0" borderId="0" xfId="0" applyFont="1" applyAlignment="1">
      <alignment horizontal="center" vertical="top"/>
    </xf>
    <xf numFmtId="164" fontId="2" fillId="0" borderId="3" xfId="0" applyNumberFormat="1" applyFont="1" applyBorder="1" applyAlignment="1">
      <alignment horizontal="center"/>
    </xf>
    <xf numFmtId="0" fontId="10" fillId="0" borderId="0" xfId="0" applyFont="1"/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12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49" fontId="12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49" fontId="13" fillId="2" borderId="1" xfId="0" applyNumberFormat="1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164" fontId="13" fillId="2" borderId="1" xfId="0" applyNumberFormat="1" applyFont="1" applyFill="1" applyBorder="1" applyAlignment="1">
      <alignment horizontal="center"/>
    </xf>
    <xf numFmtId="0" fontId="12" fillId="0" borderId="1" xfId="0" applyFont="1" applyBorder="1" applyAlignment="1">
      <alignment horizontal="center"/>
    </xf>
    <xf numFmtId="49" fontId="12" fillId="0" borderId="0" xfId="0" quotePrefix="1" applyNumberFormat="1" applyFont="1" applyAlignment="1">
      <alignment horizontal="center" vertical="center"/>
    </xf>
    <xf numFmtId="49" fontId="12" fillId="0" borderId="0" xfId="0" quotePrefix="1" applyNumberFormat="1" applyFont="1" applyAlignment="1">
      <alignment horizontal="center"/>
    </xf>
    <xf numFmtId="0" fontId="13" fillId="3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/>
    </xf>
    <xf numFmtId="49" fontId="13" fillId="4" borderId="1" xfId="0" quotePrefix="1" applyNumberFormat="1" applyFont="1" applyFill="1" applyBorder="1" applyAlignment="1">
      <alignment horizontal="center"/>
    </xf>
    <xf numFmtId="166" fontId="12" fillId="0" borderId="0" xfId="1" applyNumberFormat="1" applyFont="1" applyAlignment="1">
      <alignment horizontal="center"/>
    </xf>
    <xf numFmtId="166" fontId="12" fillId="0" borderId="1" xfId="1" applyNumberFormat="1" applyFont="1" applyBorder="1" applyAlignment="1">
      <alignment horizontal="center"/>
    </xf>
    <xf numFmtId="166" fontId="12" fillId="0" borderId="1" xfId="1" quotePrefix="1" applyNumberFormat="1" applyFont="1" applyBorder="1" applyAlignment="1">
      <alignment horizontal="center" vertical="center"/>
    </xf>
    <xf numFmtId="49" fontId="13" fillId="3" borderId="1" xfId="0" applyNumberFormat="1" applyFont="1" applyFill="1" applyBorder="1" applyAlignment="1">
      <alignment horizontal="center"/>
    </xf>
    <xf numFmtId="166" fontId="13" fillId="3" borderId="1" xfId="1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4" fillId="3" borderId="1" xfId="0" applyFont="1" applyFill="1" applyBorder="1" applyAlignment="1">
      <alignment horizontal="center"/>
    </xf>
    <xf numFmtId="0" fontId="12" fillId="0" borderId="2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5" fillId="0" borderId="10" xfId="0" applyFont="1" applyBorder="1" applyAlignment="1">
      <alignment horizontal="left"/>
    </xf>
    <xf numFmtId="49" fontId="7" fillId="0" borderId="10" xfId="0" applyNumberFormat="1" applyFont="1" applyBorder="1" applyAlignment="1">
      <alignment horizontal="left" vertical="center"/>
    </xf>
    <xf numFmtId="0" fontId="14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CC00"/>
      <color rgb="FF3333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511971717820988E-2"/>
          <c:y val="4.7162438028579758E-2"/>
          <c:w val="0.88847782420054644"/>
          <c:h val="0.733493543901396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REKAPITULASI!$C$7</c:f>
              <c:strCache>
                <c:ptCount val="1"/>
                <c:pt idx="0">
                  <c:v>Total Masuk</c:v>
                </c:pt>
              </c:strCache>
            </c:strRef>
          </c:tx>
          <c:spPr>
            <a:solidFill>
              <a:srgbClr val="3333FF"/>
            </a:solidFill>
            <a:ln>
              <a:noFill/>
            </a:ln>
            <a:effectLst/>
          </c:spPr>
          <c:invertIfNegative val="0"/>
          <c:cat>
            <c:strRef>
              <c:f>REKAPITULASI!$B$8:$B$19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REKAPITULASI!$C$8:$C$19</c:f>
              <c:numCache>
                <c:formatCode>General</c:formatCode>
                <c:ptCount val="12"/>
                <c:pt idx="0">
                  <c:v>40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4-4C97-9D8C-51489EC13E29}"/>
            </c:ext>
          </c:extLst>
        </c:ser>
        <c:ser>
          <c:idx val="1"/>
          <c:order val="1"/>
          <c:tx>
            <c:strRef>
              <c:f>REKAPITULASI!$D$7</c:f>
              <c:strCache>
                <c:ptCount val="1"/>
                <c:pt idx="0">
                  <c:v>Total Keluar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  <a:effectLst/>
          </c:spPr>
          <c:invertIfNegative val="0"/>
          <c:cat>
            <c:strRef>
              <c:f>REKAPITULASI!$B$8:$B$19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REKAPITULASI!$D$8:$D$19</c:f>
              <c:numCache>
                <c:formatCode>General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44-4C97-9D8C-51489EC13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8972287"/>
        <c:axId val="1234373215"/>
      </c:barChart>
      <c:catAx>
        <c:axId val="1518972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4373215"/>
        <c:crosses val="autoZero"/>
        <c:auto val="1"/>
        <c:lblAlgn val="ctr"/>
        <c:lblOffset val="100"/>
        <c:noMultiLvlLbl val="0"/>
      </c:catAx>
      <c:valAx>
        <c:axId val="123437321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thickThin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972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798351373460077"/>
          <c:y val="0.90110661179706075"/>
          <c:w val="0.22063147418163731"/>
          <c:h val="7.6684580035330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55016039661709"/>
          <c:y val="7.0430684800763532E-2"/>
          <c:w val="0.72330708661417309"/>
          <c:h val="0.7890622763063707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3333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77B-46EB-ABEB-9245EE14F71C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77B-46EB-ABEB-9245EE14F71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REKAPITULASI!$C$7:$D$7</c:f>
              <c:strCache>
                <c:ptCount val="2"/>
                <c:pt idx="0">
                  <c:v>Total Masuk</c:v>
                </c:pt>
                <c:pt idx="1">
                  <c:v>Total Keluar</c:v>
                </c:pt>
              </c:strCache>
            </c:strRef>
          </c:cat>
          <c:val>
            <c:numRef>
              <c:f>REKAPITULASI!$C$20:$D$20</c:f>
              <c:numCache>
                <c:formatCode>General</c:formatCode>
                <c:ptCount val="2"/>
                <c:pt idx="0">
                  <c:v>42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F-4FE8-AF21-EFDE6BAEA8C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440526</xdr:colOff>
      <xdr:row>5</xdr:row>
      <xdr:rowOff>152392</xdr:rowOff>
    </xdr:from>
    <xdr:to>
      <xdr:col>17</xdr:col>
      <xdr:colOff>557068</xdr:colOff>
      <xdr:row>20</xdr:row>
      <xdr:rowOff>11945</xdr:rowOff>
    </xdr:to>
    <xdr:graphicFrame macro="">
      <xdr:nvGraphicFramePr>
        <xdr:cNvPr id="2" name="GRAFIK1">
          <a:extLst>
            <a:ext uri="{FF2B5EF4-FFF2-40B4-BE49-F238E27FC236}">
              <a16:creationId xmlns:a16="http://schemas.microsoft.com/office/drawing/2014/main" id="{E0FFB9DC-E4C6-695C-4EE2-55D9AB5CA2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258390</xdr:colOff>
      <xdr:row>5</xdr:row>
      <xdr:rowOff>93838</xdr:rowOff>
    </xdr:from>
    <xdr:to>
      <xdr:col>22</xdr:col>
      <xdr:colOff>551237</xdr:colOff>
      <xdr:row>18</xdr:row>
      <xdr:rowOff>98320</xdr:rowOff>
    </xdr:to>
    <xdr:graphicFrame macro="">
      <xdr:nvGraphicFramePr>
        <xdr:cNvPr id="3" name="GRAFIK2">
          <a:extLst>
            <a:ext uri="{FF2B5EF4-FFF2-40B4-BE49-F238E27FC236}">
              <a16:creationId xmlns:a16="http://schemas.microsoft.com/office/drawing/2014/main" id="{11A9434A-14EC-105B-6DDE-9ECB687F0D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35186</xdr:colOff>
      <xdr:row>5</xdr:row>
      <xdr:rowOff>35186</xdr:rowOff>
    </xdr:from>
    <xdr:to>
      <xdr:col>2</xdr:col>
      <xdr:colOff>5101964</xdr:colOff>
      <xdr:row>5</xdr:row>
      <xdr:rowOff>1736464</xdr:rowOff>
    </xdr:to>
    <xdr:grpSp>
      <xdr:nvGrpSpPr>
        <xdr:cNvPr id="229" name="$C$6" descr="Code128 barcode, 12 characters" title="BR-533424020">
          <a:extLst>
            <a:ext uri="{FF2B5EF4-FFF2-40B4-BE49-F238E27FC236}">
              <a16:creationId xmlns:a16="http://schemas.microsoft.com/office/drawing/2014/main" id="{2A0DC874-0353-2766-8120-10A17F4A2EC7}"/>
            </a:ext>
          </a:extLst>
        </xdr:cNvPr>
        <xdr:cNvGrpSpPr/>
      </xdr:nvGrpSpPr>
      <xdr:grpSpPr>
        <a:xfrm>
          <a:off x="1317886" y="924186"/>
          <a:ext cx="5066778" cy="1701278"/>
          <a:chOff x="0" y="0"/>
          <a:chExt cx="1701800" cy="12700"/>
        </a:xfrm>
        <a:solidFill>
          <a:srgbClr val="000000"/>
        </a:solidFill>
      </xdr:grpSpPr>
      <xdr:sp macro="" textlink="">
        <xdr:nvSpPr>
          <xdr:cNvPr id="192" name="$C$6">
            <a:extLst>
              <a:ext uri="{FF2B5EF4-FFF2-40B4-BE49-F238E27FC236}">
                <a16:creationId xmlns:a16="http://schemas.microsoft.com/office/drawing/2014/main" id="{00046C74-0359-0FB5-A9EA-1A460031B1AE}"/>
              </a:ext>
            </a:extLst>
          </xdr:cNvPr>
          <xdr:cNvSpPr/>
        </xdr:nvSpPr>
        <xdr:spPr>
          <a:xfrm>
            <a:off x="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193" name="$C$6">
            <a:extLst>
              <a:ext uri="{FF2B5EF4-FFF2-40B4-BE49-F238E27FC236}">
                <a16:creationId xmlns:a16="http://schemas.microsoft.com/office/drawing/2014/main" id="{3C29A94A-D533-4CE4-5030-DD178B340ABC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194" name="$C$6">
            <a:extLst>
              <a:ext uri="{FF2B5EF4-FFF2-40B4-BE49-F238E27FC236}">
                <a16:creationId xmlns:a16="http://schemas.microsoft.com/office/drawing/2014/main" id="{D088AC54-AC7E-BAF7-4AF3-A54656618EB8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195" name="$C$6">
            <a:extLst>
              <a:ext uri="{FF2B5EF4-FFF2-40B4-BE49-F238E27FC236}">
                <a16:creationId xmlns:a16="http://schemas.microsoft.com/office/drawing/2014/main" id="{1C74CBC2-E668-5AB0-D050-ABBDB84AC7F9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196" name="$C$6">
            <a:extLst>
              <a:ext uri="{FF2B5EF4-FFF2-40B4-BE49-F238E27FC236}">
                <a16:creationId xmlns:a16="http://schemas.microsoft.com/office/drawing/2014/main" id="{5BD0ED3B-6D3E-853C-B03E-35A193ABEA1F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197" name="$C$6">
            <a:extLst>
              <a:ext uri="{FF2B5EF4-FFF2-40B4-BE49-F238E27FC236}">
                <a16:creationId xmlns:a16="http://schemas.microsoft.com/office/drawing/2014/main" id="{762D684F-58E8-F1D5-F464-28CB969F1DDD}"/>
              </a:ext>
            </a:extLst>
          </xdr:cNvPr>
          <xdr:cNvSpPr/>
        </xdr:nvSpPr>
        <xdr:spPr>
          <a:xfrm>
            <a:off x="2159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198" name="$C$6">
            <a:extLst>
              <a:ext uri="{FF2B5EF4-FFF2-40B4-BE49-F238E27FC236}">
                <a16:creationId xmlns:a16="http://schemas.microsoft.com/office/drawing/2014/main" id="{569DBEE5-8BBB-50C2-BECD-78CFFFC5D605}"/>
              </a:ext>
            </a:extLst>
          </xdr:cNvPr>
          <xdr:cNvSpPr/>
        </xdr:nvSpPr>
        <xdr:spPr>
          <a:xfrm>
            <a:off x="2794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199" name="$C$6">
            <a:extLst>
              <a:ext uri="{FF2B5EF4-FFF2-40B4-BE49-F238E27FC236}">
                <a16:creationId xmlns:a16="http://schemas.microsoft.com/office/drawing/2014/main" id="{FB2402B1-258D-CF5C-16DD-2FBBDD059292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00" name="$C$6">
            <a:extLst>
              <a:ext uri="{FF2B5EF4-FFF2-40B4-BE49-F238E27FC236}">
                <a16:creationId xmlns:a16="http://schemas.microsoft.com/office/drawing/2014/main" id="{E8BC56FC-236E-1CEF-F1F2-F63C5C8005CA}"/>
              </a:ext>
            </a:extLst>
          </xdr:cNvPr>
          <xdr:cNvSpPr/>
        </xdr:nvSpPr>
        <xdr:spPr>
          <a:xfrm>
            <a:off x="3683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01" name="$C$6">
            <a:extLst>
              <a:ext uri="{FF2B5EF4-FFF2-40B4-BE49-F238E27FC236}">
                <a16:creationId xmlns:a16="http://schemas.microsoft.com/office/drawing/2014/main" id="{E5386FAD-5137-94FE-B414-35E27DE5F386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02" name="$C$6">
            <a:extLst>
              <a:ext uri="{FF2B5EF4-FFF2-40B4-BE49-F238E27FC236}">
                <a16:creationId xmlns:a16="http://schemas.microsoft.com/office/drawing/2014/main" id="{32C769F0-AEC3-F96E-992A-9EF673ED93FC}"/>
              </a:ext>
            </a:extLst>
          </xdr:cNvPr>
          <xdr:cNvSpPr/>
        </xdr:nvSpPr>
        <xdr:spPr>
          <a:xfrm>
            <a:off x="4572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03" name="$C$6">
            <a:extLst>
              <a:ext uri="{FF2B5EF4-FFF2-40B4-BE49-F238E27FC236}">
                <a16:creationId xmlns:a16="http://schemas.microsoft.com/office/drawing/2014/main" id="{74866FF1-26F2-8C13-E804-FDEC49B6EA05}"/>
              </a:ext>
            </a:extLst>
          </xdr:cNvPr>
          <xdr:cNvSpPr/>
        </xdr:nvSpPr>
        <xdr:spPr>
          <a:xfrm>
            <a:off x="4953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04" name="$C$6">
            <a:extLst>
              <a:ext uri="{FF2B5EF4-FFF2-40B4-BE49-F238E27FC236}">
                <a16:creationId xmlns:a16="http://schemas.microsoft.com/office/drawing/2014/main" id="{06F39172-5008-C199-63B6-9C55F1BAB263}"/>
              </a:ext>
            </a:extLst>
          </xdr:cNvPr>
          <xdr:cNvSpPr/>
        </xdr:nvSpPr>
        <xdr:spPr>
          <a:xfrm>
            <a:off x="5588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05" name="$C$6">
            <a:extLst>
              <a:ext uri="{FF2B5EF4-FFF2-40B4-BE49-F238E27FC236}">
                <a16:creationId xmlns:a16="http://schemas.microsoft.com/office/drawing/2014/main" id="{40A205C4-1D87-470F-78A7-BE41CEDB281B}"/>
              </a:ext>
            </a:extLst>
          </xdr:cNvPr>
          <xdr:cNvSpPr/>
        </xdr:nvSpPr>
        <xdr:spPr>
          <a:xfrm>
            <a:off x="5969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06" name="$C$6">
            <a:extLst>
              <a:ext uri="{FF2B5EF4-FFF2-40B4-BE49-F238E27FC236}">
                <a16:creationId xmlns:a16="http://schemas.microsoft.com/office/drawing/2014/main" id="{2EF407C9-0E57-67C1-8D90-9CA3C147D461}"/>
              </a:ext>
            </a:extLst>
          </xdr:cNvPr>
          <xdr:cNvSpPr/>
        </xdr:nvSpPr>
        <xdr:spPr>
          <a:xfrm>
            <a:off x="6604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07" name="$C$6">
            <a:extLst>
              <a:ext uri="{FF2B5EF4-FFF2-40B4-BE49-F238E27FC236}">
                <a16:creationId xmlns:a16="http://schemas.microsoft.com/office/drawing/2014/main" id="{2F0DF106-C84B-9255-A62F-40442D5987FD}"/>
              </a:ext>
            </a:extLst>
          </xdr:cNvPr>
          <xdr:cNvSpPr/>
        </xdr:nvSpPr>
        <xdr:spPr>
          <a:xfrm>
            <a:off x="6985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08" name="$C$6">
            <a:extLst>
              <a:ext uri="{FF2B5EF4-FFF2-40B4-BE49-F238E27FC236}">
                <a16:creationId xmlns:a16="http://schemas.microsoft.com/office/drawing/2014/main" id="{00E701BF-C19A-FC6B-BC56-9C4B595638E8}"/>
              </a:ext>
            </a:extLst>
          </xdr:cNvPr>
          <xdr:cNvSpPr/>
        </xdr:nvSpPr>
        <xdr:spPr>
          <a:xfrm>
            <a:off x="7239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09" name="$C$6">
            <a:extLst>
              <a:ext uri="{FF2B5EF4-FFF2-40B4-BE49-F238E27FC236}">
                <a16:creationId xmlns:a16="http://schemas.microsoft.com/office/drawing/2014/main" id="{C1FCDFC5-9F60-6214-6120-2B69B9DD9624}"/>
              </a:ext>
            </a:extLst>
          </xdr:cNvPr>
          <xdr:cNvSpPr/>
        </xdr:nvSpPr>
        <xdr:spPr>
          <a:xfrm>
            <a:off x="7747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10" name="$C$6">
            <a:extLst>
              <a:ext uri="{FF2B5EF4-FFF2-40B4-BE49-F238E27FC236}">
                <a16:creationId xmlns:a16="http://schemas.microsoft.com/office/drawing/2014/main" id="{F22AD0F5-D376-2DFB-1D40-364DB41410FE}"/>
              </a:ext>
            </a:extLst>
          </xdr:cNvPr>
          <xdr:cNvSpPr/>
        </xdr:nvSpPr>
        <xdr:spPr>
          <a:xfrm>
            <a:off x="8382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11" name="$C$6">
            <a:extLst>
              <a:ext uri="{FF2B5EF4-FFF2-40B4-BE49-F238E27FC236}">
                <a16:creationId xmlns:a16="http://schemas.microsoft.com/office/drawing/2014/main" id="{967AAD1E-E308-E4F9-BBDF-4493B837673A}"/>
              </a:ext>
            </a:extLst>
          </xdr:cNvPr>
          <xdr:cNvSpPr/>
        </xdr:nvSpPr>
        <xdr:spPr>
          <a:xfrm>
            <a:off x="8636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12" name="$C$6">
            <a:extLst>
              <a:ext uri="{FF2B5EF4-FFF2-40B4-BE49-F238E27FC236}">
                <a16:creationId xmlns:a16="http://schemas.microsoft.com/office/drawing/2014/main" id="{32808ED2-AFEF-82AD-37F9-E8C3C7888A9B}"/>
              </a:ext>
            </a:extLst>
          </xdr:cNvPr>
          <xdr:cNvSpPr/>
        </xdr:nvSpPr>
        <xdr:spPr>
          <a:xfrm>
            <a:off x="9144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13" name="$C$6">
            <a:extLst>
              <a:ext uri="{FF2B5EF4-FFF2-40B4-BE49-F238E27FC236}">
                <a16:creationId xmlns:a16="http://schemas.microsoft.com/office/drawing/2014/main" id="{5C58AA77-B73B-5B69-2F19-B8DC2D304F57}"/>
              </a:ext>
            </a:extLst>
          </xdr:cNvPr>
          <xdr:cNvSpPr/>
        </xdr:nvSpPr>
        <xdr:spPr>
          <a:xfrm>
            <a:off x="9779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14" name="$C$6">
            <a:extLst>
              <a:ext uri="{FF2B5EF4-FFF2-40B4-BE49-F238E27FC236}">
                <a16:creationId xmlns:a16="http://schemas.microsoft.com/office/drawing/2014/main" id="{07F66E05-12F8-A427-CDE6-D518284303D2}"/>
              </a:ext>
            </a:extLst>
          </xdr:cNvPr>
          <xdr:cNvSpPr/>
        </xdr:nvSpPr>
        <xdr:spPr>
          <a:xfrm>
            <a:off x="10033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15" name="$C$6">
            <a:extLst>
              <a:ext uri="{FF2B5EF4-FFF2-40B4-BE49-F238E27FC236}">
                <a16:creationId xmlns:a16="http://schemas.microsoft.com/office/drawing/2014/main" id="{1F16FC6F-7FE6-19E7-EF8B-4F3D31F4F2A8}"/>
              </a:ext>
            </a:extLst>
          </xdr:cNvPr>
          <xdr:cNvSpPr/>
        </xdr:nvSpPr>
        <xdr:spPr>
          <a:xfrm>
            <a:off x="10414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16" name="$C$6">
            <a:extLst>
              <a:ext uri="{FF2B5EF4-FFF2-40B4-BE49-F238E27FC236}">
                <a16:creationId xmlns:a16="http://schemas.microsoft.com/office/drawing/2014/main" id="{33B5FF19-5C99-0894-4334-96E4F78CC1AA}"/>
              </a:ext>
            </a:extLst>
          </xdr:cNvPr>
          <xdr:cNvSpPr/>
        </xdr:nvSpPr>
        <xdr:spPr>
          <a:xfrm>
            <a:off x="11176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17" name="$C$6">
            <a:extLst>
              <a:ext uri="{FF2B5EF4-FFF2-40B4-BE49-F238E27FC236}">
                <a16:creationId xmlns:a16="http://schemas.microsoft.com/office/drawing/2014/main" id="{9D3261C0-ABA1-10D4-FC64-275406F6D91B}"/>
              </a:ext>
            </a:extLst>
          </xdr:cNvPr>
          <xdr:cNvSpPr/>
        </xdr:nvSpPr>
        <xdr:spPr>
          <a:xfrm>
            <a:off x="11811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18" name="$C$6">
            <a:extLst>
              <a:ext uri="{FF2B5EF4-FFF2-40B4-BE49-F238E27FC236}">
                <a16:creationId xmlns:a16="http://schemas.microsoft.com/office/drawing/2014/main" id="{883A6B46-E9F8-DBCD-FED3-B43A23A11319}"/>
              </a:ext>
            </a:extLst>
          </xdr:cNvPr>
          <xdr:cNvSpPr/>
        </xdr:nvSpPr>
        <xdr:spPr>
          <a:xfrm>
            <a:off x="12065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19" name="$C$6">
            <a:extLst>
              <a:ext uri="{FF2B5EF4-FFF2-40B4-BE49-F238E27FC236}">
                <a16:creationId xmlns:a16="http://schemas.microsoft.com/office/drawing/2014/main" id="{89D6B916-CAAB-1753-EE77-565DD4944E63}"/>
              </a:ext>
            </a:extLst>
          </xdr:cNvPr>
          <xdr:cNvSpPr/>
        </xdr:nvSpPr>
        <xdr:spPr>
          <a:xfrm>
            <a:off x="12573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20" name="$C$6">
            <a:extLst>
              <a:ext uri="{FF2B5EF4-FFF2-40B4-BE49-F238E27FC236}">
                <a16:creationId xmlns:a16="http://schemas.microsoft.com/office/drawing/2014/main" id="{4F988A7A-5DCD-861E-D635-89420194C54D}"/>
              </a:ext>
            </a:extLst>
          </xdr:cNvPr>
          <xdr:cNvSpPr/>
        </xdr:nvSpPr>
        <xdr:spPr>
          <a:xfrm>
            <a:off x="13081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21" name="$C$6">
            <a:extLst>
              <a:ext uri="{FF2B5EF4-FFF2-40B4-BE49-F238E27FC236}">
                <a16:creationId xmlns:a16="http://schemas.microsoft.com/office/drawing/2014/main" id="{17877B25-109E-1D8C-E75D-6B4927EF778D}"/>
              </a:ext>
            </a:extLst>
          </xdr:cNvPr>
          <xdr:cNvSpPr/>
        </xdr:nvSpPr>
        <xdr:spPr>
          <a:xfrm>
            <a:off x="13462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22" name="$C$6">
            <a:extLst>
              <a:ext uri="{FF2B5EF4-FFF2-40B4-BE49-F238E27FC236}">
                <a16:creationId xmlns:a16="http://schemas.microsoft.com/office/drawing/2014/main" id="{F56DAF86-3AF5-F585-EF39-780C51BEE810}"/>
              </a:ext>
            </a:extLst>
          </xdr:cNvPr>
          <xdr:cNvSpPr/>
        </xdr:nvSpPr>
        <xdr:spPr>
          <a:xfrm>
            <a:off x="13970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23" name="$C$6">
            <a:extLst>
              <a:ext uri="{FF2B5EF4-FFF2-40B4-BE49-F238E27FC236}">
                <a16:creationId xmlns:a16="http://schemas.microsoft.com/office/drawing/2014/main" id="{1EA2E710-CF8B-69AE-9E5C-8DE5AC278E08}"/>
              </a:ext>
            </a:extLst>
          </xdr:cNvPr>
          <xdr:cNvSpPr/>
        </xdr:nvSpPr>
        <xdr:spPr>
          <a:xfrm>
            <a:off x="14605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24" name="$C$6">
            <a:extLst>
              <a:ext uri="{FF2B5EF4-FFF2-40B4-BE49-F238E27FC236}">
                <a16:creationId xmlns:a16="http://schemas.microsoft.com/office/drawing/2014/main" id="{1A651141-A939-EB79-9F04-EE00E5DDC00D}"/>
              </a:ext>
            </a:extLst>
          </xdr:cNvPr>
          <xdr:cNvSpPr/>
        </xdr:nvSpPr>
        <xdr:spPr>
          <a:xfrm>
            <a:off x="14859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25" name="$C$6">
            <a:extLst>
              <a:ext uri="{FF2B5EF4-FFF2-40B4-BE49-F238E27FC236}">
                <a16:creationId xmlns:a16="http://schemas.microsoft.com/office/drawing/2014/main" id="{87009A5C-1CEC-575F-328B-E7BF50FAC1A8}"/>
              </a:ext>
            </a:extLst>
          </xdr:cNvPr>
          <xdr:cNvSpPr/>
        </xdr:nvSpPr>
        <xdr:spPr>
          <a:xfrm>
            <a:off x="15367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26" name="$C$6">
            <a:extLst>
              <a:ext uri="{FF2B5EF4-FFF2-40B4-BE49-F238E27FC236}">
                <a16:creationId xmlns:a16="http://schemas.microsoft.com/office/drawing/2014/main" id="{2F9A30D7-5071-C3B9-514F-1EF23DF5BE3E}"/>
              </a:ext>
            </a:extLst>
          </xdr:cNvPr>
          <xdr:cNvSpPr/>
        </xdr:nvSpPr>
        <xdr:spPr>
          <a:xfrm>
            <a:off x="16002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27" name="$C$6">
            <a:extLst>
              <a:ext uri="{FF2B5EF4-FFF2-40B4-BE49-F238E27FC236}">
                <a16:creationId xmlns:a16="http://schemas.microsoft.com/office/drawing/2014/main" id="{C2D037EF-C2B4-BBE1-04F7-4ECDDD98A391}"/>
              </a:ext>
            </a:extLst>
          </xdr:cNvPr>
          <xdr:cNvSpPr/>
        </xdr:nvSpPr>
        <xdr:spPr>
          <a:xfrm>
            <a:off x="16510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28" name="$C$6">
            <a:extLst>
              <a:ext uri="{FF2B5EF4-FFF2-40B4-BE49-F238E27FC236}">
                <a16:creationId xmlns:a16="http://schemas.microsoft.com/office/drawing/2014/main" id="{F853EC58-7A8C-8EF6-51BE-4CD2170A3D57}"/>
              </a:ext>
            </a:extLst>
          </xdr:cNvPr>
          <xdr:cNvSpPr/>
        </xdr:nvSpPr>
        <xdr:spPr>
          <a:xfrm>
            <a:off x="16764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3427-A907-4E0B-A881-30813D1373C4}">
  <sheetPr codeName="Sheet1"/>
  <dimension ref="A3:K10"/>
  <sheetViews>
    <sheetView zoomScale="113" workbookViewId="0">
      <selection activeCell="H10" sqref="H10"/>
    </sheetView>
  </sheetViews>
  <sheetFormatPr defaultRowHeight="15" x14ac:dyDescent="0.4"/>
  <cols>
    <col min="1" max="1" width="6.1796875" style="49" customWidth="1"/>
    <col min="2" max="2" width="17.453125" style="50" customWidth="1"/>
    <col min="3" max="3" width="25.6328125" style="48" customWidth="1"/>
    <col min="4" max="4" width="23.6328125" style="48" customWidth="1"/>
    <col min="5" max="7" width="8.6328125" style="48" customWidth="1"/>
    <col min="8" max="8" width="18.7265625" style="49" customWidth="1"/>
    <col min="9" max="11" width="15.6328125" style="51" customWidth="1"/>
    <col min="12" max="12" width="8.7265625" style="47"/>
    <col min="13" max="13" width="21" style="47" customWidth="1"/>
    <col min="14" max="14" width="30.26953125" style="47" bestFit="1" customWidth="1"/>
    <col min="15" max="20" width="8.7265625" style="47"/>
    <col min="21" max="21" width="7.7265625" style="47" customWidth="1"/>
    <col min="22" max="16384" width="8.7265625" style="47"/>
  </cols>
  <sheetData>
    <row r="3" spans="1:11" ht="15.5" thickBot="1" x14ac:dyDescent="0.45">
      <c r="A3" s="71" t="s">
        <v>1</v>
      </c>
      <c r="B3" s="71"/>
      <c r="C3" s="71"/>
      <c r="D3" s="71"/>
      <c r="E3" s="71"/>
      <c r="F3" s="71"/>
      <c r="G3" s="71"/>
      <c r="H3" s="71"/>
      <c r="I3" s="71"/>
      <c r="J3" s="71"/>
      <c r="K3" s="71"/>
    </row>
    <row r="5" spans="1:11" s="48" customFormat="1" x14ac:dyDescent="0.4">
      <c r="A5" s="52" t="s">
        <v>2</v>
      </c>
      <c r="B5" s="53" t="s">
        <v>3</v>
      </c>
      <c r="C5" s="54" t="s">
        <v>0</v>
      </c>
      <c r="D5" s="54" t="s">
        <v>42</v>
      </c>
      <c r="E5" s="54" t="s">
        <v>52</v>
      </c>
      <c r="F5" s="52" t="s">
        <v>6</v>
      </c>
      <c r="G5" s="52" t="s">
        <v>7</v>
      </c>
      <c r="H5" s="52" t="s">
        <v>8</v>
      </c>
      <c r="I5" s="55" t="s">
        <v>9</v>
      </c>
      <c r="J5" s="55" t="s">
        <v>10</v>
      </c>
      <c r="K5" s="55" t="s">
        <v>11</v>
      </c>
    </row>
    <row r="6" spans="1:11" x14ac:dyDescent="0.4">
      <c r="A6" s="49">
        <f>ROW()-ROW($A$5)</f>
        <v>1</v>
      </c>
      <c r="B6" s="50" t="s">
        <v>56</v>
      </c>
      <c r="C6" s="48" t="s">
        <v>73</v>
      </c>
      <c r="D6" s="48" t="s">
        <v>44</v>
      </c>
      <c r="E6" s="48" t="s">
        <v>49</v>
      </c>
      <c r="F6" s="48">
        <v>15</v>
      </c>
      <c r="G6" s="48">
        <v>1</v>
      </c>
      <c r="H6" s="49" t="str">
        <f>IF(F6&gt;G6,"No","Yes")</f>
        <v>No</v>
      </c>
      <c r="I6" s="51">
        <v>1000</v>
      </c>
      <c r="J6" s="51">
        <v>2000</v>
      </c>
      <c r="K6" s="51">
        <v>1000</v>
      </c>
    </row>
    <row r="7" spans="1:11" x14ac:dyDescent="0.4">
      <c r="A7" s="49">
        <f>ROW()-ROW($A$5)</f>
        <v>2</v>
      </c>
      <c r="B7" s="50" t="s">
        <v>57</v>
      </c>
      <c r="C7" s="48" t="s">
        <v>81</v>
      </c>
      <c r="D7" s="48" t="s">
        <v>48</v>
      </c>
      <c r="E7" s="48" t="s">
        <v>72</v>
      </c>
      <c r="F7" s="48">
        <v>13</v>
      </c>
      <c r="G7" s="48">
        <v>6</v>
      </c>
      <c r="H7" s="49" t="str">
        <f>IF(F7&gt;G7,"No","Yes")</f>
        <v>No</v>
      </c>
      <c r="I7" s="51">
        <v>2000</v>
      </c>
      <c r="J7" s="51">
        <v>5000</v>
      </c>
      <c r="K7" s="51">
        <v>3000</v>
      </c>
    </row>
    <row r="8" spans="1:11" x14ac:dyDescent="0.4">
      <c r="A8" s="49">
        <f>ROW()-ROW($A$5)</f>
        <v>3</v>
      </c>
      <c r="B8" s="50" t="s">
        <v>57</v>
      </c>
      <c r="C8" s="48" t="s">
        <v>81</v>
      </c>
      <c r="D8" s="48" t="s">
        <v>48</v>
      </c>
      <c r="E8" s="48" t="s">
        <v>72</v>
      </c>
      <c r="F8" s="48">
        <v>11</v>
      </c>
      <c r="G8" s="48">
        <v>6</v>
      </c>
      <c r="H8" s="49" t="str">
        <f>IF(F8&gt;G8,"No","Yes")</f>
        <v>No</v>
      </c>
      <c r="I8" s="51">
        <v>2000</v>
      </c>
      <c r="J8" s="51">
        <v>5000</v>
      </c>
      <c r="K8" s="51">
        <v>3000</v>
      </c>
    </row>
    <row r="9" spans="1:11" x14ac:dyDescent="0.4">
      <c r="A9" s="49">
        <f>ROW()-ROW($A$5)</f>
        <v>4</v>
      </c>
      <c r="B9" s="50" t="s">
        <v>57</v>
      </c>
      <c r="C9" s="48" t="s">
        <v>81</v>
      </c>
      <c r="D9" s="48" t="s">
        <v>48</v>
      </c>
      <c r="E9" s="48" t="s">
        <v>72</v>
      </c>
      <c r="F9" s="48">
        <v>11</v>
      </c>
      <c r="G9" s="48">
        <v>6</v>
      </c>
      <c r="H9" s="49" t="str">
        <f>IF(F9&gt;G9,"No","Yes")</f>
        <v>No</v>
      </c>
      <c r="I9" s="51">
        <v>2000</v>
      </c>
      <c r="J9" s="51">
        <v>5000</v>
      </c>
      <c r="K9" s="51">
        <v>3000</v>
      </c>
    </row>
    <row r="10" spans="1:11" x14ac:dyDescent="0.4">
      <c r="A10" s="49">
        <f>ROW()-ROW($A$5)</f>
        <v>5</v>
      </c>
      <c r="B10" s="50" t="s">
        <v>57</v>
      </c>
      <c r="C10" s="48" t="s">
        <v>88</v>
      </c>
      <c r="D10" s="48" t="s">
        <v>47</v>
      </c>
      <c r="E10" s="48" t="s">
        <v>72</v>
      </c>
      <c r="F10" s="48">
        <v>0</v>
      </c>
      <c r="G10" s="48">
        <v>5</v>
      </c>
      <c r="H10" s="49" t="str">
        <f>IF(F10&gt;G10,"No","Yes")</f>
        <v>Yes</v>
      </c>
      <c r="I10" s="51">
        <v>10000</v>
      </c>
      <c r="J10" s="51">
        <v>20000</v>
      </c>
      <c r="K10" s="51">
        <v>10000</v>
      </c>
    </row>
  </sheetData>
  <mergeCells count="1">
    <mergeCell ref="A3:K3"/>
  </mergeCells>
  <pageMargins left="0.7" right="0.7" top="0.75" bottom="0.75" header="0.3" footer="0.3"/>
  <pageSetup paperSize="9" orientation="portrait" horizontalDpi="4294967293" verticalDpi="0" r:id="rId1"/>
  <ignoredErrors>
    <ignoredError sqref="B11:B1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83DD9-FCD6-4195-9B32-740CA2FD74ED}">
  <sheetPr codeName="Sheet17"/>
  <dimension ref="A1:G209"/>
  <sheetViews>
    <sheetView workbookViewId="0">
      <selection activeCell="C10" sqref="C10"/>
    </sheetView>
  </sheetViews>
  <sheetFormatPr defaultRowHeight="16" x14ac:dyDescent="0.4"/>
  <cols>
    <col min="1" max="1" width="8.7265625" style="44"/>
    <col min="2" max="3" width="23.6328125" style="44" customWidth="1"/>
    <col min="4" max="7" width="15.6328125" style="44" customWidth="1"/>
    <col min="8" max="16384" width="8.7265625" style="40"/>
  </cols>
  <sheetData>
    <row r="1" spans="1:7" x14ac:dyDescent="0.4">
      <c r="A1" s="72" t="s">
        <v>83</v>
      </c>
      <c r="B1" s="72"/>
      <c r="C1" s="72"/>
      <c r="D1" s="72"/>
      <c r="E1" s="72"/>
      <c r="F1" s="72"/>
      <c r="G1" s="72"/>
    </row>
    <row r="2" spans="1:7" x14ac:dyDescent="0.4">
      <c r="A2" s="72" t="s">
        <v>82</v>
      </c>
      <c r="B2" s="72"/>
      <c r="C2" s="72"/>
      <c r="D2" s="72"/>
      <c r="E2" s="72"/>
      <c r="F2" s="72"/>
      <c r="G2" s="72"/>
    </row>
    <row r="4" spans="1:7" x14ac:dyDescent="0.4">
      <c r="A4" s="45"/>
      <c r="B4" s="45"/>
      <c r="C4" s="45"/>
      <c r="D4" s="46"/>
      <c r="E4" s="72"/>
      <c r="F4" s="72"/>
      <c r="G4" s="45"/>
    </row>
    <row r="5" spans="1:7" x14ac:dyDescent="0.4">
      <c r="A5" s="41" t="s">
        <v>74</v>
      </c>
      <c r="B5" s="41" t="s">
        <v>75</v>
      </c>
      <c r="C5" s="41" t="s">
        <v>76</v>
      </c>
      <c r="D5" s="42" t="s">
        <v>77</v>
      </c>
      <c r="E5" s="43" t="s">
        <v>78</v>
      </c>
      <c r="F5" s="43" t="s">
        <v>79</v>
      </c>
      <c r="G5" s="41" t="s">
        <v>80</v>
      </c>
    </row>
    <row r="6" spans="1:7" x14ac:dyDescent="0.4">
      <c r="A6" s="44">
        <f>ROW()-ROW($A$5)</f>
        <v>1</v>
      </c>
      <c r="B6" s="44" t="s">
        <v>56</v>
      </c>
      <c r="C6" s="44" t="s">
        <v>73</v>
      </c>
      <c r="D6" s="44">
        <v>0</v>
      </c>
      <c r="E6" s="44">
        <f>IF(B6="","",SUMIF(BARANGMASUK!E:E,LAPORANSTOKBARANG!B:B,BARANGMASUK!I:I))</f>
        <v>20</v>
      </c>
      <c r="F6" s="44">
        <f>IF(B6="","",SUMIF(BARANGKELUAR!E:E,LAPORANSTOKBARANG!B:B,BARANGKELUAR!I:I))</f>
        <v>5</v>
      </c>
      <c r="G6" s="44">
        <f t="shared" ref="G6:G69" si="0">IF(B6="","",D6+E6-F6)</f>
        <v>15</v>
      </c>
    </row>
    <row r="7" spans="1:7" x14ac:dyDescent="0.4">
      <c r="A7" s="44">
        <f>ROW()-ROW($A$5)</f>
        <v>2</v>
      </c>
      <c r="B7" s="44" t="s">
        <v>57</v>
      </c>
      <c r="C7" s="44" t="s">
        <v>81</v>
      </c>
      <c r="D7" s="44">
        <v>0</v>
      </c>
      <c r="E7" s="44">
        <f>IF(B7="","",SUMIF(BARANGMASUK!E:E,LAPORANSTOKBARANG!B:B,BARANGMASUK!I:I))</f>
        <v>22</v>
      </c>
      <c r="F7" s="44">
        <f>IF(B7="","",SUMIF(BARANGKELUAR!E:E,LAPORANSTOKBARANG!B:B,BARANGKELUAR!I:I))</f>
        <v>9</v>
      </c>
      <c r="G7" s="44">
        <f t="shared" si="0"/>
        <v>13</v>
      </c>
    </row>
    <row r="8" spans="1:7" x14ac:dyDescent="0.4">
      <c r="A8" s="44">
        <f>ROW()-ROW($A$5)</f>
        <v>3</v>
      </c>
      <c r="B8" s="44" t="s">
        <v>57</v>
      </c>
      <c r="C8" s="44" t="s">
        <v>88</v>
      </c>
      <c r="D8" s="44">
        <v>0</v>
      </c>
      <c r="E8" s="44">
        <f>IF(B8="","",SUMIF(BARANGMASUK!E:E,LAPORANSTOKBARANG!B:B,BARANGMASUK!I:I))</f>
        <v>22</v>
      </c>
      <c r="F8" s="44">
        <f>IF(B8="","",SUMIF(BARANGKELUAR!E:E,LAPORANSTOKBARANG!B:B,BARANGKELUAR!I:I))</f>
        <v>9</v>
      </c>
      <c r="G8" s="44">
        <f t="shared" si="0"/>
        <v>13</v>
      </c>
    </row>
    <row r="9" spans="1:7" x14ac:dyDescent="0.4">
      <c r="E9" s="44" t="str">
        <f>IF(B9="","",SUMIF(BARANGMASUK!E:E,LAPORANSTOKBARANG!B:B,BARANGMASUK!I:I))</f>
        <v/>
      </c>
      <c r="F9" s="44" t="str">
        <f>IF(B9="","",SUMIF(BARANGKELUAR!E:E,LAPORANSTOKBARANG!B:B,BARANGKELUAR!I:I))</f>
        <v/>
      </c>
      <c r="G9" s="44" t="str">
        <f t="shared" si="0"/>
        <v/>
      </c>
    </row>
    <row r="10" spans="1:7" x14ac:dyDescent="0.4">
      <c r="E10" s="44" t="str">
        <f>IF(B10="","",SUMIF(BARANGMASUK!E:E,LAPORANSTOKBARANG!B:B,BARANGMASUK!I:I))</f>
        <v/>
      </c>
      <c r="F10" s="44" t="str">
        <f>IF(B10="","",SUMIF(BARANGKELUAR!E:E,LAPORANSTOKBARANG!B:B,BARANGKELUAR!I:I))</f>
        <v/>
      </c>
      <c r="G10" s="44" t="str">
        <f t="shared" si="0"/>
        <v/>
      </c>
    </row>
    <row r="11" spans="1:7" x14ac:dyDescent="0.4">
      <c r="E11" s="44" t="str">
        <f>IF(B11="","",SUMIF(BARANGMASUK!E:E,LAPORANSTOKBARANG!B:B,BARANGMASUK!I:I))</f>
        <v/>
      </c>
      <c r="F11" s="44" t="str">
        <f>IF(B11="","",SUMIF(BARANGKELUAR!E:E,LAPORANSTOKBARANG!B:B,BARANGKELUAR!I:I))</f>
        <v/>
      </c>
      <c r="G11" s="44" t="str">
        <f t="shared" si="0"/>
        <v/>
      </c>
    </row>
    <row r="12" spans="1:7" x14ac:dyDescent="0.4">
      <c r="E12" s="44" t="str">
        <f>IF(B12="","",SUMIF(BARANGMASUK!E:E,LAPORANSTOKBARANG!B:B,BARANGMASUK!I:I))</f>
        <v/>
      </c>
      <c r="F12" s="44" t="str">
        <f>IF(B12="","",SUMIF(BARANGKELUAR!E:E,LAPORANSTOKBARANG!B:B,BARANGKELUAR!I:I))</f>
        <v/>
      </c>
      <c r="G12" s="44" t="str">
        <f t="shared" si="0"/>
        <v/>
      </c>
    </row>
    <row r="13" spans="1:7" x14ac:dyDescent="0.4">
      <c r="E13" s="44" t="str">
        <f>IF(B13="","",SUMIF(BARANGMASUK!E:E,LAPORANSTOKBARANG!B:B,BARANGMASUK!I:I))</f>
        <v/>
      </c>
      <c r="F13" s="44" t="str">
        <f>IF(B13="","",SUMIF(BARANGKELUAR!E:E,LAPORANSTOKBARANG!B:B,BARANGKELUAR!I:I))</f>
        <v/>
      </c>
      <c r="G13" s="44" t="str">
        <f t="shared" si="0"/>
        <v/>
      </c>
    </row>
    <row r="14" spans="1:7" x14ac:dyDescent="0.4">
      <c r="E14" s="44" t="str">
        <f>IF(B14="","",SUMIF(BARANGMASUK!E:E,LAPORANSTOKBARANG!B:B,BARANGMASUK!I:I))</f>
        <v/>
      </c>
      <c r="F14" s="44" t="str">
        <f>IF(B14="","",SUMIF(BARANGKELUAR!E:E,LAPORANSTOKBARANG!B:B,BARANGKELUAR!I:I))</f>
        <v/>
      </c>
      <c r="G14" s="44" t="str">
        <f t="shared" si="0"/>
        <v/>
      </c>
    </row>
    <row r="15" spans="1:7" x14ac:dyDescent="0.4">
      <c r="E15" s="44" t="str">
        <f>IF(B15="","",SUMIF(BARANGMASUK!E:E,LAPORANSTOKBARANG!B:B,BARANGMASUK!I:I))</f>
        <v/>
      </c>
      <c r="F15" s="44" t="str">
        <f>IF(B15="","",SUMIF(BARANGKELUAR!E:E,LAPORANSTOKBARANG!B:B,BARANGKELUAR!I:I))</f>
        <v/>
      </c>
      <c r="G15" s="44" t="str">
        <f t="shared" si="0"/>
        <v/>
      </c>
    </row>
    <row r="16" spans="1:7" x14ac:dyDescent="0.4">
      <c r="E16" s="44" t="str">
        <f>IF(B16="","",SUMIF(BARANGMASUK!E:E,LAPORANSTOKBARANG!B:B,BARANGMASUK!I:I))</f>
        <v/>
      </c>
      <c r="F16" s="44" t="str">
        <f>IF(B16="","",SUMIF(BARANGKELUAR!E:E,LAPORANSTOKBARANG!B:B,BARANGKELUAR!I:I))</f>
        <v/>
      </c>
      <c r="G16" s="44" t="str">
        <f t="shared" si="0"/>
        <v/>
      </c>
    </row>
    <row r="17" spans="5:7" x14ac:dyDescent="0.4">
      <c r="E17" s="44" t="str">
        <f>IF(B17="","",SUMIF(BARANGMASUK!E:E,LAPORANSTOKBARANG!B:B,BARANGMASUK!I:I))</f>
        <v/>
      </c>
      <c r="F17" s="44" t="str">
        <f>IF(B17="","",SUMIF(BARANGKELUAR!E:E,LAPORANSTOKBARANG!B:B,BARANGKELUAR!I:I))</f>
        <v/>
      </c>
      <c r="G17" s="44" t="str">
        <f t="shared" si="0"/>
        <v/>
      </c>
    </row>
    <row r="18" spans="5:7" x14ac:dyDescent="0.4">
      <c r="E18" s="44" t="str">
        <f>IF(B18="","",SUMIF(BARANGMASUK!E:E,LAPORANSTOKBARANG!B:B,BARANGMASUK!I:I))</f>
        <v/>
      </c>
      <c r="F18" s="44" t="str">
        <f>IF(B18="","",SUMIF(BARANGKELUAR!E:E,LAPORANSTOKBARANG!B:B,BARANGKELUAR!I:I))</f>
        <v/>
      </c>
      <c r="G18" s="44" t="str">
        <f t="shared" si="0"/>
        <v/>
      </c>
    </row>
    <row r="19" spans="5:7" x14ac:dyDescent="0.4">
      <c r="E19" s="44" t="str">
        <f>IF(B19="","",SUMIF(BARANGMASUK!E:E,LAPORANSTOKBARANG!B:B,BARANGMASUK!I:I))</f>
        <v/>
      </c>
      <c r="F19" s="44" t="str">
        <f>IF(B19="","",SUMIF(BARANGKELUAR!E:E,LAPORANSTOKBARANG!B:B,BARANGKELUAR!I:I))</f>
        <v/>
      </c>
      <c r="G19" s="44" t="str">
        <f t="shared" si="0"/>
        <v/>
      </c>
    </row>
    <row r="20" spans="5:7" x14ac:dyDescent="0.4">
      <c r="E20" s="44" t="str">
        <f>IF(B20="","",SUMIF(BARANGMASUK!E:E,LAPORANSTOKBARANG!B:B,BARANGMASUK!I:I))</f>
        <v/>
      </c>
      <c r="F20" s="44" t="str">
        <f>IF(B20="","",SUMIF(BARANGKELUAR!E:E,LAPORANSTOKBARANG!B:B,BARANGKELUAR!I:I))</f>
        <v/>
      </c>
      <c r="G20" s="44" t="str">
        <f t="shared" si="0"/>
        <v/>
      </c>
    </row>
    <row r="21" spans="5:7" x14ac:dyDescent="0.4">
      <c r="E21" s="44" t="str">
        <f>IF(B21="","",SUMIF(BARANGMASUK!E:E,LAPORANSTOKBARANG!B:B,BARANGMASUK!I:I))</f>
        <v/>
      </c>
      <c r="F21" s="44" t="str">
        <f>IF(B21="","",SUMIF(BARANGKELUAR!E:E,LAPORANSTOKBARANG!B:B,BARANGKELUAR!I:I))</f>
        <v/>
      </c>
      <c r="G21" s="44" t="str">
        <f t="shared" si="0"/>
        <v/>
      </c>
    </row>
    <row r="22" spans="5:7" x14ac:dyDescent="0.4">
      <c r="E22" s="44" t="str">
        <f>IF(B22="","",SUMIF(BARANGMASUK!E:E,LAPORANSTOKBARANG!B:B,BARANGMASUK!I:I))</f>
        <v/>
      </c>
      <c r="F22" s="44" t="str">
        <f>IF(B22="","",SUMIF(BARANGKELUAR!E:E,LAPORANSTOKBARANG!B:B,BARANGKELUAR!I:I))</f>
        <v/>
      </c>
      <c r="G22" s="44" t="str">
        <f t="shared" si="0"/>
        <v/>
      </c>
    </row>
    <row r="23" spans="5:7" x14ac:dyDescent="0.4">
      <c r="E23" s="44" t="str">
        <f>IF(B23="","",SUMIF(BARANGMASUK!E:E,LAPORANSTOKBARANG!B:B,BARANGMASUK!I:I))</f>
        <v/>
      </c>
      <c r="F23" s="44" t="str">
        <f>IF(B23="","",SUMIF(BARANGKELUAR!E:E,LAPORANSTOKBARANG!B:B,BARANGKELUAR!I:I))</f>
        <v/>
      </c>
      <c r="G23" s="44" t="str">
        <f t="shared" si="0"/>
        <v/>
      </c>
    </row>
    <row r="24" spans="5:7" x14ac:dyDescent="0.4">
      <c r="E24" s="44" t="str">
        <f>IF(B24="","",SUMIF(BARANGMASUK!E:E,LAPORANSTOKBARANG!B:B,BARANGMASUK!I:I))</f>
        <v/>
      </c>
      <c r="F24" s="44" t="str">
        <f>IF(B24="","",SUMIF(BARANGKELUAR!E:E,LAPORANSTOKBARANG!B:B,BARANGKELUAR!I:I))</f>
        <v/>
      </c>
      <c r="G24" s="44" t="str">
        <f t="shared" si="0"/>
        <v/>
      </c>
    </row>
    <row r="25" spans="5:7" x14ac:dyDescent="0.4">
      <c r="E25" s="44" t="str">
        <f>IF(B25="","",SUMIF(BARANGMASUK!E:E,LAPORANSTOKBARANG!B:B,BARANGMASUK!I:I))</f>
        <v/>
      </c>
      <c r="F25" s="44" t="str">
        <f>IF(B25="","",SUMIF(BARANGKELUAR!E:E,LAPORANSTOKBARANG!B:B,BARANGKELUAR!I:I))</f>
        <v/>
      </c>
      <c r="G25" s="44" t="str">
        <f t="shared" si="0"/>
        <v/>
      </c>
    </row>
    <row r="26" spans="5:7" x14ac:dyDescent="0.4">
      <c r="E26" s="44" t="str">
        <f>IF(B26="","",SUMIF(BARANGMASUK!E:E,LAPORANSTOKBARANG!B:B,BARANGMASUK!I:I))</f>
        <v/>
      </c>
      <c r="F26" s="44" t="str">
        <f>IF(B26="","",SUMIF(BARANGKELUAR!E:E,LAPORANSTOKBARANG!B:B,BARANGKELUAR!I:I))</f>
        <v/>
      </c>
      <c r="G26" s="44" t="str">
        <f t="shared" si="0"/>
        <v/>
      </c>
    </row>
    <row r="27" spans="5:7" x14ac:dyDescent="0.4">
      <c r="E27" s="44" t="str">
        <f>IF(B27="","",SUMIF(BARANGMASUK!E:E,LAPORANSTOKBARANG!B:B,BARANGMASUK!I:I))</f>
        <v/>
      </c>
      <c r="F27" s="44" t="str">
        <f>IF(B27="","",SUMIF(BARANGKELUAR!E:E,LAPORANSTOKBARANG!B:B,BARANGKELUAR!I:I))</f>
        <v/>
      </c>
      <c r="G27" s="44" t="str">
        <f t="shared" si="0"/>
        <v/>
      </c>
    </row>
    <row r="28" spans="5:7" x14ac:dyDescent="0.4">
      <c r="E28" s="44" t="str">
        <f>IF(B28="","",SUMIF(BARANGMASUK!E:E,LAPORANSTOKBARANG!B:B,BARANGMASUK!I:I))</f>
        <v/>
      </c>
      <c r="F28" s="44" t="str">
        <f>IF(B28="","",SUMIF(BARANGKELUAR!E:E,LAPORANSTOKBARANG!B:B,BARANGKELUAR!I:I))</f>
        <v/>
      </c>
      <c r="G28" s="44" t="str">
        <f t="shared" si="0"/>
        <v/>
      </c>
    </row>
    <row r="29" spans="5:7" x14ac:dyDescent="0.4">
      <c r="E29" s="44" t="str">
        <f>IF(B29="","",SUMIF(BARANGMASUK!E:E,LAPORANSTOKBARANG!B:B,BARANGMASUK!I:I))</f>
        <v/>
      </c>
      <c r="F29" s="44" t="str">
        <f>IF(B29="","",SUMIF(BARANGKELUAR!E:E,LAPORANSTOKBARANG!B:B,BARANGKELUAR!I:I))</f>
        <v/>
      </c>
      <c r="G29" s="44" t="str">
        <f t="shared" si="0"/>
        <v/>
      </c>
    </row>
    <row r="30" spans="5:7" x14ac:dyDescent="0.4">
      <c r="E30" s="44" t="str">
        <f>IF(B30="","",SUMIF(BARANGMASUK!E:E,LAPORANSTOKBARANG!B:B,BARANGMASUK!I:I))</f>
        <v/>
      </c>
      <c r="F30" s="44" t="str">
        <f>IF(B30="","",SUMIF(BARANGKELUAR!E:E,LAPORANSTOKBARANG!B:B,BARANGKELUAR!I:I))</f>
        <v/>
      </c>
      <c r="G30" s="44" t="str">
        <f t="shared" si="0"/>
        <v/>
      </c>
    </row>
    <row r="31" spans="5:7" x14ac:dyDescent="0.4">
      <c r="E31" s="44" t="str">
        <f>IF(B31="","",SUMIF(BARANGMASUK!E:E,LAPORANSTOKBARANG!B:B,BARANGMASUK!I:I))</f>
        <v/>
      </c>
      <c r="F31" s="44" t="str">
        <f>IF(B31="","",SUMIF(BARANGKELUAR!E:E,LAPORANSTOKBARANG!B:B,BARANGKELUAR!I:I))</f>
        <v/>
      </c>
      <c r="G31" s="44" t="str">
        <f t="shared" si="0"/>
        <v/>
      </c>
    </row>
    <row r="32" spans="5:7" x14ac:dyDescent="0.4">
      <c r="E32" s="44" t="str">
        <f>IF(B32="","",SUMIF(BARANGMASUK!E:E,LAPORANSTOKBARANG!B:B,BARANGMASUK!I:I))</f>
        <v/>
      </c>
      <c r="F32" s="44" t="str">
        <f>IF(B32="","",SUMIF(BARANGKELUAR!E:E,LAPORANSTOKBARANG!B:B,BARANGKELUAR!I:I))</f>
        <v/>
      </c>
      <c r="G32" s="44" t="str">
        <f t="shared" si="0"/>
        <v/>
      </c>
    </row>
    <row r="33" spans="5:7" x14ac:dyDescent="0.4">
      <c r="E33" s="44" t="str">
        <f>IF(B33="","",SUMIF(BARANGMASUK!E:E,LAPORANSTOKBARANG!B:B,BARANGMASUK!I:I))</f>
        <v/>
      </c>
      <c r="F33" s="44" t="str">
        <f>IF(B33="","",SUMIF(BARANGKELUAR!E:E,LAPORANSTOKBARANG!B:B,BARANGKELUAR!I:I))</f>
        <v/>
      </c>
      <c r="G33" s="44" t="str">
        <f t="shared" si="0"/>
        <v/>
      </c>
    </row>
    <row r="34" spans="5:7" x14ac:dyDescent="0.4">
      <c r="E34" s="44" t="str">
        <f>IF(B34="","",SUMIF(BARANGMASUK!E:E,LAPORANSTOKBARANG!B:B,BARANGMASUK!I:I))</f>
        <v/>
      </c>
      <c r="F34" s="44" t="str">
        <f>IF(B34="","",SUMIF(BARANGKELUAR!E:E,LAPORANSTOKBARANG!B:B,BARANGKELUAR!I:I))</f>
        <v/>
      </c>
      <c r="G34" s="44" t="str">
        <f t="shared" si="0"/>
        <v/>
      </c>
    </row>
    <row r="35" spans="5:7" x14ac:dyDescent="0.4">
      <c r="E35" s="44" t="str">
        <f>IF(B35="","",SUMIF(BARANGMASUK!E:E,LAPORANSTOKBARANG!B:B,BARANGMASUK!I:I))</f>
        <v/>
      </c>
      <c r="F35" s="44" t="str">
        <f>IF(B35="","",SUMIF(BARANGKELUAR!E:E,LAPORANSTOKBARANG!B:B,BARANGKELUAR!I:I))</f>
        <v/>
      </c>
      <c r="G35" s="44" t="str">
        <f t="shared" si="0"/>
        <v/>
      </c>
    </row>
    <row r="36" spans="5:7" x14ac:dyDescent="0.4">
      <c r="E36" s="44" t="str">
        <f>IF(B36="","",SUMIF(BARANGMASUK!E:E,LAPORANSTOKBARANG!B:B,BARANGMASUK!I:I))</f>
        <v/>
      </c>
      <c r="F36" s="44" t="str">
        <f>IF(B36="","",SUMIF(BARANGKELUAR!E:E,LAPORANSTOKBARANG!B:B,BARANGKELUAR!I:I))</f>
        <v/>
      </c>
      <c r="G36" s="44" t="str">
        <f t="shared" si="0"/>
        <v/>
      </c>
    </row>
    <row r="37" spans="5:7" x14ac:dyDescent="0.4">
      <c r="E37" s="44" t="str">
        <f>IF(B37="","",SUMIF(BARANGMASUK!E:E,LAPORANSTOKBARANG!B:B,BARANGMASUK!I:I))</f>
        <v/>
      </c>
      <c r="F37" s="44" t="str">
        <f>IF(B37="","",SUMIF(BARANGKELUAR!E:E,LAPORANSTOKBARANG!B:B,BARANGKELUAR!I:I))</f>
        <v/>
      </c>
      <c r="G37" s="44" t="str">
        <f t="shared" si="0"/>
        <v/>
      </c>
    </row>
    <row r="38" spans="5:7" x14ac:dyDescent="0.4">
      <c r="E38" s="44" t="str">
        <f>IF(B38="","",SUMIF(BARANGMASUK!E:E,LAPORANSTOKBARANG!B:B,BARANGMASUK!I:I))</f>
        <v/>
      </c>
      <c r="F38" s="44" t="str">
        <f>IF(B38="","",SUMIF(BARANGKELUAR!E:E,LAPORANSTOKBARANG!B:B,BARANGKELUAR!I:I))</f>
        <v/>
      </c>
      <c r="G38" s="44" t="str">
        <f t="shared" si="0"/>
        <v/>
      </c>
    </row>
    <row r="39" spans="5:7" x14ac:dyDescent="0.4">
      <c r="E39" s="44" t="str">
        <f>IF(B39="","",SUMIF(BARANGMASUK!E:E,LAPORANSTOKBARANG!B:B,BARANGMASUK!I:I))</f>
        <v/>
      </c>
      <c r="F39" s="44" t="str">
        <f>IF(B39="","",SUMIF(BARANGKELUAR!E:E,LAPORANSTOKBARANG!B:B,BARANGKELUAR!I:I))</f>
        <v/>
      </c>
      <c r="G39" s="44" t="str">
        <f t="shared" si="0"/>
        <v/>
      </c>
    </row>
    <row r="40" spans="5:7" x14ac:dyDescent="0.4">
      <c r="E40" s="44" t="str">
        <f>IF(B40="","",SUMIF(BARANGMASUK!E:E,LAPORANSTOKBARANG!B:B,BARANGMASUK!I:I))</f>
        <v/>
      </c>
      <c r="F40" s="44" t="str">
        <f>IF(B40="","",SUMIF(BARANGKELUAR!E:E,LAPORANSTOKBARANG!B:B,BARANGKELUAR!I:I))</f>
        <v/>
      </c>
      <c r="G40" s="44" t="str">
        <f t="shared" si="0"/>
        <v/>
      </c>
    </row>
    <row r="41" spans="5:7" x14ac:dyDescent="0.4">
      <c r="E41" s="44" t="str">
        <f>IF(B41="","",SUMIF(BARANGMASUK!E:E,LAPORANSTOKBARANG!B:B,BARANGMASUK!I:I))</f>
        <v/>
      </c>
      <c r="F41" s="44" t="str">
        <f>IF(B41="","",SUMIF(BARANGKELUAR!E:E,LAPORANSTOKBARANG!B:B,BARANGKELUAR!I:I))</f>
        <v/>
      </c>
      <c r="G41" s="44" t="str">
        <f t="shared" si="0"/>
        <v/>
      </c>
    </row>
    <row r="42" spans="5:7" x14ac:dyDescent="0.4">
      <c r="E42" s="44" t="str">
        <f>IF(B42="","",SUMIF(BARANGMASUK!E:E,LAPORANSTOKBARANG!B:B,BARANGMASUK!I:I))</f>
        <v/>
      </c>
      <c r="F42" s="44" t="str">
        <f>IF(B42="","",SUMIF(BARANGKELUAR!E:E,LAPORANSTOKBARANG!B:B,BARANGKELUAR!I:I))</f>
        <v/>
      </c>
      <c r="G42" s="44" t="str">
        <f t="shared" si="0"/>
        <v/>
      </c>
    </row>
    <row r="43" spans="5:7" x14ac:dyDescent="0.4">
      <c r="E43" s="44" t="str">
        <f>IF(B43="","",SUMIF(BARANGMASUK!E:E,LAPORANSTOKBARANG!B:B,BARANGMASUK!I:I))</f>
        <v/>
      </c>
      <c r="F43" s="44" t="str">
        <f>IF(B43="","",SUMIF(BARANGKELUAR!E:E,LAPORANSTOKBARANG!B:B,BARANGKELUAR!I:I))</f>
        <v/>
      </c>
      <c r="G43" s="44" t="str">
        <f t="shared" si="0"/>
        <v/>
      </c>
    </row>
    <row r="44" spans="5:7" x14ac:dyDescent="0.4">
      <c r="E44" s="44" t="str">
        <f>IF(B44="","",SUMIF(BARANGMASUK!E:E,LAPORANSTOKBARANG!B:B,BARANGMASUK!I:I))</f>
        <v/>
      </c>
      <c r="F44" s="44" t="str">
        <f>IF(B44="","",SUMIF(BARANGKELUAR!E:E,LAPORANSTOKBARANG!B:B,BARANGKELUAR!I:I))</f>
        <v/>
      </c>
      <c r="G44" s="44" t="str">
        <f t="shared" si="0"/>
        <v/>
      </c>
    </row>
    <row r="45" spans="5:7" x14ac:dyDescent="0.4">
      <c r="E45" s="44" t="str">
        <f>IF(B45="","",SUMIF(BARANGMASUK!E:E,LAPORANSTOKBARANG!B:B,BARANGMASUK!I:I))</f>
        <v/>
      </c>
      <c r="F45" s="44" t="str">
        <f>IF(B45="","",SUMIF(BARANGKELUAR!E:E,LAPORANSTOKBARANG!B:B,BARANGKELUAR!I:I))</f>
        <v/>
      </c>
      <c r="G45" s="44" t="str">
        <f t="shared" si="0"/>
        <v/>
      </c>
    </row>
    <row r="46" spans="5:7" x14ac:dyDescent="0.4">
      <c r="E46" s="44" t="str">
        <f>IF(B46="","",SUMIF(BARANGMASUK!E:E,LAPORANSTOKBARANG!B:B,BARANGMASUK!I:I))</f>
        <v/>
      </c>
      <c r="F46" s="44" t="str">
        <f>IF(B46="","",SUMIF(BARANGKELUAR!E:E,LAPORANSTOKBARANG!B:B,BARANGKELUAR!I:I))</f>
        <v/>
      </c>
      <c r="G46" s="44" t="str">
        <f t="shared" si="0"/>
        <v/>
      </c>
    </row>
    <row r="47" spans="5:7" x14ac:dyDescent="0.4">
      <c r="E47" s="44" t="str">
        <f>IF(B47="","",SUMIF(BARANGMASUK!E:E,LAPORANSTOKBARANG!B:B,BARANGMASUK!I:I))</f>
        <v/>
      </c>
      <c r="F47" s="44" t="str">
        <f>IF(B47="","",SUMIF(BARANGKELUAR!E:E,LAPORANSTOKBARANG!B:B,BARANGKELUAR!I:I))</f>
        <v/>
      </c>
      <c r="G47" s="44" t="str">
        <f t="shared" si="0"/>
        <v/>
      </c>
    </row>
    <row r="48" spans="5:7" x14ac:dyDescent="0.4">
      <c r="E48" s="44" t="str">
        <f>IF(B48="","",SUMIF(BARANGMASUK!E:E,LAPORANSTOKBARANG!B:B,BARANGMASUK!I:I))</f>
        <v/>
      </c>
      <c r="F48" s="44" t="str">
        <f>IF(B48="","",SUMIF(BARANGKELUAR!E:E,LAPORANSTOKBARANG!B:B,BARANGKELUAR!I:I))</f>
        <v/>
      </c>
      <c r="G48" s="44" t="str">
        <f t="shared" si="0"/>
        <v/>
      </c>
    </row>
    <row r="49" spans="5:7" x14ac:dyDescent="0.4">
      <c r="E49" s="44" t="str">
        <f>IF(B49="","",SUMIF(BARANGMASUK!E:E,LAPORANSTOKBARANG!B:B,BARANGMASUK!I:I))</f>
        <v/>
      </c>
      <c r="F49" s="44" t="str">
        <f>IF(B49="","",SUMIF(BARANGKELUAR!E:E,LAPORANSTOKBARANG!B:B,BARANGKELUAR!I:I))</f>
        <v/>
      </c>
      <c r="G49" s="44" t="str">
        <f t="shared" si="0"/>
        <v/>
      </c>
    </row>
    <row r="50" spans="5:7" x14ac:dyDescent="0.4">
      <c r="E50" s="44" t="str">
        <f>IF(B50="","",SUMIF(BARANGMASUK!E:E,LAPORANSTOKBARANG!B:B,BARANGMASUK!I:I))</f>
        <v/>
      </c>
      <c r="F50" s="44" t="str">
        <f>IF(B50="","",SUMIF(BARANGKELUAR!E:E,LAPORANSTOKBARANG!B:B,BARANGKELUAR!I:I))</f>
        <v/>
      </c>
      <c r="G50" s="44" t="str">
        <f t="shared" si="0"/>
        <v/>
      </c>
    </row>
    <row r="51" spans="5:7" x14ac:dyDescent="0.4">
      <c r="E51" s="44" t="str">
        <f>IF(B51="","",SUMIF(BARANGMASUK!E:E,LAPORANSTOKBARANG!B:B,BARANGMASUK!I:I))</f>
        <v/>
      </c>
      <c r="F51" s="44" t="str">
        <f>IF(B51="","",SUMIF(BARANGKELUAR!E:E,LAPORANSTOKBARANG!B:B,BARANGKELUAR!I:I))</f>
        <v/>
      </c>
      <c r="G51" s="44" t="str">
        <f t="shared" si="0"/>
        <v/>
      </c>
    </row>
    <row r="52" spans="5:7" x14ac:dyDescent="0.4">
      <c r="E52" s="44" t="str">
        <f>IF(B52="","",SUMIF(BARANGMASUK!E:E,LAPORANSTOKBARANG!B:B,BARANGMASUK!I:I))</f>
        <v/>
      </c>
      <c r="F52" s="44" t="str">
        <f>IF(B52="","",SUMIF(BARANGKELUAR!E:E,LAPORANSTOKBARANG!B:B,BARANGKELUAR!I:I))</f>
        <v/>
      </c>
      <c r="G52" s="44" t="str">
        <f t="shared" si="0"/>
        <v/>
      </c>
    </row>
    <row r="53" spans="5:7" x14ac:dyDescent="0.4">
      <c r="E53" s="44" t="str">
        <f>IF(B53="","",SUMIF(BARANGMASUK!E:E,LAPORANSTOKBARANG!B:B,BARANGMASUK!I:I))</f>
        <v/>
      </c>
      <c r="F53" s="44" t="str">
        <f>IF(B53="","",SUMIF(BARANGKELUAR!E:E,LAPORANSTOKBARANG!B:B,BARANGKELUAR!I:I))</f>
        <v/>
      </c>
      <c r="G53" s="44" t="str">
        <f t="shared" si="0"/>
        <v/>
      </c>
    </row>
    <row r="54" spans="5:7" x14ac:dyDescent="0.4">
      <c r="E54" s="44" t="str">
        <f>IF(B54="","",SUMIF(BARANGMASUK!E:E,LAPORANSTOKBARANG!B:B,BARANGMASUK!I:I))</f>
        <v/>
      </c>
      <c r="F54" s="44" t="str">
        <f>IF(B54="","",SUMIF(BARANGKELUAR!E:E,LAPORANSTOKBARANG!B:B,BARANGKELUAR!I:I))</f>
        <v/>
      </c>
      <c r="G54" s="44" t="str">
        <f t="shared" si="0"/>
        <v/>
      </c>
    </row>
    <row r="55" spans="5:7" x14ac:dyDescent="0.4">
      <c r="E55" s="44" t="str">
        <f>IF(B55="","",SUMIF(BARANGMASUK!E:E,LAPORANSTOKBARANG!B:B,BARANGMASUK!I:I))</f>
        <v/>
      </c>
      <c r="F55" s="44" t="str">
        <f>IF(B55="","",SUMIF(BARANGKELUAR!E:E,LAPORANSTOKBARANG!B:B,BARANGKELUAR!I:I))</f>
        <v/>
      </c>
      <c r="G55" s="44" t="str">
        <f t="shared" si="0"/>
        <v/>
      </c>
    </row>
    <row r="56" spans="5:7" x14ac:dyDescent="0.4">
      <c r="E56" s="44" t="str">
        <f>IF(B56="","",SUMIF(BARANGMASUK!E:E,LAPORANSTOKBARANG!B:B,BARANGMASUK!I:I))</f>
        <v/>
      </c>
      <c r="F56" s="44" t="str">
        <f>IF(B56="","",SUMIF(BARANGKELUAR!E:E,LAPORANSTOKBARANG!B:B,BARANGKELUAR!I:I))</f>
        <v/>
      </c>
      <c r="G56" s="44" t="str">
        <f t="shared" si="0"/>
        <v/>
      </c>
    </row>
    <row r="57" spans="5:7" x14ac:dyDescent="0.4">
      <c r="E57" s="44" t="str">
        <f>IF(B57="","",SUMIF(BARANGMASUK!E:E,LAPORANSTOKBARANG!B:B,BARANGMASUK!I:I))</f>
        <v/>
      </c>
      <c r="F57" s="44" t="str">
        <f>IF(B57="","",SUMIF(BARANGKELUAR!E:E,LAPORANSTOKBARANG!B:B,BARANGKELUAR!I:I))</f>
        <v/>
      </c>
      <c r="G57" s="44" t="str">
        <f t="shared" si="0"/>
        <v/>
      </c>
    </row>
    <row r="58" spans="5:7" x14ac:dyDescent="0.4">
      <c r="E58" s="44" t="str">
        <f>IF(B58="","",SUMIF(BARANGMASUK!E:E,LAPORANSTOKBARANG!B:B,BARANGMASUK!I:I))</f>
        <v/>
      </c>
      <c r="F58" s="44" t="str">
        <f>IF(B58="","",SUMIF(BARANGKELUAR!E:E,LAPORANSTOKBARANG!B:B,BARANGKELUAR!I:I))</f>
        <v/>
      </c>
      <c r="G58" s="44" t="str">
        <f t="shared" si="0"/>
        <v/>
      </c>
    </row>
    <row r="59" spans="5:7" x14ac:dyDescent="0.4">
      <c r="E59" s="44" t="str">
        <f>IF(B59="","",SUMIF(BARANGMASUK!E:E,LAPORANSTOKBARANG!B:B,BARANGMASUK!I:I))</f>
        <v/>
      </c>
      <c r="F59" s="44" t="str">
        <f>IF(B59="","",SUMIF(BARANGKELUAR!E:E,LAPORANSTOKBARANG!B:B,BARANGKELUAR!I:I))</f>
        <v/>
      </c>
      <c r="G59" s="44" t="str">
        <f t="shared" si="0"/>
        <v/>
      </c>
    </row>
    <row r="60" spans="5:7" x14ac:dyDescent="0.4">
      <c r="E60" s="44" t="str">
        <f>IF(B60="","",SUMIF(BARANGMASUK!E:E,LAPORANSTOKBARANG!B:B,BARANGMASUK!I:I))</f>
        <v/>
      </c>
      <c r="F60" s="44" t="str">
        <f>IF(B60="","",SUMIF(BARANGKELUAR!E:E,LAPORANSTOKBARANG!B:B,BARANGKELUAR!I:I))</f>
        <v/>
      </c>
      <c r="G60" s="44" t="str">
        <f t="shared" si="0"/>
        <v/>
      </c>
    </row>
    <row r="61" spans="5:7" x14ac:dyDescent="0.4">
      <c r="E61" s="44" t="str">
        <f>IF(B61="","",SUMIF(BARANGMASUK!E:E,LAPORANSTOKBARANG!B:B,BARANGMASUK!I:I))</f>
        <v/>
      </c>
      <c r="F61" s="44" t="str">
        <f>IF(B61="","",SUMIF(BARANGKELUAR!E:E,LAPORANSTOKBARANG!B:B,BARANGKELUAR!I:I))</f>
        <v/>
      </c>
      <c r="G61" s="44" t="str">
        <f t="shared" si="0"/>
        <v/>
      </c>
    </row>
    <row r="62" spans="5:7" x14ac:dyDescent="0.4">
      <c r="E62" s="44" t="str">
        <f>IF(B62="","",SUMIF(BARANGMASUK!E:E,LAPORANSTOKBARANG!B:B,BARANGMASUK!I:I))</f>
        <v/>
      </c>
      <c r="F62" s="44" t="str">
        <f>IF(B62="","",SUMIF(BARANGKELUAR!E:E,LAPORANSTOKBARANG!B:B,BARANGKELUAR!I:I))</f>
        <v/>
      </c>
      <c r="G62" s="44" t="str">
        <f t="shared" si="0"/>
        <v/>
      </c>
    </row>
    <row r="63" spans="5:7" x14ac:dyDescent="0.4">
      <c r="E63" s="44" t="str">
        <f>IF(B63="","",SUMIF(BARANGMASUK!E:E,LAPORANSTOKBARANG!B:B,BARANGMASUK!I:I))</f>
        <v/>
      </c>
      <c r="F63" s="44" t="str">
        <f>IF(B63="","",SUMIF(BARANGKELUAR!E:E,LAPORANSTOKBARANG!B:B,BARANGKELUAR!I:I))</f>
        <v/>
      </c>
      <c r="G63" s="44" t="str">
        <f t="shared" si="0"/>
        <v/>
      </c>
    </row>
    <row r="64" spans="5:7" x14ac:dyDescent="0.4">
      <c r="E64" s="44" t="str">
        <f>IF(B64="","",SUMIF(BARANGMASUK!E:E,LAPORANSTOKBARANG!B:B,BARANGMASUK!I:I))</f>
        <v/>
      </c>
      <c r="F64" s="44" t="str">
        <f>IF(B64="","",SUMIF(BARANGKELUAR!E:E,LAPORANSTOKBARANG!B:B,BARANGKELUAR!I:I))</f>
        <v/>
      </c>
      <c r="G64" s="44" t="str">
        <f t="shared" si="0"/>
        <v/>
      </c>
    </row>
    <row r="65" spans="5:7" x14ac:dyDescent="0.4">
      <c r="E65" s="44" t="str">
        <f>IF(B65="","",SUMIF(BARANGMASUK!E:E,LAPORANSTOKBARANG!B:B,BARANGMASUK!I:I))</f>
        <v/>
      </c>
      <c r="F65" s="44" t="str">
        <f>IF(B65="","",SUMIF(BARANGKELUAR!E:E,LAPORANSTOKBARANG!B:B,BARANGKELUAR!I:I))</f>
        <v/>
      </c>
      <c r="G65" s="44" t="str">
        <f t="shared" si="0"/>
        <v/>
      </c>
    </row>
    <row r="66" spans="5:7" x14ac:dyDescent="0.4">
      <c r="E66" s="44" t="str">
        <f>IF(B66="","",SUMIF(BARANGMASUK!E:E,LAPORANSTOKBARANG!B:B,BARANGMASUK!I:I))</f>
        <v/>
      </c>
      <c r="F66" s="44" t="str">
        <f>IF(B66="","",SUMIF(BARANGKELUAR!E:E,LAPORANSTOKBARANG!B:B,BARANGKELUAR!I:I))</f>
        <v/>
      </c>
      <c r="G66" s="44" t="str">
        <f t="shared" si="0"/>
        <v/>
      </c>
    </row>
    <row r="67" spans="5:7" x14ac:dyDescent="0.4">
      <c r="E67" s="44" t="str">
        <f>IF(B67="","",SUMIF(BARANGMASUK!E:E,LAPORANSTOKBARANG!B:B,BARANGMASUK!I:I))</f>
        <v/>
      </c>
      <c r="F67" s="44" t="str">
        <f>IF(B67="","",SUMIF(BARANGKELUAR!E:E,LAPORANSTOKBARANG!B:B,BARANGKELUAR!I:I))</f>
        <v/>
      </c>
      <c r="G67" s="44" t="str">
        <f t="shared" si="0"/>
        <v/>
      </c>
    </row>
    <row r="68" spans="5:7" x14ac:dyDescent="0.4">
      <c r="E68" s="44" t="str">
        <f>IF(B68="","",SUMIF(BARANGMASUK!E:E,LAPORANSTOKBARANG!B:B,BARANGMASUK!I:I))</f>
        <v/>
      </c>
      <c r="F68" s="44" t="str">
        <f>IF(B68="","",SUMIF(BARANGKELUAR!E:E,LAPORANSTOKBARANG!B:B,BARANGKELUAR!I:I))</f>
        <v/>
      </c>
      <c r="G68" s="44" t="str">
        <f t="shared" si="0"/>
        <v/>
      </c>
    </row>
    <row r="69" spans="5:7" x14ac:dyDescent="0.4">
      <c r="E69" s="44" t="str">
        <f>IF(B69="","",SUMIF(BARANGMASUK!E:E,LAPORANSTOKBARANG!B:B,BARANGMASUK!I:I))</f>
        <v/>
      </c>
      <c r="F69" s="44" t="str">
        <f>IF(B69="","",SUMIF(BARANGKELUAR!E:E,LAPORANSTOKBARANG!B:B,BARANGKELUAR!I:I))</f>
        <v/>
      </c>
      <c r="G69" s="44" t="str">
        <f t="shared" si="0"/>
        <v/>
      </c>
    </row>
    <row r="70" spans="5:7" x14ac:dyDescent="0.4">
      <c r="E70" s="44" t="str">
        <f>IF(B70="","",SUMIF(BARANGMASUK!E:E,LAPORANSTOKBARANG!B:B,BARANGMASUK!I:I))</f>
        <v/>
      </c>
      <c r="F70" s="44" t="str">
        <f>IF(B70="","",SUMIF(BARANGKELUAR!E:E,LAPORANSTOKBARANG!B:B,BARANGKELUAR!I:I))</f>
        <v/>
      </c>
      <c r="G70" s="44" t="str">
        <f t="shared" ref="G70:G133" si="1">IF(B70="","",D70+E70-F70)</f>
        <v/>
      </c>
    </row>
    <row r="71" spans="5:7" x14ac:dyDescent="0.4">
      <c r="E71" s="44" t="str">
        <f>IF(B71="","",SUMIF(BARANGMASUK!E:E,LAPORANSTOKBARANG!B:B,BARANGMASUK!I:I))</f>
        <v/>
      </c>
      <c r="F71" s="44" t="str">
        <f>IF(B71="","",SUMIF(BARANGKELUAR!E:E,LAPORANSTOKBARANG!B:B,BARANGKELUAR!I:I))</f>
        <v/>
      </c>
      <c r="G71" s="44" t="str">
        <f t="shared" si="1"/>
        <v/>
      </c>
    </row>
    <row r="72" spans="5:7" x14ac:dyDescent="0.4">
      <c r="E72" s="44" t="str">
        <f>IF(B72="","",SUMIF(BARANGMASUK!E:E,LAPORANSTOKBARANG!B:B,BARANGMASUK!I:I))</f>
        <v/>
      </c>
      <c r="F72" s="44" t="str">
        <f>IF(B72="","",SUMIF(BARANGKELUAR!E:E,LAPORANSTOKBARANG!B:B,BARANGKELUAR!I:I))</f>
        <v/>
      </c>
      <c r="G72" s="44" t="str">
        <f t="shared" si="1"/>
        <v/>
      </c>
    </row>
    <row r="73" spans="5:7" x14ac:dyDescent="0.4">
      <c r="E73" s="44" t="str">
        <f>IF(B73="","",SUMIF(BARANGMASUK!E:E,LAPORANSTOKBARANG!B:B,BARANGMASUK!I:I))</f>
        <v/>
      </c>
      <c r="F73" s="44" t="str">
        <f>IF(B73="","",SUMIF(BARANGKELUAR!E:E,LAPORANSTOKBARANG!B:B,BARANGKELUAR!I:I))</f>
        <v/>
      </c>
      <c r="G73" s="44" t="str">
        <f t="shared" si="1"/>
        <v/>
      </c>
    </row>
    <row r="74" spans="5:7" x14ac:dyDescent="0.4">
      <c r="E74" s="44" t="str">
        <f>IF(B74="","",SUMIF(BARANGMASUK!E:E,LAPORANSTOKBARANG!B:B,BARANGMASUK!I:I))</f>
        <v/>
      </c>
      <c r="F74" s="44" t="str">
        <f>IF(B74="","",SUMIF(BARANGKELUAR!E:E,LAPORANSTOKBARANG!B:B,BARANGKELUAR!I:I))</f>
        <v/>
      </c>
      <c r="G74" s="44" t="str">
        <f t="shared" si="1"/>
        <v/>
      </c>
    </row>
    <row r="75" spans="5:7" x14ac:dyDescent="0.4">
      <c r="E75" s="44" t="str">
        <f>IF(B75="","",SUMIF(BARANGMASUK!E:E,LAPORANSTOKBARANG!B:B,BARANGMASUK!I:I))</f>
        <v/>
      </c>
      <c r="F75" s="44" t="str">
        <f>IF(B75="","",SUMIF(BARANGKELUAR!E:E,LAPORANSTOKBARANG!B:B,BARANGKELUAR!I:I))</f>
        <v/>
      </c>
      <c r="G75" s="44" t="str">
        <f t="shared" si="1"/>
        <v/>
      </c>
    </row>
    <row r="76" spans="5:7" x14ac:dyDescent="0.4">
      <c r="E76" s="44" t="str">
        <f>IF(B76="","",SUMIF(BARANGMASUK!E:E,LAPORANSTOKBARANG!B:B,BARANGMASUK!I:I))</f>
        <v/>
      </c>
      <c r="F76" s="44" t="str">
        <f>IF(B76="","",SUMIF(BARANGKELUAR!E:E,LAPORANSTOKBARANG!B:B,BARANGKELUAR!I:I))</f>
        <v/>
      </c>
      <c r="G76" s="44" t="str">
        <f t="shared" si="1"/>
        <v/>
      </c>
    </row>
    <row r="77" spans="5:7" x14ac:dyDescent="0.4">
      <c r="E77" s="44" t="str">
        <f>IF(B77="","",SUMIF(BARANGMASUK!E:E,LAPORANSTOKBARANG!B:B,BARANGMASUK!I:I))</f>
        <v/>
      </c>
      <c r="F77" s="44" t="str">
        <f>IF(B77="","",SUMIF(BARANGKELUAR!E:E,LAPORANSTOKBARANG!B:B,BARANGKELUAR!I:I))</f>
        <v/>
      </c>
      <c r="G77" s="44" t="str">
        <f t="shared" si="1"/>
        <v/>
      </c>
    </row>
    <row r="78" spans="5:7" x14ac:dyDescent="0.4">
      <c r="E78" s="44" t="str">
        <f>IF(B78="","",SUMIF(BARANGMASUK!E:E,LAPORANSTOKBARANG!B:B,BARANGMASUK!I:I))</f>
        <v/>
      </c>
      <c r="F78" s="44" t="str">
        <f>IF(B78="","",SUMIF(BARANGKELUAR!E:E,LAPORANSTOKBARANG!B:B,BARANGKELUAR!I:I))</f>
        <v/>
      </c>
      <c r="G78" s="44" t="str">
        <f t="shared" si="1"/>
        <v/>
      </c>
    </row>
    <row r="79" spans="5:7" x14ac:dyDescent="0.4">
      <c r="E79" s="44" t="str">
        <f>IF(B79="","",SUMIF(BARANGMASUK!E:E,LAPORANSTOKBARANG!B:B,BARANGMASUK!I:I))</f>
        <v/>
      </c>
      <c r="F79" s="44" t="str">
        <f>IF(B79="","",SUMIF(BARANGKELUAR!E:E,LAPORANSTOKBARANG!B:B,BARANGKELUAR!I:I))</f>
        <v/>
      </c>
      <c r="G79" s="44" t="str">
        <f t="shared" si="1"/>
        <v/>
      </c>
    </row>
    <row r="80" spans="5:7" x14ac:dyDescent="0.4">
      <c r="E80" s="44" t="str">
        <f>IF(B80="","",SUMIF(BARANGMASUK!E:E,LAPORANSTOKBARANG!B:B,BARANGMASUK!I:I))</f>
        <v/>
      </c>
      <c r="F80" s="44" t="str">
        <f>IF(B80="","",SUMIF(BARANGKELUAR!E:E,LAPORANSTOKBARANG!B:B,BARANGKELUAR!I:I))</f>
        <v/>
      </c>
      <c r="G80" s="44" t="str">
        <f t="shared" si="1"/>
        <v/>
      </c>
    </row>
    <row r="81" spans="5:7" x14ac:dyDescent="0.4">
      <c r="E81" s="44" t="str">
        <f>IF(B81="","",SUMIF(BARANGMASUK!E:E,LAPORANSTOKBARANG!B:B,BARANGMASUK!I:I))</f>
        <v/>
      </c>
      <c r="F81" s="44" t="str">
        <f>IF(B81="","",SUMIF(BARANGKELUAR!E:E,LAPORANSTOKBARANG!B:B,BARANGKELUAR!I:I))</f>
        <v/>
      </c>
      <c r="G81" s="44" t="str">
        <f t="shared" si="1"/>
        <v/>
      </c>
    </row>
    <row r="82" spans="5:7" x14ac:dyDescent="0.4">
      <c r="E82" s="44" t="str">
        <f>IF(B82="","",SUMIF(BARANGMASUK!E:E,LAPORANSTOKBARANG!B:B,BARANGMASUK!I:I))</f>
        <v/>
      </c>
      <c r="F82" s="44" t="str">
        <f>IF(B82="","",SUMIF(BARANGKELUAR!E:E,LAPORANSTOKBARANG!B:B,BARANGKELUAR!I:I))</f>
        <v/>
      </c>
      <c r="G82" s="44" t="str">
        <f t="shared" si="1"/>
        <v/>
      </c>
    </row>
    <row r="83" spans="5:7" x14ac:dyDescent="0.4">
      <c r="E83" s="44" t="str">
        <f>IF(B83="","",SUMIF(BARANGMASUK!E:E,LAPORANSTOKBARANG!B:B,BARANGMASUK!I:I))</f>
        <v/>
      </c>
      <c r="F83" s="44" t="str">
        <f>IF(B83="","",SUMIF(BARANGKELUAR!E:E,LAPORANSTOKBARANG!B:B,BARANGKELUAR!I:I))</f>
        <v/>
      </c>
      <c r="G83" s="44" t="str">
        <f t="shared" si="1"/>
        <v/>
      </c>
    </row>
    <row r="84" spans="5:7" x14ac:dyDescent="0.4">
      <c r="E84" s="44" t="str">
        <f>IF(B84="","",SUMIF(BARANGMASUK!E:E,LAPORANSTOKBARANG!B:B,BARANGMASUK!I:I))</f>
        <v/>
      </c>
      <c r="F84" s="44" t="str">
        <f>IF(B84="","",SUMIF(BARANGKELUAR!E:E,LAPORANSTOKBARANG!B:B,BARANGKELUAR!I:I))</f>
        <v/>
      </c>
      <c r="G84" s="44" t="str">
        <f t="shared" si="1"/>
        <v/>
      </c>
    </row>
    <row r="85" spans="5:7" x14ac:dyDescent="0.4">
      <c r="E85" s="44" t="str">
        <f>IF(B85="","",SUMIF(BARANGMASUK!E:E,LAPORANSTOKBARANG!B:B,BARANGMASUK!I:I))</f>
        <v/>
      </c>
      <c r="F85" s="44" t="str">
        <f>IF(B85="","",SUMIF(BARANGKELUAR!E:E,LAPORANSTOKBARANG!B:B,BARANGKELUAR!I:I))</f>
        <v/>
      </c>
      <c r="G85" s="44" t="str">
        <f t="shared" si="1"/>
        <v/>
      </c>
    </row>
    <row r="86" spans="5:7" x14ac:dyDescent="0.4">
      <c r="E86" s="44" t="str">
        <f>IF(B86="","",SUMIF(BARANGMASUK!E:E,LAPORANSTOKBARANG!B:B,BARANGMASUK!I:I))</f>
        <v/>
      </c>
      <c r="F86" s="44" t="str">
        <f>IF(B86="","",SUMIF(BARANGKELUAR!E:E,LAPORANSTOKBARANG!B:B,BARANGKELUAR!I:I))</f>
        <v/>
      </c>
      <c r="G86" s="44" t="str">
        <f t="shared" si="1"/>
        <v/>
      </c>
    </row>
    <row r="87" spans="5:7" x14ac:dyDescent="0.4">
      <c r="E87" s="44" t="str">
        <f>IF(B87="","",SUMIF(BARANGMASUK!E:E,LAPORANSTOKBARANG!B:B,BARANGMASUK!I:I))</f>
        <v/>
      </c>
      <c r="F87" s="44" t="str">
        <f>IF(B87="","",SUMIF(BARANGKELUAR!E:E,LAPORANSTOKBARANG!B:B,BARANGKELUAR!I:I))</f>
        <v/>
      </c>
      <c r="G87" s="44" t="str">
        <f t="shared" si="1"/>
        <v/>
      </c>
    </row>
    <row r="88" spans="5:7" x14ac:dyDescent="0.4">
      <c r="E88" s="44" t="str">
        <f>IF(B88="","",SUMIF(BARANGMASUK!E:E,LAPORANSTOKBARANG!B:B,BARANGMASUK!I:I))</f>
        <v/>
      </c>
      <c r="F88" s="44" t="str">
        <f>IF(B88="","",SUMIF(BARANGKELUAR!E:E,LAPORANSTOKBARANG!B:B,BARANGKELUAR!I:I))</f>
        <v/>
      </c>
      <c r="G88" s="44" t="str">
        <f t="shared" si="1"/>
        <v/>
      </c>
    </row>
    <row r="89" spans="5:7" x14ac:dyDescent="0.4">
      <c r="E89" s="44" t="str">
        <f>IF(B89="","",SUMIF(BARANGMASUK!E:E,LAPORANSTOKBARANG!B:B,BARANGMASUK!I:I))</f>
        <v/>
      </c>
      <c r="F89" s="44" t="str">
        <f>IF(B89="","",SUMIF(BARANGKELUAR!E:E,LAPORANSTOKBARANG!B:B,BARANGKELUAR!I:I))</f>
        <v/>
      </c>
      <c r="G89" s="44" t="str">
        <f t="shared" si="1"/>
        <v/>
      </c>
    </row>
    <row r="90" spans="5:7" x14ac:dyDescent="0.4">
      <c r="E90" s="44" t="str">
        <f>IF(B90="","",SUMIF(BARANGMASUK!E:E,LAPORANSTOKBARANG!B:B,BARANGMASUK!I:I))</f>
        <v/>
      </c>
      <c r="F90" s="44" t="str">
        <f>IF(B90="","",SUMIF(BARANGKELUAR!E:E,LAPORANSTOKBARANG!B:B,BARANGKELUAR!I:I))</f>
        <v/>
      </c>
      <c r="G90" s="44" t="str">
        <f t="shared" si="1"/>
        <v/>
      </c>
    </row>
    <row r="91" spans="5:7" x14ac:dyDescent="0.4">
      <c r="E91" s="44" t="str">
        <f>IF(B91="","",SUMIF(BARANGMASUK!E:E,LAPORANSTOKBARANG!B:B,BARANGMASUK!I:I))</f>
        <v/>
      </c>
      <c r="F91" s="44" t="str">
        <f>IF(B91="","",SUMIF(BARANGKELUAR!E:E,LAPORANSTOKBARANG!B:B,BARANGKELUAR!I:I))</f>
        <v/>
      </c>
      <c r="G91" s="44" t="str">
        <f t="shared" si="1"/>
        <v/>
      </c>
    </row>
    <row r="92" spans="5:7" x14ac:dyDescent="0.4">
      <c r="E92" s="44" t="str">
        <f>IF(B92="","",SUMIF(BARANGMASUK!E:E,LAPORANSTOKBARANG!B:B,BARANGMASUK!I:I))</f>
        <v/>
      </c>
      <c r="F92" s="44" t="str">
        <f>IF(B92="","",SUMIF(BARANGKELUAR!E:E,LAPORANSTOKBARANG!B:B,BARANGKELUAR!I:I))</f>
        <v/>
      </c>
      <c r="G92" s="44" t="str">
        <f t="shared" si="1"/>
        <v/>
      </c>
    </row>
    <row r="93" spans="5:7" x14ac:dyDescent="0.4">
      <c r="E93" s="44" t="str">
        <f>IF(B93="","",SUMIF(BARANGMASUK!E:E,LAPORANSTOKBARANG!B:B,BARANGMASUK!I:I))</f>
        <v/>
      </c>
      <c r="F93" s="44" t="str">
        <f>IF(B93="","",SUMIF(BARANGKELUAR!E:E,LAPORANSTOKBARANG!B:B,BARANGKELUAR!I:I))</f>
        <v/>
      </c>
      <c r="G93" s="44" t="str">
        <f t="shared" si="1"/>
        <v/>
      </c>
    </row>
    <row r="94" spans="5:7" x14ac:dyDescent="0.4">
      <c r="E94" s="44" t="str">
        <f>IF(B94="","",SUMIF(BARANGMASUK!E:E,LAPORANSTOKBARANG!B:B,BARANGMASUK!I:I))</f>
        <v/>
      </c>
      <c r="F94" s="44" t="str">
        <f>IF(B94="","",SUMIF(BARANGKELUAR!E:E,LAPORANSTOKBARANG!B:B,BARANGKELUAR!I:I))</f>
        <v/>
      </c>
      <c r="G94" s="44" t="str">
        <f t="shared" si="1"/>
        <v/>
      </c>
    </row>
    <row r="95" spans="5:7" x14ac:dyDescent="0.4">
      <c r="E95" s="44" t="str">
        <f>IF(B95="","",SUMIF(BARANGMASUK!E:E,LAPORANSTOKBARANG!B:B,BARANGMASUK!I:I))</f>
        <v/>
      </c>
      <c r="F95" s="44" t="str">
        <f>IF(B95="","",SUMIF(BARANGKELUAR!E:E,LAPORANSTOKBARANG!B:B,BARANGKELUAR!I:I))</f>
        <v/>
      </c>
      <c r="G95" s="44" t="str">
        <f t="shared" si="1"/>
        <v/>
      </c>
    </row>
    <row r="96" spans="5:7" x14ac:dyDescent="0.4">
      <c r="E96" s="44" t="str">
        <f>IF(B96="","",SUMIF(BARANGMASUK!E:E,LAPORANSTOKBARANG!B:B,BARANGMASUK!I:I))</f>
        <v/>
      </c>
      <c r="F96" s="44" t="str">
        <f>IF(B96="","",SUMIF(BARANGKELUAR!E:E,LAPORANSTOKBARANG!B:B,BARANGKELUAR!I:I))</f>
        <v/>
      </c>
      <c r="G96" s="44" t="str">
        <f t="shared" si="1"/>
        <v/>
      </c>
    </row>
    <row r="97" spans="5:7" x14ac:dyDescent="0.4">
      <c r="E97" s="44" t="str">
        <f>IF(B97="","",SUMIF(BARANGMASUK!E:E,LAPORANSTOKBARANG!B:B,BARANGMASUK!I:I))</f>
        <v/>
      </c>
      <c r="F97" s="44" t="str">
        <f>IF(B97="","",SUMIF(BARANGKELUAR!E:E,LAPORANSTOKBARANG!B:B,BARANGKELUAR!I:I))</f>
        <v/>
      </c>
      <c r="G97" s="44" t="str">
        <f t="shared" si="1"/>
        <v/>
      </c>
    </row>
    <row r="98" spans="5:7" x14ac:dyDescent="0.4">
      <c r="E98" s="44" t="str">
        <f>IF(B98="","",SUMIF(BARANGMASUK!E:E,LAPORANSTOKBARANG!B:B,BARANGMASUK!I:I))</f>
        <v/>
      </c>
      <c r="F98" s="44" t="str">
        <f>IF(B98="","",SUMIF(BARANGKELUAR!E:E,LAPORANSTOKBARANG!B:B,BARANGKELUAR!I:I))</f>
        <v/>
      </c>
      <c r="G98" s="44" t="str">
        <f t="shared" si="1"/>
        <v/>
      </c>
    </row>
    <row r="99" spans="5:7" x14ac:dyDescent="0.4">
      <c r="E99" s="44" t="str">
        <f>IF(B99="","",SUMIF(BARANGMASUK!E:E,LAPORANSTOKBARANG!B:B,BARANGMASUK!I:I))</f>
        <v/>
      </c>
      <c r="F99" s="44" t="str">
        <f>IF(B99="","",SUMIF(BARANGKELUAR!E:E,LAPORANSTOKBARANG!B:B,BARANGKELUAR!I:I))</f>
        <v/>
      </c>
      <c r="G99" s="44" t="str">
        <f t="shared" si="1"/>
        <v/>
      </c>
    </row>
    <row r="100" spans="5:7" x14ac:dyDescent="0.4">
      <c r="E100" s="44" t="str">
        <f>IF(B100="","",SUMIF(BARANGMASUK!E:E,LAPORANSTOKBARANG!B:B,BARANGMASUK!I:I))</f>
        <v/>
      </c>
      <c r="F100" s="44" t="str">
        <f>IF(B100="","",SUMIF(BARANGKELUAR!E:E,LAPORANSTOKBARANG!B:B,BARANGKELUAR!I:I))</f>
        <v/>
      </c>
      <c r="G100" s="44" t="str">
        <f t="shared" si="1"/>
        <v/>
      </c>
    </row>
    <row r="101" spans="5:7" x14ac:dyDescent="0.4">
      <c r="E101" s="44" t="str">
        <f>IF(B101="","",SUMIF(BARANGMASUK!E:E,LAPORANSTOKBARANG!B:B,BARANGMASUK!I:I))</f>
        <v/>
      </c>
      <c r="F101" s="44" t="str">
        <f>IF(B101="","",SUMIF(BARANGKELUAR!E:E,LAPORANSTOKBARANG!B:B,BARANGKELUAR!I:I))</f>
        <v/>
      </c>
      <c r="G101" s="44" t="str">
        <f t="shared" si="1"/>
        <v/>
      </c>
    </row>
    <row r="102" spans="5:7" x14ac:dyDescent="0.4">
      <c r="E102" s="44" t="str">
        <f>IF(B102="","",SUMIF(BARANGMASUK!E:E,LAPORANSTOKBARANG!B:B,BARANGMASUK!I:I))</f>
        <v/>
      </c>
      <c r="F102" s="44" t="str">
        <f>IF(B102="","",SUMIF(BARANGKELUAR!E:E,LAPORANSTOKBARANG!B:B,BARANGKELUAR!I:I))</f>
        <v/>
      </c>
      <c r="G102" s="44" t="str">
        <f t="shared" si="1"/>
        <v/>
      </c>
    </row>
    <row r="103" spans="5:7" x14ac:dyDescent="0.4">
      <c r="E103" s="44" t="str">
        <f>IF(B103="","",SUMIF(BARANGMASUK!E:E,LAPORANSTOKBARANG!B:B,BARANGMASUK!I:I))</f>
        <v/>
      </c>
      <c r="F103" s="44" t="str">
        <f>IF(B103="","",SUMIF(BARANGKELUAR!E:E,LAPORANSTOKBARANG!B:B,BARANGKELUAR!I:I))</f>
        <v/>
      </c>
      <c r="G103" s="44" t="str">
        <f t="shared" si="1"/>
        <v/>
      </c>
    </row>
    <row r="104" spans="5:7" x14ac:dyDescent="0.4">
      <c r="E104" s="44" t="str">
        <f>IF(B104="","",SUMIF(BARANGMASUK!E:E,LAPORANSTOKBARANG!B:B,BARANGMASUK!I:I))</f>
        <v/>
      </c>
      <c r="F104" s="44" t="str">
        <f>IF(B104="","",SUMIF(BARANGKELUAR!E:E,LAPORANSTOKBARANG!B:B,BARANGKELUAR!I:I))</f>
        <v/>
      </c>
      <c r="G104" s="44" t="str">
        <f t="shared" si="1"/>
        <v/>
      </c>
    </row>
    <row r="105" spans="5:7" x14ac:dyDescent="0.4">
      <c r="E105" s="44" t="str">
        <f>IF(B105="","",SUMIF(BARANGMASUK!E:E,LAPORANSTOKBARANG!B:B,BARANGMASUK!I:I))</f>
        <v/>
      </c>
      <c r="F105" s="44" t="str">
        <f>IF(B105="","",SUMIF(BARANGKELUAR!E:E,LAPORANSTOKBARANG!B:B,BARANGKELUAR!I:I))</f>
        <v/>
      </c>
      <c r="G105" s="44" t="str">
        <f t="shared" si="1"/>
        <v/>
      </c>
    </row>
    <row r="106" spans="5:7" x14ac:dyDescent="0.4">
      <c r="E106" s="44" t="str">
        <f>IF(B106="","",SUMIF(BARANGMASUK!E:E,LAPORANSTOKBARANG!B:B,BARANGMASUK!I:I))</f>
        <v/>
      </c>
      <c r="F106" s="44" t="str">
        <f>IF(B106="","",SUMIF(BARANGKELUAR!E:E,LAPORANSTOKBARANG!B:B,BARANGKELUAR!I:I))</f>
        <v/>
      </c>
      <c r="G106" s="44" t="str">
        <f t="shared" si="1"/>
        <v/>
      </c>
    </row>
    <row r="107" spans="5:7" x14ac:dyDescent="0.4">
      <c r="E107" s="44" t="str">
        <f>IF(B107="","",SUMIF(BARANGMASUK!E:E,LAPORANSTOKBARANG!B:B,BARANGMASUK!I:I))</f>
        <v/>
      </c>
      <c r="F107" s="44" t="str">
        <f>IF(B107="","",SUMIF(BARANGKELUAR!E:E,LAPORANSTOKBARANG!B:B,BARANGKELUAR!I:I))</f>
        <v/>
      </c>
      <c r="G107" s="44" t="str">
        <f t="shared" si="1"/>
        <v/>
      </c>
    </row>
    <row r="108" spans="5:7" x14ac:dyDescent="0.4">
      <c r="E108" s="44" t="str">
        <f>IF(B108="","",SUMIF(BARANGMASUK!E:E,LAPORANSTOKBARANG!B:B,BARANGMASUK!I:I))</f>
        <v/>
      </c>
      <c r="F108" s="44" t="str">
        <f>IF(B108="","",SUMIF(BARANGKELUAR!E:E,LAPORANSTOKBARANG!B:B,BARANGKELUAR!I:I))</f>
        <v/>
      </c>
      <c r="G108" s="44" t="str">
        <f t="shared" si="1"/>
        <v/>
      </c>
    </row>
    <row r="109" spans="5:7" x14ac:dyDescent="0.4">
      <c r="E109" s="44" t="str">
        <f>IF(B109="","",SUMIF(BARANGMASUK!E:E,LAPORANSTOKBARANG!B:B,BARANGMASUK!I:I))</f>
        <v/>
      </c>
      <c r="F109" s="44" t="str">
        <f>IF(B109="","",SUMIF(BARANGKELUAR!E:E,LAPORANSTOKBARANG!B:B,BARANGKELUAR!I:I))</f>
        <v/>
      </c>
      <c r="G109" s="44" t="str">
        <f t="shared" si="1"/>
        <v/>
      </c>
    </row>
    <row r="110" spans="5:7" x14ac:dyDescent="0.4">
      <c r="E110" s="44" t="str">
        <f>IF(B110="","",SUMIF(BARANGMASUK!E:E,LAPORANSTOKBARANG!B:B,BARANGMASUK!I:I))</f>
        <v/>
      </c>
      <c r="F110" s="44" t="str">
        <f>IF(B110="","",SUMIF(BARANGKELUAR!E:E,LAPORANSTOKBARANG!B:B,BARANGKELUAR!I:I))</f>
        <v/>
      </c>
      <c r="G110" s="44" t="str">
        <f t="shared" si="1"/>
        <v/>
      </c>
    </row>
    <row r="111" spans="5:7" x14ac:dyDescent="0.4">
      <c r="E111" s="44" t="str">
        <f>IF(B111="","",SUMIF(BARANGMASUK!E:E,LAPORANSTOKBARANG!B:B,BARANGMASUK!I:I))</f>
        <v/>
      </c>
      <c r="F111" s="44" t="str">
        <f>IF(B111="","",SUMIF(BARANGKELUAR!E:E,LAPORANSTOKBARANG!B:B,BARANGKELUAR!I:I))</f>
        <v/>
      </c>
      <c r="G111" s="44" t="str">
        <f t="shared" si="1"/>
        <v/>
      </c>
    </row>
    <row r="112" spans="5:7" x14ac:dyDescent="0.4">
      <c r="E112" s="44" t="str">
        <f>IF(B112="","",SUMIF(BARANGMASUK!E:E,LAPORANSTOKBARANG!B:B,BARANGMASUK!I:I))</f>
        <v/>
      </c>
      <c r="F112" s="44" t="str">
        <f>IF(B112="","",SUMIF(BARANGKELUAR!E:E,LAPORANSTOKBARANG!B:B,BARANGKELUAR!I:I))</f>
        <v/>
      </c>
      <c r="G112" s="44" t="str">
        <f t="shared" si="1"/>
        <v/>
      </c>
    </row>
    <row r="113" spans="5:7" x14ac:dyDescent="0.4">
      <c r="E113" s="44" t="str">
        <f>IF(B113="","",SUMIF(BARANGMASUK!E:E,LAPORANSTOKBARANG!B:B,BARANGMASUK!I:I))</f>
        <v/>
      </c>
      <c r="F113" s="44" t="str">
        <f>IF(B113="","",SUMIF(BARANGKELUAR!E:E,LAPORANSTOKBARANG!B:B,BARANGKELUAR!I:I))</f>
        <v/>
      </c>
      <c r="G113" s="44" t="str">
        <f t="shared" si="1"/>
        <v/>
      </c>
    </row>
    <row r="114" spans="5:7" x14ac:dyDescent="0.4">
      <c r="E114" s="44" t="str">
        <f>IF(B114="","",SUMIF(BARANGMASUK!E:E,LAPORANSTOKBARANG!B:B,BARANGMASUK!I:I))</f>
        <v/>
      </c>
      <c r="F114" s="44" t="str">
        <f>IF(B114="","",SUMIF(BARANGKELUAR!E:E,LAPORANSTOKBARANG!B:B,BARANGKELUAR!I:I))</f>
        <v/>
      </c>
      <c r="G114" s="44" t="str">
        <f t="shared" si="1"/>
        <v/>
      </c>
    </row>
    <row r="115" spans="5:7" x14ac:dyDescent="0.4">
      <c r="E115" s="44" t="str">
        <f>IF(B115="","",SUMIF(BARANGMASUK!E:E,LAPORANSTOKBARANG!B:B,BARANGMASUK!I:I))</f>
        <v/>
      </c>
      <c r="F115" s="44" t="str">
        <f>IF(B115="","",SUMIF(BARANGKELUAR!E:E,LAPORANSTOKBARANG!B:B,BARANGKELUAR!I:I))</f>
        <v/>
      </c>
      <c r="G115" s="44" t="str">
        <f t="shared" si="1"/>
        <v/>
      </c>
    </row>
    <row r="116" spans="5:7" x14ac:dyDescent="0.4">
      <c r="E116" s="44" t="str">
        <f>IF(B116="","",SUMIF(BARANGMASUK!E:E,LAPORANSTOKBARANG!B:B,BARANGMASUK!I:I))</f>
        <v/>
      </c>
      <c r="F116" s="44" t="str">
        <f>IF(B116="","",SUMIF(BARANGKELUAR!E:E,LAPORANSTOKBARANG!B:B,BARANGKELUAR!I:I))</f>
        <v/>
      </c>
      <c r="G116" s="44" t="str">
        <f t="shared" si="1"/>
        <v/>
      </c>
    </row>
    <row r="117" spans="5:7" x14ac:dyDescent="0.4">
      <c r="E117" s="44" t="str">
        <f>IF(B117="","",SUMIF(BARANGMASUK!E:E,LAPORANSTOKBARANG!B:B,BARANGMASUK!I:I))</f>
        <v/>
      </c>
      <c r="F117" s="44" t="str">
        <f>IF(B117="","",SUMIF(BARANGKELUAR!E:E,LAPORANSTOKBARANG!B:B,BARANGKELUAR!I:I))</f>
        <v/>
      </c>
      <c r="G117" s="44" t="str">
        <f t="shared" si="1"/>
        <v/>
      </c>
    </row>
    <row r="118" spans="5:7" x14ac:dyDescent="0.4">
      <c r="E118" s="44" t="str">
        <f>IF(B118="","",SUMIF(BARANGMASUK!E:E,LAPORANSTOKBARANG!B:B,BARANGMASUK!I:I))</f>
        <v/>
      </c>
      <c r="F118" s="44" t="str">
        <f>IF(B118="","",SUMIF(BARANGKELUAR!E:E,LAPORANSTOKBARANG!B:B,BARANGKELUAR!I:I))</f>
        <v/>
      </c>
      <c r="G118" s="44" t="str">
        <f t="shared" si="1"/>
        <v/>
      </c>
    </row>
    <row r="119" spans="5:7" x14ac:dyDescent="0.4">
      <c r="E119" s="44" t="str">
        <f>IF(B119="","",SUMIF(BARANGMASUK!E:E,LAPORANSTOKBARANG!B:B,BARANGMASUK!I:I))</f>
        <v/>
      </c>
      <c r="F119" s="44" t="str">
        <f>IF(B119="","",SUMIF(BARANGKELUAR!E:E,LAPORANSTOKBARANG!B:B,BARANGKELUAR!I:I))</f>
        <v/>
      </c>
      <c r="G119" s="44" t="str">
        <f t="shared" si="1"/>
        <v/>
      </c>
    </row>
    <row r="120" spans="5:7" x14ac:dyDescent="0.4">
      <c r="E120" s="44" t="str">
        <f>IF(B120="","",SUMIF(BARANGMASUK!E:E,LAPORANSTOKBARANG!B:B,BARANGMASUK!I:I))</f>
        <v/>
      </c>
      <c r="F120" s="44" t="str">
        <f>IF(B120="","",SUMIF(BARANGKELUAR!E:E,LAPORANSTOKBARANG!B:B,BARANGKELUAR!I:I))</f>
        <v/>
      </c>
      <c r="G120" s="44" t="str">
        <f t="shared" si="1"/>
        <v/>
      </c>
    </row>
    <row r="121" spans="5:7" x14ac:dyDescent="0.4">
      <c r="E121" s="44" t="str">
        <f>IF(B121="","",SUMIF(BARANGMASUK!E:E,LAPORANSTOKBARANG!B:B,BARANGMASUK!I:I))</f>
        <v/>
      </c>
      <c r="F121" s="44" t="str">
        <f>IF(B121="","",SUMIF(BARANGKELUAR!E:E,LAPORANSTOKBARANG!B:B,BARANGKELUAR!I:I))</f>
        <v/>
      </c>
      <c r="G121" s="44" t="str">
        <f t="shared" si="1"/>
        <v/>
      </c>
    </row>
    <row r="122" spans="5:7" x14ac:dyDescent="0.4">
      <c r="E122" s="44" t="str">
        <f>IF(B122="","",SUMIF(BARANGMASUK!E:E,LAPORANSTOKBARANG!B:B,BARANGMASUK!I:I))</f>
        <v/>
      </c>
      <c r="F122" s="44" t="str">
        <f>IF(B122="","",SUMIF(BARANGKELUAR!E:E,LAPORANSTOKBARANG!B:B,BARANGKELUAR!I:I))</f>
        <v/>
      </c>
      <c r="G122" s="44" t="str">
        <f t="shared" si="1"/>
        <v/>
      </c>
    </row>
    <row r="123" spans="5:7" x14ac:dyDescent="0.4">
      <c r="E123" s="44" t="str">
        <f>IF(B123="","",SUMIF(BARANGMASUK!E:E,LAPORANSTOKBARANG!B:B,BARANGMASUK!I:I))</f>
        <v/>
      </c>
      <c r="F123" s="44" t="str">
        <f>IF(B123="","",SUMIF(BARANGKELUAR!E:E,LAPORANSTOKBARANG!B:B,BARANGKELUAR!I:I))</f>
        <v/>
      </c>
      <c r="G123" s="44" t="str">
        <f t="shared" si="1"/>
        <v/>
      </c>
    </row>
    <row r="124" spans="5:7" x14ac:dyDescent="0.4">
      <c r="E124" s="44" t="str">
        <f>IF(B124="","",SUMIF(BARANGMASUK!E:E,LAPORANSTOKBARANG!B:B,BARANGMASUK!I:I))</f>
        <v/>
      </c>
      <c r="F124" s="44" t="str">
        <f>IF(B124="","",SUMIF(BARANGKELUAR!E:E,LAPORANSTOKBARANG!B:B,BARANGKELUAR!I:I))</f>
        <v/>
      </c>
      <c r="G124" s="44" t="str">
        <f t="shared" si="1"/>
        <v/>
      </c>
    </row>
    <row r="125" spans="5:7" x14ac:dyDescent="0.4">
      <c r="E125" s="44" t="str">
        <f>IF(B125="","",SUMIF(BARANGMASUK!E:E,LAPORANSTOKBARANG!B:B,BARANGMASUK!I:I))</f>
        <v/>
      </c>
      <c r="F125" s="44" t="str">
        <f>IF(B125="","",SUMIF(BARANGKELUAR!E:E,LAPORANSTOKBARANG!B:B,BARANGKELUAR!I:I))</f>
        <v/>
      </c>
      <c r="G125" s="44" t="str">
        <f t="shared" si="1"/>
        <v/>
      </c>
    </row>
    <row r="126" spans="5:7" x14ac:dyDescent="0.4">
      <c r="E126" s="44" t="str">
        <f>IF(B126="","",SUMIF(BARANGMASUK!E:E,LAPORANSTOKBARANG!B:B,BARANGMASUK!I:I))</f>
        <v/>
      </c>
      <c r="F126" s="44" t="str">
        <f>IF(B126="","",SUMIF(BARANGKELUAR!E:E,LAPORANSTOKBARANG!B:B,BARANGKELUAR!I:I))</f>
        <v/>
      </c>
      <c r="G126" s="44" t="str">
        <f t="shared" si="1"/>
        <v/>
      </c>
    </row>
    <row r="127" spans="5:7" x14ac:dyDescent="0.4">
      <c r="E127" s="44" t="str">
        <f>IF(B127="","",SUMIF(BARANGMASUK!E:E,LAPORANSTOKBARANG!B:B,BARANGMASUK!I:I))</f>
        <v/>
      </c>
      <c r="F127" s="44" t="str">
        <f>IF(B127="","",SUMIF(BARANGKELUAR!E:E,LAPORANSTOKBARANG!B:B,BARANGKELUAR!I:I))</f>
        <v/>
      </c>
      <c r="G127" s="44" t="str">
        <f t="shared" si="1"/>
        <v/>
      </c>
    </row>
    <row r="128" spans="5:7" x14ac:dyDescent="0.4">
      <c r="E128" s="44" t="str">
        <f>IF(B128="","",SUMIF(BARANGMASUK!E:E,LAPORANSTOKBARANG!B:B,BARANGMASUK!I:I))</f>
        <v/>
      </c>
      <c r="F128" s="44" t="str">
        <f>IF(B128="","",SUMIF(BARANGKELUAR!E:E,LAPORANSTOKBARANG!B:B,BARANGKELUAR!I:I))</f>
        <v/>
      </c>
      <c r="G128" s="44" t="str">
        <f t="shared" si="1"/>
        <v/>
      </c>
    </row>
    <row r="129" spans="5:7" x14ac:dyDescent="0.4">
      <c r="E129" s="44" t="str">
        <f>IF(B129="","",SUMIF(BARANGMASUK!E:E,LAPORANSTOKBARANG!B:B,BARANGMASUK!I:I))</f>
        <v/>
      </c>
      <c r="F129" s="44" t="str">
        <f>IF(B129="","",SUMIF(BARANGKELUAR!E:E,LAPORANSTOKBARANG!B:B,BARANGKELUAR!I:I))</f>
        <v/>
      </c>
      <c r="G129" s="44" t="str">
        <f t="shared" si="1"/>
        <v/>
      </c>
    </row>
    <row r="130" spans="5:7" x14ac:dyDescent="0.4">
      <c r="E130" s="44" t="str">
        <f>IF(B130="","",SUMIF(BARANGMASUK!E:E,LAPORANSTOKBARANG!B:B,BARANGMASUK!I:I))</f>
        <v/>
      </c>
      <c r="F130" s="44" t="str">
        <f>IF(B130="","",SUMIF(BARANGKELUAR!E:E,LAPORANSTOKBARANG!B:B,BARANGKELUAR!I:I))</f>
        <v/>
      </c>
      <c r="G130" s="44" t="str">
        <f t="shared" si="1"/>
        <v/>
      </c>
    </row>
    <row r="131" spans="5:7" x14ac:dyDescent="0.4">
      <c r="E131" s="44" t="str">
        <f>IF(B131="","",SUMIF(BARANGMASUK!E:E,LAPORANSTOKBARANG!B:B,BARANGMASUK!I:I))</f>
        <v/>
      </c>
      <c r="F131" s="44" t="str">
        <f>IF(B131="","",SUMIF(BARANGKELUAR!E:E,LAPORANSTOKBARANG!B:B,BARANGKELUAR!I:I))</f>
        <v/>
      </c>
      <c r="G131" s="44" t="str">
        <f t="shared" si="1"/>
        <v/>
      </c>
    </row>
    <row r="132" spans="5:7" x14ac:dyDescent="0.4">
      <c r="E132" s="44" t="str">
        <f>IF(B132="","",SUMIF(BARANGMASUK!E:E,LAPORANSTOKBARANG!B:B,BARANGMASUK!I:I))</f>
        <v/>
      </c>
      <c r="F132" s="44" t="str">
        <f>IF(B132="","",SUMIF(BARANGKELUAR!E:E,LAPORANSTOKBARANG!B:B,BARANGKELUAR!I:I))</f>
        <v/>
      </c>
      <c r="G132" s="44" t="str">
        <f t="shared" si="1"/>
        <v/>
      </c>
    </row>
    <row r="133" spans="5:7" x14ac:dyDescent="0.4">
      <c r="E133" s="44" t="str">
        <f>IF(B133="","",SUMIF(BARANGMASUK!E:E,LAPORANSTOKBARANG!B:B,BARANGMASUK!I:I))</f>
        <v/>
      </c>
      <c r="F133" s="44" t="str">
        <f>IF(B133="","",SUMIF(BARANGKELUAR!E:E,LAPORANSTOKBARANG!B:B,BARANGKELUAR!I:I))</f>
        <v/>
      </c>
      <c r="G133" s="44" t="str">
        <f t="shared" si="1"/>
        <v/>
      </c>
    </row>
    <row r="134" spans="5:7" x14ac:dyDescent="0.4">
      <c r="E134" s="44" t="str">
        <f>IF(B134="","",SUMIF(BARANGMASUK!E:E,LAPORANSTOKBARANG!B:B,BARANGMASUK!I:I))</f>
        <v/>
      </c>
      <c r="F134" s="44" t="str">
        <f>IF(B134="","",SUMIF(BARANGKELUAR!E:E,LAPORANSTOKBARANG!B:B,BARANGKELUAR!I:I))</f>
        <v/>
      </c>
      <c r="G134" s="44" t="str">
        <f t="shared" ref="G134:G197" si="2">IF(B134="","",D134+E134-F134)</f>
        <v/>
      </c>
    </row>
    <row r="135" spans="5:7" x14ac:dyDescent="0.4">
      <c r="E135" s="44" t="str">
        <f>IF(B135="","",SUMIF(BARANGMASUK!E:E,LAPORANSTOKBARANG!B:B,BARANGMASUK!I:I))</f>
        <v/>
      </c>
      <c r="F135" s="44" t="str">
        <f>IF(B135="","",SUMIF(BARANGKELUAR!E:E,LAPORANSTOKBARANG!B:B,BARANGKELUAR!I:I))</f>
        <v/>
      </c>
      <c r="G135" s="44" t="str">
        <f t="shared" si="2"/>
        <v/>
      </c>
    </row>
    <row r="136" spans="5:7" x14ac:dyDescent="0.4">
      <c r="E136" s="44" t="str">
        <f>IF(B136="","",SUMIF(BARANGMASUK!E:E,LAPORANSTOKBARANG!B:B,BARANGMASUK!I:I))</f>
        <v/>
      </c>
      <c r="F136" s="44" t="str">
        <f>IF(B136="","",SUMIF(BARANGKELUAR!E:E,LAPORANSTOKBARANG!B:B,BARANGKELUAR!I:I))</f>
        <v/>
      </c>
      <c r="G136" s="44" t="str">
        <f t="shared" si="2"/>
        <v/>
      </c>
    </row>
    <row r="137" spans="5:7" x14ac:dyDescent="0.4">
      <c r="E137" s="44" t="str">
        <f>IF(B137="","",SUMIF(BARANGMASUK!E:E,LAPORANSTOKBARANG!B:B,BARANGMASUK!I:I))</f>
        <v/>
      </c>
      <c r="F137" s="44" t="str">
        <f>IF(B137="","",SUMIF(BARANGKELUAR!E:E,LAPORANSTOKBARANG!B:B,BARANGKELUAR!I:I))</f>
        <v/>
      </c>
      <c r="G137" s="44" t="str">
        <f t="shared" si="2"/>
        <v/>
      </c>
    </row>
    <row r="138" spans="5:7" x14ac:dyDescent="0.4">
      <c r="E138" s="44" t="str">
        <f>IF(B138="","",SUMIF(BARANGMASUK!E:E,LAPORANSTOKBARANG!B:B,BARANGMASUK!I:I))</f>
        <v/>
      </c>
      <c r="F138" s="44" t="str">
        <f>IF(B138="","",SUMIF(BARANGKELUAR!E:E,LAPORANSTOKBARANG!B:B,BARANGKELUAR!I:I))</f>
        <v/>
      </c>
      <c r="G138" s="44" t="str">
        <f t="shared" si="2"/>
        <v/>
      </c>
    </row>
    <row r="139" spans="5:7" x14ac:dyDescent="0.4">
      <c r="E139" s="44" t="str">
        <f>IF(B139="","",SUMIF(BARANGMASUK!E:E,LAPORANSTOKBARANG!B:B,BARANGMASUK!I:I))</f>
        <v/>
      </c>
      <c r="F139" s="44" t="str">
        <f>IF(B139="","",SUMIF(BARANGKELUAR!E:E,LAPORANSTOKBARANG!B:B,BARANGKELUAR!I:I))</f>
        <v/>
      </c>
      <c r="G139" s="44" t="str">
        <f t="shared" si="2"/>
        <v/>
      </c>
    </row>
    <row r="140" spans="5:7" x14ac:dyDescent="0.4">
      <c r="E140" s="44" t="str">
        <f>IF(B140="","",SUMIF(BARANGMASUK!E:E,LAPORANSTOKBARANG!B:B,BARANGMASUK!I:I))</f>
        <v/>
      </c>
      <c r="F140" s="44" t="str">
        <f>IF(B140="","",SUMIF(BARANGKELUAR!E:E,LAPORANSTOKBARANG!B:B,BARANGKELUAR!I:I))</f>
        <v/>
      </c>
      <c r="G140" s="44" t="str">
        <f t="shared" si="2"/>
        <v/>
      </c>
    </row>
    <row r="141" spans="5:7" x14ac:dyDescent="0.4">
      <c r="E141" s="44" t="str">
        <f>IF(B141="","",SUMIF(BARANGMASUK!E:E,LAPORANSTOKBARANG!B:B,BARANGMASUK!I:I))</f>
        <v/>
      </c>
      <c r="F141" s="44" t="str">
        <f>IF(B141="","",SUMIF(BARANGKELUAR!E:E,LAPORANSTOKBARANG!B:B,BARANGKELUAR!I:I))</f>
        <v/>
      </c>
      <c r="G141" s="44" t="str">
        <f t="shared" si="2"/>
        <v/>
      </c>
    </row>
    <row r="142" spans="5:7" x14ac:dyDescent="0.4">
      <c r="E142" s="44" t="str">
        <f>IF(B142="","",SUMIF(BARANGMASUK!E:E,LAPORANSTOKBARANG!B:B,BARANGMASUK!I:I))</f>
        <v/>
      </c>
      <c r="F142" s="44" t="str">
        <f>IF(B142="","",SUMIF(BARANGKELUAR!E:E,LAPORANSTOKBARANG!B:B,BARANGKELUAR!I:I))</f>
        <v/>
      </c>
      <c r="G142" s="44" t="str">
        <f t="shared" si="2"/>
        <v/>
      </c>
    </row>
    <row r="143" spans="5:7" x14ac:dyDescent="0.4">
      <c r="E143" s="44" t="str">
        <f>IF(B143="","",SUMIF(BARANGMASUK!E:E,LAPORANSTOKBARANG!B:B,BARANGMASUK!I:I))</f>
        <v/>
      </c>
      <c r="F143" s="44" t="str">
        <f>IF(B143="","",SUMIF(BARANGKELUAR!E:E,LAPORANSTOKBARANG!B:B,BARANGKELUAR!I:I))</f>
        <v/>
      </c>
      <c r="G143" s="44" t="str">
        <f t="shared" si="2"/>
        <v/>
      </c>
    </row>
    <row r="144" spans="5:7" x14ac:dyDescent="0.4">
      <c r="E144" s="44" t="str">
        <f>IF(B144="","",SUMIF(BARANGMASUK!E:E,LAPORANSTOKBARANG!B:B,BARANGMASUK!I:I))</f>
        <v/>
      </c>
      <c r="F144" s="44" t="str">
        <f>IF(B144="","",SUMIF(BARANGKELUAR!E:E,LAPORANSTOKBARANG!B:B,BARANGKELUAR!I:I))</f>
        <v/>
      </c>
      <c r="G144" s="44" t="str">
        <f t="shared" si="2"/>
        <v/>
      </c>
    </row>
    <row r="145" spans="5:7" x14ac:dyDescent="0.4">
      <c r="E145" s="44" t="str">
        <f>IF(B145="","",SUMIF(BARANGMASUK!E:E,LAPORANSTOKBARANG!B:B,BARANGMASUK!I:I))</f>
        <v/>
      </c>
      <c r="F145" s="44" t="str">
        <f>IF(B145="","",SUMIF(BARANGKELUAR!E:E,LAPORANSTOKBARANG!B:B,BARANGKELUAR!I:I))</f>
        <v/>
      </c>
      <c r="G145" s="44" t="str">
        <f t="shared" si="2"/>
        <v/>
      </c>
    </row>
    <row r="146" spans="5:7" x14ac:dyDescent="0.4">
      <c r="E146" s="44" t="str">
        <f>IF(B146="","",SUMIF(BARANGMASUK!E:E,LAPORANSTOKBARANG!B:B,BARANGMASUK!I:I))</f>
        <v/>
      </c>
      <c r="F146" s="44" t="str">
        <f>IF(B146="","",SUMIF(BARANGKELUAR!E:E,LAPORANSTOKBARANG!B:B,BARANGKELUAR!I:I))</f>
        <v/>
      </c>
      <c r="G146" s="44" t="str">
        <f t="shared" si="2"/>
        <v/>
      </c>
    </row>
    <row r="147" spans="5:7" x14ac:dyDescent="0.4">
      <c r="E147" s="44" t="str">
        <f>IF(B147="","",SUMIF(BARANGMASUK!E:E,LAPORANSTOKBARANG!B:B,BARANGMASUK!I:I))</f>
        <v/>
      </c>
      <c r="F147" s="44" t="str">
        <f>IF(B147="","",SUMIF(BARANGKELUAR!E:E,LAPORANSTOKBARANG!B:B,BARANGKELUAR!I:I))</f>
        <v/>
      </c>
      <c r="G147" s="44" t="str">
        <f t="shared" si="2"/>
        <v/>
      </c>
    </row>
    <row r="148" spans="5:7" x14ac:dyDescent="0.4">
      <c r="E148" s="44" t="str">
        <f>IF(B148="","",SUMIF(BARANGMASUK!E:E,LAPORANSTOKBARANG!B:B,BARANGMASUK!I:I))</f>
        <v/>
      </c>
      <c r="F148" s="44" t="str">
        <f>IF(B148="","",SUMIF(BARANGKELUAR!E:E,LAPORANSTOKBARANG!B:B,BARANGKELUAR!I:I))</f>
        <v/>
      </c>
      <c r="G148" s="44" t="str">
        <f t="shared" si="2"/>
        <v/>
      </c>
    </row>
    <row r="149" spans="5:7" x14ac:dyDescent="0.4">
      <c r="E149" s="44" t="str">
        <f>IF(B149="","",SUMIF(BARANGMASUK!E:E,LAPORANSTOKBARANG!B:B,BARANGMASUK!I:I))</f>
        <v/>
      </c>
      <c r="F149" s="44" t="str">
        <f>IF(B149="","",SUMIF(BARANGKELUAR!E:E,LAPORANSTOKBARANG!B:B,BARANGKELUAR!I:I))</f>
        <v/>
      </c>
      <c r="G149" s="44" t="str">
        <f t="shared" si="2"/>
        <v/>
      </c>
    </row>
    <row r="150" spans="5:7" x14ac:dyDescent="0.4">
      <c r="E150" s="44" t="str">
        <f>IF(B150="","",SUMIF(BARANGMASUK!E:E,LAPORANSTOKBARANG!B:B,BARANGMASUK!I:I))</f>
        <v/>
      </c>
      <c r="F150" s="44" t="str">
        <f>IF(B150="","",SUMIF(BARANGKELUAR!E:E,LAPORANSTOKBARANG!B:B,BARANGKELUAR!I:I))</f>
        <v/>
      </c>
      <c r="G150" s="44" t="str">
        <f t="shared" si="2"/>
        <v/>
      </c>
    </row>
    <row r="151" spans="5:7" x14ac:dyDescent="0.4">
      <c r="E151" s="44" t="str">
        <f>IF(B151="","",SUMIF(BARANGMASUK!E:E,LAPORANSTOKBARANG!B:B,BARANGMASUK!I:I))</f>
        <v/>
      </c>
      <c r="F151" s="44" t="str">
        <f>IF(B151="","",SUMIF(BARANGKELUAR!E:E,LAPORANSTOKBARANG!B:B,BARANGKELUAR!I:I))</f>
        <v/>
      </c>
      <c r="G151" s="44" t="str">
        <f t="shared" si="2"/>
        <v/>
      </c>
    </row>
    <row r="152" spans="5:7" x14ac:dyDescent="0.4">
      <c r="E152" s="44" t="str">
        <f>IF(B152="","",SUMIF(BARANGMASUK!E:E,LAPORANSTOKBARANG!B:B,BARANGMASUK!I:I))</f>
        <v/>
      </c>
      <c r="F152" s="44" t="str">
        <f>IF(B152="","",SUMIF(BARANGKELUAR!E:E,LAPORANSTOKBARANG!B:B,BARANGKELUAR!I:I))</f>
        <v/>
      </c>
      <c r="G152" s="44" t="str">
        <f t="shared" si="2"/>
        <v/>
      </c>
    </row>
    <row r="153" spans="5:7" x14ac:dyDescent="0.4">
      <c r="E153" s="44" t="str">
        <f>IF(B153="","",SUMIF(BARANGMASUK!E:E,LAPORANSTOKBARANG!B:B,BARANGMASUK!I:I))</f>
        <v/>
      </c>
      <c r="F153" s="44" t="str">
        <f>IF(B153="","",SUMIF(BARANGKELUAR!E:E,LAPORANSTOKBARANG!B:B,BARANGKELUAR!I:I))</f>
        <v/>
      </c>
      <c r="G153" s="44" t="str">
        <f t="shared" si="2"/>
        <v/>
      </c>
    </row>
    <row r="154" spans="5:7" x14ac:dyDescent="0.4">
      <c r="E154" s="44" t="str">
        <f>IF(B154="","",SUMIF(BARANGMASUK!E:E,LAPORANSTOKBARANG!B:B,BARANGMASUK!I:I))</f>
        <v/>
      </c>
      <c r="F154" s="44" t="str">
        <f>IF(B154="","",SUMIF(BARANGKELUAR!E:E,LAPORANSTOKBARANG!B:B,BARANGKELUAR!I:I))</f>
        <v/>
      </c>
      <c r="G154" s="44" t="str">
        <f t="shared" si="2"/>
        <v/>
      </c>
    </row>
    <row r="155" spans="5:7" x14ac:dyDescent="0.4">
      <c r="E155" s="44" t="str">
        <f>IF(B155="","",SUMIF(BARANGMASUK!E:E,LAPORANSTOKBARANG!B:B,BARANGMASUK!I:I))</f>
        <v/>
      </c>
      <c r="F155" s="44" t="str">
        <f>IF(B155="","",SUMIF(BARANGKELUAR!E:E,LAPORANSTOKBARANG!B:B,BARANGKELUAR!I:I))</f>
        <v/>
      </c>
      <c r="G155" s="44" t="str">
        <f t="shared" si="2"/>
        <v/>
      </c>
    </row>
    <row r="156" spans="5:7" x14ac:dyDescent="0.4">
      <c r="E156" s="44" t="str">
        <f>IF(B156="","",SUMIF(BARANGMASUK!E:E,LAPORANSTOKBARANG!B:B,BARANGMASUK!I:I))</f>
        <v/>
      </c>
      <c r="F156" s="44" t="str">
        <f>IF(B156="","",SUMIF(BARANGKELUAR!E:E,LAPORANSTOKBARANG!B:B,BARANGKELUAR!I:I))</f>
        <v/>
      </c>
      <c r="G156" s="44" t="str">
        <f t="shared" si="2"/>
        <v/>
      </c>
    </row>
    <row r="157" spans="5:7" x14ac:dyDescent="0.4">
      <c r="E157" s="44" t="str">
        <f>IF(B157="","",SUMIF(BARANGMASUK!E:E,LAPORANSTOKBARANG!B:B,BARANGMASUK!I:I))</f>
        <v/>
      </c>
      <c r="F157" s="44" t="str">
        <f>IF(B157="","",SUMIF(BARANGKELUAR!E:E,LAPORANSTOKBARANG!B:B,BARANGKELUAR!I:I))</f>
        <v/>
      </c>
      <c r="G157" s="44" t="str">
        <f t="shared" si="2"/>
        <v/>
      </c>
    </row>
    <row r="158" spans="5:7" x14ac:dyDescent="0.4">
      <c r="E158" s="44" t="str">
        <f>IF(B158="","",SUMIF(BARANGMASUK!E:E,LAPORANSTOKBARANG!B:B,BARANGMASUK!I:I))</f>
        <v/>
      </c>
      <c r="F158" s="44" t="str">
        <f>IF(B158="","",SUMIF(BARANGKELUAR!E:E,LAPORANSTOKBARANG!B:B,BARANGKELUAR!I:I))</f>
        <v/>
      </c>
      <c r="G158" s="44" t="str">
        <f t="shared" si="2"/>
        <v/>
      </c>
    </row>
    <row r="159" spans="5:7" x14ac:dyDescent="0.4">
      <c r="E159" s="44" t="str">
        <f>IF(B159="","",SUMIF(BARANGMASUK!E:E,LAPORANSTOKBARANG!B:B,BARANGMASUK!I:I))</f>
        <v/>
      </c>
      <c r="F159" s="44" t="str">
        <f>IF(B159="","",SUMIF(BARANGKELUAR!E:E,LAPORANSTOKBARANG!B:B,BARANGKELUAR!I:I))</f>
        <v/>
      </c>
      <c r="G159" s="44" t="str">
        <f t="shared" si="2"/>
        <v/>
      </c>
    </row>
    <row r="160" spans="5:7" x14ac:dyDescent="0.4">
      <c r="E160" s="44" t="str">
        <f>IF(B160="","",SUMIF(BARANGMASUK!E:E,LAPORANSTOKBARANG!B:B,BARANGMASUK!I:I))</f>
        <v/>
      </c>
      <c r="F160" s="44" t="str">
        <f>IF(B160="","",SUMIF(BARANGKELUAR!E:E,LAPORANSTOKBARANG!B:B,BARANGKELUAR!I:I))</f>
        <v/>
      </c>
      <c r="G160" s="44" t="str">
        <f t="shared" si="2"/>
        <v/>
      </c>
    </row>
    <row r="161" spans="5:7" x14ac:dyDescent="0.4">
      <c r="E161" s="44" t="str">
        <f>IF(B161="","",SUMIF(BARANGMASUK!E:E,LAPORANSTOKBARANG!B:B,BARANGMASUK!I:I))</f>
        <v/>
      </c>
      <c r="F161" s="44" t="str">
        <f>IF(B161="","",SUMIF(BARANGKELUAR!E:E,LAPORANSTOKBARANG!B:B,BARANGKELUAR!I:I))</f>
        <v/>
      </c>
      <c r="G161" s="44" t="str">
        <f t="shared" si="2"/>
        <v/>
      </c>
    </row>
    <row r="162" spans="5:7" x14ac:dyDescent="0.4">
      <c r="E162" s="44" t="str">
        <f>IF(B162="","",SUMIF(BARANGMASUK!E:E,LAPORANSTOKBARANG!B:B,BARANGMASUK!I:I))</f>
        <v/>
      </c>
      <c r="F162" s="44" t="str">
        <f>IF(B162="","",SUMIF(BARANGKELUAR!E:E,LAPORANSTOKBARANG!B:B,BARANGKELUAR!I:I))</f>
        <v/>
      </c>
      <c r="G162" s="44" t="str">
        <f t="shared" si="2"/>
        <v/>
      </c>
    </row>
    <row r="163" spans="5:7" x14ac:dyDescent="0.4">
      <c r="E163" s="44" t="str">
        <f>IF(B163="","",SUMIF(BARANGMASUK!E:E,LAPORANSTOKBARANG!B:B,BARANGMASUK!I:I))</f>
        <v/>
      </c>
      <c r="F163" s="44" t="str">
        <f>IF(B163="","",SUMIF(BARANGKELUAR!E:E,LAPORANSTOKBARANG!B:B,BARANGKELUAR!I:I))</f>
        <v/>
      </c>
      <c r="G163" s="44" t="str">
        <f t="shared" si="2"/>
        <v/>
      </c>
    </row>
    <row r="164" spans="5:7" x14ac:dyDescent="0.4">
      <c r="E164" s="44" t="str">
        <f>IF(B164="","",SUMIF(BARANGMASUK!E:E,LAPORANSTOKBARANG!B:B,BARANGMASUK!I:I))</f>
        <v/>
      </c>
      <c r="F164" s="44" t="str">
        <f>IF(B164="","",SUMIF(BARANGKELUAR!E:E,LAPORANSTOKBARANG!B:B,BARANGKELUAR!I:I))</f>
        <v/>
      </c>
      <c r="G164" s="44" t="str">
        <f t="shared" si="2"/>
        <v/>
      </c>
    </row>
    <row r="165" spans="5:7" x14ac:dyDescent="0.4">
      <c r="E165" s="44" t="str">
        <f>IF(B165="","",SUMIF(BARANGMASUK!E:E,LAPORANSTOKBARANG!B:B,BARANGMASUK!I:I))</f>
        <v/>
      </c>
      <c r="F165" s="44" t="str">
        <f>IF(B165="","",SUMIF(BARANGKELUAR!E:E,LAPORANSTOKBARANG!B:B,BARANGKELUAR!I:I))</f>
        <v/>
      </c>
      <c r="G165" s="44" t="str">
        <f t="shared" si="2"/>
        <v/>
      </c>
    </row>
    <row r="166" spans="5:7" x14ac:dyDescent="0.4">
      <c r="E166" s="44" t="str">
        <f>IF(B166="","",SUMIF(BARANGMASUK!E:E,LAPORANSTOKBARANG!B:B,BARANGMASUK!I:I))</f>
        <v/>
      </c>
      <c r="F166" s="44" t="str">
        <f>IF(B166="","",SUMIF(BARANGKELUAR!E:E,LAPORANSTOKBARANG!B:B,BARANGKELUAR!I:I))</f>
        <v/>
      </c>
      <c r="G166" s="44" t="str">
        <f t="shared" si="2"/>
        <v/>
      </c>
    </row>
    <row r="167" spans="5:7" x14ac:dyDescent="0.4">
      <c r="E167" s="44" t="str">
        <f>IF(B167="","",SUMIF(BARANGMASUK!E:E,LAPORANSTOKBARANG!B:B,BARANGMASUK!I:I))</f>
        <v/>
      </c>
      <c r="F167" s="44" t="str">
        <f>IF(B167="","",SUMIF(BARANGKELUAR!E:E,LAPORANSTOKBARANG!B:B,BARANGKELUAR!I:I))</f>
        <v/>
      </c>
      <c r="G167" s="44" t="str">
        <f t="shared" si="2"/>
        <v/>
      </c>
    </row>
    <row r="168" spans="5:7" x14ac:dyDescent="0.4">
      <c r="E168" s="44" t="str">
        <f>IF(B168="","",SUMIF(BARANGMASUK!E:E,LAPORANSTOKBARANG!B:B,BARANGMASUK!I:I))</f>
        <v/>
      </c>
      <c r="F168" s="44" t="str">
        <f>IF(B168="","",SUMIF(BARANGKELUAR!E:E,LAPORANSTOKBARANG!B:B,BARANGKELUAR!I:I))</f>
        <v/>
      </c>
      <c r="G168" s="44" t="str">
        <f t="shared" si="2"/>
        <v/>
      </c>
    </row>
    <row r="169" spans="5:7" x14ac:dyDescent="0.4">
      <c r="E169" s="44" t="str">
        <f>IF(B169="","",SUMIF(BARANGMASUK!E:E,LAPORANSTOKBARANG!B:B,BARANGMASUK!I:I))</f>
        <v/>
      </c>
      <c r="F169" s="44" t="str">
        <f>IF(B169="","",SUMIF(BARANGKELUAR!E:E,LAPORANSTOKBARANG!B:B,BARANGKELUAR!I:I))</f>
        <v/>
      </c>
      <c r="G169" s="44" t="str">
        <f t="shared" si="2"/>
        <v/>
      </c>
    </row>
    <row r="170" spans="5:7" x14ac:dyDescent="0.4">
      <c r="E170" s="44" t="str">
        <f>IF(B170="","",SUMIF(BARANGMASUK!E:E,LAPORANSTOKBARANG!B:B,BARANGMASUK!I:I))</f>
        <v/>
      </c>
      <c r="F170" s="44" t="str">
        <f>IF(B170="","",SUMIF(BARANGKELUAR!E:E,LAPORANSTOKBARANG!B:B,BARANGKELUAR!I:I))</f>
        <v/>
      </c>
      <c r="G170" s="44" t="str">
        <f t="shared" si="2"/>
        <v/>
      </c>
    </row>
    <row r="171" spans="5:7" x14ac:dyDescent="0.4">
      <c r="E171" s="44" t="str">
        <f>IF(B171="","",SUMIF(BARANGMASUK!E:E,LAPORANSTOKBARANG!B:B,BARANGMASUK!I:I))</f>
        <v/>
      </c>
      <c r="F171" s="44" t="str">
        <f>IF(B171="","",SUMIF(BARANGKELUAR!E:E,LAPORANSTOKBARANG!B:B,BARANGKELUAR!I:I))</f>
        <v/>
      </c>
      <c r="G171" s="44" t="str">
        <f t="shared" si="2"/>
        <v/>
      </c>
    </row>
    <row r="172" spans="5:7" x14ac:dyDescent="0.4">
      <c r="E172" s="44" t="str">
        <f>IF(B172="","",SUMIF(BARANGMASUK!E:E,LAPORANSTOKBARANG!B:B,BARANGMASUK!I:I))</f>
        <v/>
      </c>
      <c r="F172" s="44" t="str">
        <f>IF(B172="","",SUMIF(BARANGKELUAR!E:E,LAPORANSTOKBARANG!B:B,BARANGKELUAR!I:I))</f>
        <v/>
      </c>
      <c r="G172" s="44" t="str">
        <f t="shared" si="2"/>
        <v/>
      </c>
    </row>
    <row r="173" spans="5:7" x14ac:dyDescent="0.4">
      <c r="E173" s="44" t="str">
        <f>IF(B173="","",SUMIF(BARANGMASUK!E:E,LAPORANSTOKBARANG!B:B,BARANGMASUK!I:I))</f>
        <v/>
      </c>
      <c r="F173" s="44" t="str">
        <f>IF(B173="","",SUMIF(BARANGKELUAR!E:E,LAPORANSTOKBARANG!B:B,BARANGKELUAR!I:I))</f>
        <v/>
      </c>
      <c r="G173" s="44" t="str">
        <f t="shared" si="2"/>
        <v/>
      </c>
    </row>
    <row r="174" spans="5:7" x14ac:dyDescent="0.4">
      <c r="E174" s="44" t="str">
        <f>IF(B174="","",SUMIF(BARANGMASUK!E:E,LAPORANSTOKBARANG!B:B,BARANGMASUK!I:I))</f>
        <v/>
      </c>
      <c r="F174" s="44" t="str">
        <f>IF(B174="","",SUMIF(BARANGKELUAR!E:E,LAPORANSTOKBARANG!B:B,BARANGKELUAR!I:I))</f>
        <v/>
      </c>
      <c r="G174" s="44" t="str">
        <f t="shared" si="2"/>
        <v/>
      </c>
    </row>
    <row r="175" spans="5:7" x14ac:dyDescent="0.4">
      <c r="E175" s="44" t="str">
        <f>IF(B175="","",SUMIF(BARANGMASUK!E:E,LAPORANSTOKBARANG!B:B,BARANGMASUK!I:I))</f>
        <v/>
      </c>
      <c r="F175" s="44" t="str">
        <f>IF(B175="","",SUMIF(BARANGKELUAR!E:E,LAPORANSTOKBARANG!B:B,BARANGKELUAR!I:I))</f>
        <v/>
      </c>
      <c r="G175" s="44" t="str">
        <f t="shared" si="2"/>
        <v/>
      </c>
    </row>
    <row r="176" spans="5:7" x14ac:dyDescent="0.4">
      <c r="E176" s="44" t="str">
        <f>IF(B176="","",SUMIF(BARANGMASUK!E:E,LAPORANSTOKBARANG!B:B,BARANGMASUK!I:I))</f>
        <v/>
      </c>
      <c r="F176" s="44" t="str">
        <f>IF(B176="","",SUMIF(BARANGKELUAR!E:E,LAPORANSTOKBARANG!B:B,BARANGKELUAR!I:I))</f>
        <v/>
      </c>
      <c r="G176" s="44" t="str">
        <f t="shared" si="2"/>
        <v/>
      </c>
    </row>
    <row r="177" spans="5:7" x14ac:dyDescent="0.4">
      <c r="E177" s="44" t="str">
        <f>IF(B177="","",SUMIF(BARANGMASUK!E:E,LAPORANSTOKBARANG!B:B,BARANGMASUK!I:I))</f>
        <v/>
      </c>
      <c r="F177" s="44" t="str">
        <f>IF(B177="","",SUMIF(BARANGKELUAR!E:E,LAPORANSTOKBARANG!B:B,BARANGKELUAR!I:I))</f>
        <v/>
      </c>
      <c r="G177" s="44" t="str">
        <f t="shared" si="2"/>
        <v/>
      </c>
    </row>
    <row r="178" spans="5:7" x14ac:dyDescent="0.4">
      <c r="E178" s="44" t="str">
        <f>IF(B178="","",SUMIF(BARANGMASUK!E:E,LAPORANSTOKBARANG!B:B,BARANGMASUK!I:I))</f>
        <v/>
      </c>
      <c r="F178" s="44" t="str">
        <f>IF(B178="","",SUMIF(BARANGKELUAR!E:E,LAPORANSTOKBARANG!B:B,BARANGKELUAR!I:I))</f>
        <v/>
      </c>
      <c r="G178" s="44" t="str">
        <f t="shared" si="2"/>
        <v/>
      </c>
    </row>
    <row r="179" spans="5:7" x14ac:dyDescent="0.4">
      <c r="E179" s="44" t="str">
        <f>IF(B179="","",SUMIF(BARANGMASUK!E:E,LAPORANSTOKBARANG!B:B,BARANGMASUK!I:I))</f>
        <v/>
      </c>
      <c r="F179" s="44" t="str">
        <f>IF(B179="","",SUMIF(BARANGKELUAR!E:E,LAPORANSTOKBARANG!B:B,BARANGKELUAR!I:I))</f>
        <v/>
      </c>
      <c r="G179" s="44" t="str">
        <f t="shared" si="2"/>
        <v/>
      </c>
    </row>
    <row r="180" spans="5:7" x14ac:dyDescent="0.4">
      <c r="E180" s="44" t="str">
        <f>IF(B180="","",SUMIF(BARANGMASUK!E:E,LAPORANSTOKBARANG!B:B,BARANGMASUK!I:I))</f>
        <v/>
      </c>
      <c r="F180" s="44" t="str">
        <f>IF(B180="","",SUMIF(BARANGKELUAR!E:E,LAPORANSTOKBARANG!B:B,BARANGKELUAR!I:I))</f>
        <v/>
      </c>
      <c r="G180" s="44" t="str">
        <f t="shared" si="2"/>
        <v/>
      </c>
    </row>
    <row r="181" spans="5:7" x14ac:dyDescent="0.4">
      <c r="E181" s="44" t="str">
        <f>IF(B181="","",SUMIF(BARANGMASUK!E:E,LAPORANSTOKBARANG!B:B,BARANGMASUK!I:I))</f>
        <v/>
      </c>
      <c r="F181" s="44" t="str">
        <f>IF(B181="","",SUMIF(BARANGKELUAR!E:E,LAPORANSTOKBARANG!B:B,BARANGKELUAR!I:I))</f>
        <v/>
      </c>
      <c r="G181" s="44" t="str">
        <f t="shared" si="2"/>
        <v/>
      </c>
    </row>
    <row r="182" spans="5:7" x14ac:dyDescent="0.4">
      <c r="E182" s="44" t="str">
        <f>IF(B182="","",SUMIF(BARANGMASUK!E:E,LAPORANSTOKBARANG!B:B,BARANGMASUK!I:I))</f>
        <v/>
      </c>
      <c r="F182" s="44" t="str">
        <f>IF(B182="","",SUMIF(BARANGKELUAR!E:E,LAPORANSTOKBARANG!B:B,BARANGKELUAR!I:I))</f>
        <v/>
      </c>
      <c r="G182" s="44" t="str">
        <f t="shared" si="2"/>
        <v/>
      </c>
    </row>
    <row r="183" spans="5:7" x14ac:dyDescent="0.4">
      <c r="E183" s="44" t="str">
        <f>IF(B183="","",SUMIF(BARANGMASUK!E:E,LAPORANSTOKBARANG!B:B,BARANGMASUK!I:I))</f>
        <v/>
      </c>
      <c r="F183" s="44" t="str">
        <f>IF(B183="","",SUMIF(BARANGKELUAR!E:E,LAPORANSTOKBARANG!B:B,BARANGKELUAR!I:I))</f>
        <v/>
      </c>
      <c r="G183" s="44" t="str">
        <f t="shared" si="2"/>
        <v/>
      </c>
    </row>
    <row r="184" spans="5:7" x14ac:dyDescent="0.4">
      <c r="E184" s="44" t="str">
        <f>IF(B184="","",SUMIF(BARANGMASUK!E:E,LAPORANSTOKBARANG!B:B,BARANGMASUK!I:I))</f>
        <v/>
      </c>
      <c r="F184" s="44" t="str">
        <f>IF(B184="","",SUMIF(BARANGKELUAR!E:E,LAPORANSTOKBARANG!B:B,BARANGKELUAR!I:I))</f>
        <v/>
      </c>
      <c r="G184" s="44" t="str">
        <f t="shared" si="2"/>
        <v/>
      </c>
    </row>
    <row r="185" spans="5:7" x14ac:dyDescent="0.4">
      <c r="E185" s="44" t="str">
        <f>IF(B185="","",SUMIF(BARANGMASUK!E:E,LAPORANSTOKBARANG!B:B,BARANGMASUK!I:I))</f>
        <v/>
      </c>
      <c r="F185" s="44" t="str">
        <f>IF(B185="","",SUMIF(BARANGKELUAR!E:E,LAPORANSTOKBARANG!B:B,BARANGKELUAR!I:I))</f>
        <v/>
      </c>
      <c r="G185" s="44" t="str">
        <f t="shared" si="2"/>
        <v/>
      </c>
    </row>
    <row r="186" spans="5:7" x14ac:dyDescent="0.4">
      <c r="E186" s="44" t="str">
        <f>IF(B186="","",SUMIF(BARANGMASUK!E:E,LAPORANSTOKBARANG!B:B,BARANGMASUK!I:I))</f>
        <v/>
      </c>
      <c r="F186" s="44" t="str">
        <f>IF(B186="","",SUMIF(BARANGKELUAR!E:E,LAPORANSTOKBARANG!B:B,BARANGKELUAR!I:I))</f>
        <v/>
      </c>
      <c r="G186" s="44" t="str">
        <f t="shared" si="2"/>
        <v/>
      </c>
    </row>
    <row r="187" spans="5:7" x14ac:dyDescent="0.4">
      <c r="E187" s="44" t="str">
        <f>IF(B187="","",SUMIF(BARANGMASUK!E:E,LAPORANSTOKBARANG!B:B,BARANGMASUK!I:I))</f>
        <v/>
      </c>
      <c r="F187" s="44" t="str">
        <f>IF(B187="","",SUMIF(BARANGKELUAR!E:E,LAPORANSTOKBARANG!B:B,BARANGKELUAR!I:I))</f>
        <v/>
      </c>
      <c r="G187" s="44" t="str">
        <f t="shared" si="2"/>
        <v/>
      </c>
    </row>
    <row r="188" spans="5:7" x14ac:dyDescent="0.4">
      <c r="E188" s="44" t="str">
        <f>IF(B188="","",SUMIF(BARANGMASUK!E:E,LAPORANSTOKBARANG!B:B,BARANGMASUK!I:I))</f>
        <v/>
      </c>
      <c r="F188" s="44" t="str">
        <f>IF(B188="","",SUMIF(BARANGKELUAR!E:E,LAPORANSTOKBARANG!B:B,BARANGKELUAR!I:I))</f>
        <v/>
      </c>
      <c r="G188" s="44" t="str">
        <f t="shared" si="2"/>
        <v/>
      </c>
    </row>
    <row r="189" spans="5:7" x14ac:dyDescent="0.4">
      <c r="E189" s="44" t="str">
        <f>IF(B189="","",SUMIF(BARANGMASUK!E:E,LAPORANSTOKBARANG!B:B,BARANGMASUK!I:I))</f>
        <v/>
      </c>
      <c r="F189" s="44" t="str">
        <f>IF(B189="","",SUMIF(BARANGKELUAR!E:E,LAPORANSTOKBARANG!B:B,BARANGKELUAR!I:I))</f>
        <v/>
      </c>
      <c r="G189" s="44" t="str">
        <f t="shared" si="2"/>
        <v/>
      </c>
    </row>
    <row r="190" spans="5:7" x14ac:dyDescent="0.4">
      <c r="E190" s="44" t="str">
        <f>IF(B190="","",SUMIF(BARANGMASUK!E:E,LAPORANSTOKBARANG!B:B,BARANGMASUK!I:I))</f>
        <v/>
      </c>
      <c r="F190" s="44" t="str">
        <f>IF(B190="","",SUMIF(BARANGKELUAR!E:E,LAPORANSTOKBARANG!B:B,BARANGKELUAR!I:I))</f>
        <v/>
      </c>
      <c r="G190" s="44" t="str">
        <f t="shared" si="2"/>
        <v/>
      </c>
    </row>
    <row r="191" spans="5:7" x14ac:dyDescent="0.4">
      <c r="E191" s="44" t="str">
        <f>IF(B191="","",SUMIF(BARANGMASUK!E:E,LAPORANSTOKBARANG!B:B,BARANGMASUK!I:I))</f>
        <v/>
      </c>
      <c r="F191" s="44" t="str">
        <f>IF(B191="","",SUMIF(BARANGKELUAR!E:E,LAPORANSTOKBARANG!B:B,BARANGKELUAR!I:I))</f>
        <v/>
      </c>
      <c r="G191" s="44" t="str">
        <f t="shared" si="2"/>
        <v/>
      </c>
    </row>
    <row r="192" spans="5:7" x14ac:dyDescent="0.4">
      <c r="E192" s="44" t="str">
        <f>IF(B192="","",SUMIF(BARANGMASUK!E:E,LAPORANSTOKBARANG!B:B,BARANGMASUK!I:I))</f>
        <v/>
      </c>
      <c r="F192" s="44" t="str">
        <f>IF(B192="","",SUMIF(BARANGKELUAR!E:E,LAPORANSTOKBARANG!B:B,BARANGKELUAR!I:I))</f>
        <v/>
      </c>
      <c r="G192" s="44" t="str">
        <f t="shared" si="2"/>
        <v/>
      </c>
    </row>
    <row r="193" spans="5:7" x14ac:dyDescent="0.4">
      <c r="E193" s="44" t="str">
        <f>IF(B193="","",SUMIF(BARANGMASUK!E:E,LAPORANSTOKBARANG!B:B,BARANGMASUK!I:I))</f>
        <v/>
      </c>
      <c r="F193" s="44" t="str">
        <f>IF(B193="","",SUMIF(BARANGKELUAR!E:E,LAPORANSTOKBARANG!B:B,BARANGKELUAR!I:I))</f>
        <v/>
      </c>
      <c r="G193" s="44" t="str">
        <f t="shared" si="2"/>
        <v/>
      </c>
    </row>
    <row r="194" spans="5:7" x14ac:dyDescent="0.4">
      <c r="E194" s="44" t="str">
        <f>IF(B194="","",SUMIF(BARANGMASUK!E:E,LAPORANSTOKBARANG!B:B,BARANGMASUK!I:I))</f>
        <v/>
      </c>
      <c r="F194" s="44" t="str">
        <f>IF(B194="","",SUMIF(BARANGKELUAR!E:E,LAPORANSTOKBARANG!B:B,BARANGKELUAR!I:I))</f>
        <v/>
      </c>
      <c r="G194" s="44" t="str">
        <f t="shared" si="2"/>
        <v/>
      </c>
    </row>
    <row r="195" spans="5:7" x14ac:dyDescent="0.4">
      <c r="E195" s="44" t="str">
        <f>IF(B195="","",SUMIF(BARANGMASUK!E:E,LAPORANSTOKBARANG!B:B,BARANGMASUK!I:I))</f>
        <v/>
      </c>
      <c r="F195" s="44" t="str">
        <f>IF(B195="","",SUMIF(BARANGKELUAR!E:E,LAPORANSTOKBARANG!B:B,BARANGKELUAR!I:I))</f>
        <v/>
      </c>
      <c r="G195" s="44" t="str">
        <f t="shared" si="2"/>
        <v/>
      </c>
    </row>
    <row r="196" spans="5:7" x14ac:dyDescent="0.4">
      <c r="E196" s="44" t="str">
        <f>IF(B196="","",SUMIF(BARANGMASUK!E:E,LAPORANSTOKBARANG!B:B,BARANGMASUK!I:I))</f>
        <v/>
      </c>
      <c r="F196" s="44" t="str">
        <f>IF(B196="","",SUMIF(BARANGKELUAR!E:E,LAPORANSTOKBARANG!B:B,BARANGKELUAR!I:I))</f>
        <v/>
      </c>
      <c r="G196" s="44" t="str">
        <f t="shared" si="2"/>
        <v/>
      </c>
    </row>
    <row r="197" spans="5:7" x14ac:dyDescent="0.4">
      <c r="E197" s="44" t="str">
        <f>IF(B197="","",SUMIF(BARANGMASUK!E:E,LAPORANSTOKBARANG!B:B,BARANGMASUK!I:I))</f>
        <v/>
      </c>
      <c r="F197" s="44" t="str">
        <f>IF(B197="","",SUMIF(BARANGKELUAR!E:E,LAPORANSTOKBARANG!B:B,BARANGKELUAR!I:I))</f>
        <v/>
      </c>
      <c r="G197" s="44" t="str">
        <f t="shared" si="2"/>
        <v/>
      </c>
    </row>
    <row r="198" spans="5:7" x14ac:dyDescent="0.4">
      <c r="E198" s="44" t="str">
        <f>IF(B198="","",SUMIF(BARANGMASUK!E:E,LAPORANSTOKBARANG!B:B,BARANGMASUK!I:I))</f>
        <v/>
      </c>
      <c r="F198" s="44" t="str">
        <f>IF(B198="","",SUMIF(BARANGKELUAR!E:E,LAPORANSTOKBARANG!B:B,BARANGKELUAR!I:I))</f>
        <v/>
      </c>
      <c r="G198" s="44" t="str">
        <f t="shared" ref="G198:G209" si="3">IF(B198="","",D198+E198-F198)</f>
        <v/>
      </c>
    </row>
    <row r="199" spans="5:7" x14ac:dyDescent="0.4">
      <c r="E199" s="44" t="str">
        <f>IF(B199="","",SUMIF(BARANGMASUK!E:E,LAPORANSTOKBARANG!B:B,BARANGMASUK!I:I))</f>
        <v/>
      </c>
      <c r="F199" s="44" t="str">
        <f>IF(B199="","",SUMIF(BARANGKELUAR!E:E,LAPORANSTOKBARANG!B:B,BARANGKELUAR!I:I))</f>
        <v/>
      </c>
      <c r="G199" s="44" t="str">
        <f t="shared" si="3"/>
        <v/>
      </c>
    </row>
    <row r="200" spans="5:7" x14ac:dyDescent="0.4">
      <c r="E200" s="44" t="str">
        <f>IF(B200="","",SUMIF(BARANGMASUK!E:E,LAPORANSTOKBARANG!B:B,BARANGMASUK!I:I))</f>
        <v/>
      </c>
      <c r="F200" s="44" t="str">
        <f>IF(B200="","",SUMIF(BARANGKELUAR!E:E,LAPORANSTOKBARANG!B:B,BARANGKELUAR!I:I))</f>
        <v/>
      </c>
      <c r="G200" s="44" t="str">
        <f t="shared" si="3"/>
        <v/>
      </c>
    </row>
    <row r="201" spans="5:7" x14ac:dyDescent="0.4">
      <c r="E201" s="44" t="str">
        <f>IF(B201="","",SUMIF(BARANGMASUK!E:E,LAPORANSTOKBARANG!B:B,BARANGMASUK!I:I))</f>
        <v/>
      </c>
      <c r="F201" s="44" t="str">
        <f>IF(B201="","",SUMIF(BARANGKELUAR!E:E,LAPORANSTOKBARANG!B:B,BARANGKELUAR!I:I))</f>
        <v/>
      </c>
      <c r="G201" s="44" t="str">
        <f t="shared" si="3"/>
        <v/>
      </c>
    </row>
    <row r="202" spans="5:7" x14ac:dyDescent="0.4">
      <c r="E202" s="44" t="str">
        <f>IF(B202="","",SUMIF(BARANGMASUK!E:E,LAPORANSTOKBARANG!B:B,BARANGMASUK!I:I))</f>
        <v/>
      </c>
      <c r="F202" s="44" t="str">
        <f>IF(B202="","",SUMIF(BARANGKELUAR!E:E,LAPORANSTOKBARANG!B:B,BARANGKELUAR!I:I))</f>
        <v/>
      </c>
      <c r="G202" s="44" t="str">
        <f t="shared" si="3"/>
        <v/>
      </c>
    </row>
    <row r="203" spans="5:7" x14ac:dyDescent="0.4">
      <c r="E203" s="44" t="str">
        <f>IF(B203="","",SUMIF(BARANGMASUK!E:E,LAPORANSTOKBARANG!B:B,BARANGMASUK!I:I))</f>
        <v/>
      </c>
      <c r="F203" s="44" t="str">
        <f>IF(B203="","",SUMIF(BARANGKELUAR!E:E,LAPORANSTOKBARANG!B:B,BARANGKELUAR!I:I))</f>
        <v/>
      </c>
      <c r="G203" s="44" t="str">
        <f t="shared" si="3"/>
        <v/>
      </c>
    </row>
    <row r="204" spans="5:7" x14ac:dyDescent="0.4">
      <c r="E204" s="44" t="str">
        <f>IF(B204="","",SUMIF(BARANGMASUK!E:E,LAPORANSTOKBARANG!B:B,BARANGMASUK!I:I))</f>
        <v/>
      </c>
      <c r="F204" s="44" t="str">
        <f>IF(B204="","",SUMIF(BARANGKELUAR!E:E,LAPORANSTOKBARANG!B:B,BARANGKELUAR!I:I))</f>
        <v/>
      </c>
      <c r="G204" s="44" t="str">
        <f t="shared" si="3"/>
        <v/>
      </c>
    </row>
    <row r="205" spans="5:7" x14ac:dyDescent="0.4">
      <c r="E205" s="44" t="str">
        <f>IF(B205="","",SUMIF(BARANGMASUK!E:E,LAPORANSTOKBARANG!B:B,BARANGMASUK!I:I))</f>
        <v/>
      </c>
      <c r="F205" s="44" t="str">
        <f>IF(B205="","",SUMIF(BARANGKELUAR!E:E,LAPORANSTOKBARANG!B:B,BARANGKELUAR!I:I))</f>
        <v/>
      </c>
      <c r="G205" s="44" t="str">
        <f t="shared" si="3"/>
        <v/>
      </c>
    </row>
    <row r="206" spans="5:7" x14ac:dyDescent="0.4">
      <c r="E206" s="44" t="str">
        <f>IF(B206="","",SUMIF(BARANGMASUK!E:E,LAPORANSTOKBARANG!B:B,BARANGMASUK!I:I))</f>
        <v/>
      </c>
      <c r="F206" s="44" t="str">
        <f>IF(B206="","",SUMIF(BARANGKELUAR!E:E,LAPORANSTOKBARANG!B:B,BARANGKELUAR!I:I))</f>
        <v/>
      </c>
      <c r="G206" s="44" t="str">
        <f t="shared" si="3"/>
        <v/>
      </c>
    </row>
    <row r="207" spans="5:7" x14ac:dyDescent="0.4">
      <c r="E207" s="44" t="str">
        <f>IF(B207="","",SUMIF(BARANGMASUK!E:E,LAPORANSTOKBARANG!B:B,BARANGMASUK!I:I))</f>
        <v/>
      </c>
      <c r="F207" s="44" t="str">
        <f>IF(B207="","",SUMIF(BARANGKELUAR!E:E,LAPORANSTOKBARANG!B:B,BARANGKELUAR!I:I))</f>
        <v/>
      </c>
      <c r="G207" s="44" t="str">
        <f t="shared" si="3"/>
        <v/>
      </c>
    </row>
    <row r="208" spans="5:7" x14ac:dyDescent="0.4">
      <c r="E208" s="44" t="str">
        <f>IF(B208="","",SUMIF(BARANGMASUK!E:E,LAPORANSTOKBARANG!B:B,BARANGMASUK!I:I))</f>
        <v/>
      </c>
      <c r="F208" s="44" t="str">
        <f>IF(B208="","",SUMIF(BARANGKELUAR!E:E,LAPORANSTOKBARANG!B:B,BARANGKELUAR!I:I))</f>
        <v/>
      </c>
      <c r="G208" s="44" t="str">
        <f t="shared" si="3"/>
        <v/>
      </c>
    </row>
    <row r="209" spans="5:7" x14ac:dyDescent="0.4">
      <c r="E209" s="44" t="str">
        <f>IF(B209="","",SUMIF(BARANGMASUK!E:E,LAPORANSTOKBARANG!B:B,BARANGMASUK!I:I))</f>
        <v/>
      </c>
      <c r="F209" s="44" t="str">
        <f>IF(B209="","",SUMIF(BARANGKELUAR!E:E,LAPORANSTOKBARANG!B:B,BARANGKELUAR!I:I))</f>
        <v/>
      </c>
      <c r="G209" s="44" t="str">
        <f t="shared" si="3"/>
        <v/>
      </c>
    </row>
  </sheetData>
  <mergeCells count="3">
    <mergeCell ref="E4:F4"/>
    <mergeCell ref="A2:G2"/>
    <mergeCell ref="A1:G1"/>
  </mergeCells>
  <pageMargins left="0.7" right="0.7" top="0.75" bottom="0.75" header="0.3" footer="0.3"/>
  <pageSetup paperSize="9" fitToWidth="0" fitToHeight="0" orientation="landscape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7C37B-CD0F-4808-9DAF-F189777845D0}">
  <sheetPr codeName="Sheet2"/>
  <dimension ref="A3:I50"/>
  <sheetViews>
    <sheetView workbookViewId="0">
      <selection activeCell="A8" sqref="A8"/>
    </sheetView>
  </sheetViews>
  <sheetFormatPr defaultRowHeight="15" x14ac:dyDescent="0.4"/>
  <cols>
    <col min="1" max="1" width="5.26953125" style="49" customWidth="1"/>
    <col min="2" max="2" width="8.6328125" style="49" customWidth="1"/>
    <col min="3" max="3" width="10.6328125" style="48" customWidth="1"/>
    <col min="4" max="4" width="8.6328125" style="49" customWidth="1"/>
    <col min="5" max="5" width="18.6328125" style="50" customWidth="1"/>
    <col min="6" max="7" width="25.6328125" style="48" customWidth="1"/>
    <col min="8" max="8" width="8.6328125" style="48" customWidth="1"/>
    <col min="9" max="9" width="15.6328125" style="49" customWidth="1"/>
    <col min="10" max="16384" width="8.7265625" style="47"/>
  </cols>
  <sheetData>
    <row r="3" spans="1:9" x14ac:dyDescent="0.4">
      <c r="G3" s="56" t="s">
        <v>3</v>
      </c>
      <c r="H3" s="56" t="s">
        <v>57</v>
      </c>
      <c r="I3" s="57"/>
    </row>
    <row r="5" spans="1:9" x14ac:dyDescent="0.4">
      <c r="A5" s="61" t="s">
        <v>2</v>
      </c>
      <c r="B5" s="61" t="s">
        <v>12</v>
      </c>
      <c r="C5" s="62" t="s">
        <v>13</v>
      </c>
      <c r="D5" s="61" t="s">
        <v>14</v>
      </c>
      <c r="E5" s="63" t="s">
        <v>3</v>
      </c>
      <c r="F5" s="61" t="s">
        <v>0</v>
      </c>
      <c r="G5" s="61" t="s">
        <v>42</v>
      </c>
      <c r="H5" s="62" t="s">
        <v>52</v>
      </c>
      <c r="I5" s="61" t="s">
        <v>15</v>
      </c>
    </row>
    <row r="6" spans="1:9" x14ac:dyDescent="0.4">
      <c r="A6" s="49">
        <f>ROW()-ROW(A5)</f>
        <v>1</v>
      </c>
      <c r="B6" s="49">
        <v>20</v>
      </c>
      <c r="C6" s="48" t="s">
        <v>17</v>
      </c>
      <c r="D6" s="49">
        <v>2024</v>
      </c>
      <c r="E6" s="58" t="s">
        <v>56</v>
      </c>
      <c r="F6" s="48" t="s">
        <v>73</v>
      </c>
      <c r="G6" s="48" t="s">
        <v>44</v>
      </c>
      <c r="H6" s="48" t="s">
        <v>49</v>
      </c>
      <c r="I6" s="49">
        <v>10</v>
      </c>
    </row>
    <row r="7" spans="1:9" x14ac:dyDescent="0.4">
      <c r="A7" s="49">
        <f>ROW()-ROW(A5)</f>
        <v>2</v>
      </c>
      <c r="B7" s="49">
        <v>20</v>
      </c>
      <c r="C7" s="48" t="s">
        <v>17</v>
      </c>
      <c r="D7" s="49">
        <v>2024</v>
      </c>
      <c r="E7" s="58" t="s">
        <v>57</v>
      </c>
      <c r="F7" s="48" t="s">
        <v>81</v>
      </c>
      <c r="G7" s="48" t="s">
        <v>48</v>
      </c>
      <c r="H7" s="48" t="s">
        <v>72</v>
      </c>
      <c r="I7" s="49">
        <v>20</v>
      </c>
    </row>
    <row r="8" spans="1:9" x14ac:dyDescent="0.4">
      <c r="A8" s="49">
        <f>ROW()-ROW(A5)</f>
        <v>3</v>
      </c>
      <c r="B8" s="49">
        <v>30</v>
      </c>
      <c r="C8" s="48" t="s">
        <v>17</v>
      </c>
      <c r="D8" s="49">
        <v>2024</v>
      </c>
      <c r="E8" s="58" t="s">
        <v>56</v>
      </c>
      <c r="F8" s="48" t="s">
        <v>73</v>
      </c>
      <c r="G8" s="48" t="s">
        <v>44</v>
      </c>
      <c r="H8" s="48" t="s">
        <v>49</v>
      </c>
      <c r="I8" s="49">
        <v>10</v>
      </c>
    </row>
    <row r="9" spans="1:9" x14ac:dyDescent="0.4">
      <c r="A9" s="49">
        <f>ROW()-ROW(A5)</f>
        <v>4</v>
      </c>
      <c r="B9" s="49">
        <v>8</v>
      </c>
      <c r="C9" s="48" t="s">
        <v>18</v>
      </c>
      <c r="D9" s="49">
        <v>2024</v>
      </c>
      <c r="E9" s="58" t="s">
        <v>57</v>
      </c>
      <c r="F9" s="48" t="s">
        <v>81</v>
      </c>
      <c r="G9" s="48" t="s">
        <v>48</v>
      </c>
      <c r="H9" s="48" t="s">
        <v>72</v>
      </c>
      <c r="I9" s="49">
        <v>1</v>
      </c>
    </row>
    <row r="10" spans="1:9" x14ac:dyDescent="0.4">
      <c r="A10" s="49">
        <f>ROW()-ROW(A5)</f>
        <v>5</v>
      </c>
      <c r="B10" s="49">
        <v>8</v>
      </c>
      <c r="C10" s="48" t="s">
        <v>18</v>
      </c>
      <c r="D10" s="49">
        <v>2024</v>
      </c>
      <c r="E10" s="58" t="s">
        <v>57</v>
      </c>
      <c r="F10" s="48" t="s">
        <v>81</v>
      </c>
      <c r="G10" s="48" t="s">
        <v>48</v>
      </c>
      <c r="H10" s="48" t="s">
        <v>72</v>
      </c>
      <c r="I10" s="49">
        <v>1</v>
      </c>
    </row>
    <row r="11" spans="1:9" x14ac:dyDescent="0.4">
      <c r="E11" s="58"/>
    </row>
    <row r="12" spans="1:9" x14ac:dyDescent="0.4">
      <c r="E12" s="58"/>
    </row>
    <row r="13" spans="1:9" x14ac:dyDescent="0.4">
      <c r="E13" s="58"/>
    </row>
    <row r="14" spans="1:9" x14ac:dyDescent="0.4">
      <c r="E14" s="58"/>
    </row>
    <row r="15" spans="1:9" x14ac:dyDescent="0.4">
      <c r="E15" s="58"/>
    </row>
    <row r="16" spans="1:9" x14ac:dyDescent="0.4">
      <c r="E16" s="58"/>
    </row>
    <row r="17" spans="5:5" x14ac:dyDescent="0.4">
      <c r="E17" s="58"/>
    </row>
    <row r="18" spans="5:5" x14ac:dyDescent="0.4">
      <c r="E18" s="58"/>
    </row>
    <row r="19" spans="5:5" x14ac:dyDescent="0.4">
      <c r="E19" s="58"/>
    </row>
    <row r="20" spans="5:5" x14ac:dyDescent="0.4">
      <c r="E20" s="58"/>
    </row>
    <row r="21" spans="5:5" x14ac:dyDescent="0.4">
      <c r="E21" s="58"/>
    </row>
    <row r="22" spans="5:5" x14ac:dyDescent="0.4">
      <c r="E22" s="58"/>
    </row>
    <row r="23" spans="5:5" x14ac:dyDescent="0.4">
      <c r="E23" s="58"/>
    </row>
    <row r="24" spans="5:5" x14ac:dyDescent="0.4">
      <c r="E24" s="58"/>
    </row>
    <row r="25" spans="5:5" x14ac:dyDescent="0.4">
      <c r="E25" s="58"/>
    </row>
    <row r="26" spans="5:5" x14ac:dyDescent="0.4">
      <c r="E26" s="58"/>
    </row>
    <row r="27" spans="5:5" x14ac:dyDescent="0.4">
      <c r="E27" s="58"/>
    </row>
    <row r="28" spans="5:5" x14ac:dyDescent="0.4">
      <c r="E28" s="58"/>
    </row>
    <row r="29" spans="5:5" x14ac:dyDescent="0.4">
      <c r="E29" s="58"/>
    </row>
    <row r="30" spans="5:5" x14ac:dyDescent="0.4">
      <c r="E30" s="58"/>
    </row>
    <row r="31" spans="5:5" x14ac:dyDescent="0.4">
      <c r="E31" s="58"/>
    </row>
    <row r="32" spans="5:5" x14ac:dyDescent="0.4">
      <c r="E32" s="58"/>
    </row>
    <row r="33" spans="5:5" x14ac:dyDescent="0.4">
      <c r="E33" s="58"/>
    </row>
    <row r="34" spans="5:5" x14ac:dyDescent="0.4">
      <c r="E34" s="58"/>
    </row>
    <row r="35" spans="5:5" x14ac:dyDescent="0.4">
      <c r="E35" s="58"/>
    </row>
    <row r="36" spans="5:5" x14ac:dyDescent="0.4">
      <c r="E36" s="58"/>
    </row>
    <row r="37" spans="5:5" x14ac:dyDescent="0.4">
      <c r="E37" s="58"/>
    </row>
    <row r="38" spans="5:5" x14ac:dyDescent="0.4">
      <c r="E38" s="58"/>
    </row>
    <row r="39" spans="5:5" x14ac:dyDescent="0.4">
      <c r="E39" s="58"/>
    </row>
    <row r="40" spans="5:5" x14ac:dyDescent="0.4">
      <c r="E40" s="58"/>
    </row>
    <row r="41" spans="5:5" x14ac:dyDescent="0.4">
      <c r="E41" s="58"/>
    </row>
    <row r="42" spans="5:5" x14ac:dyDescent="0.4">
      <c r="E42" s="58"/>
    </row>
    <row r="43" spans="5:5" x14ac:dyDescent="0.4">
      <c r="E43" s="58"/>
    </row>
    <row r="44" spans="5:5" x14ac:dyDescent="0.4">
      <c r="E44" s="58"/>
    </row>
    <row r="45" spans="5:5" x14ac:dyDescent="0.4">
      <c r="E45" s="58"/>
    </row>
    <row r="46" spans="5:5" x14ac:dyDescent="0.4">
      <c r="E46" s="58"/>
    </row>
    <row r="47" spans="5:5" x14ac:dyDescent="0.4">
      <c r="E47" s="58"/>
    </row>
    <row r="48" spans="5:5" x14ac:dyDescent="0.4">
      <c r="E48" s="58"/>
    </row>
    <row r="49" spans="5:5" x14ac:dyDescent="0.4">
      <c r="E49" s="58"/>
    </row>
    <row r="50" spans="5:5" x14ac:dyDescent="0.4">
      <c r="E50" s="58"/>
    </row>
  </sheetData>
  <phoneticPr fontId="9" type="noConversion"/>
  <pageMargins left="0.7" right="0.7" top="0.75" bottom="0.75" header="0.3" footer="0.3"/>
  <pageSetup paperSize="9" orientation="landscape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BB156-CD35-49DD-80B1-DE85BD54ACF2}">
  <sheetPr codeName="Sheet3"/>
  <dimension ref="A3:M7"/>
  <sheetViews>
    <sheetView workbookViewId="0">
      <selection activeCell="E11" sqref="E11"/>
    </sheetView>
  </sheetViews>
  <sheetFormatPr defaultRowHeight="15" x14ac:dyDescent="0.4"/>
  <cols>
    <col min="1" max="1" width="5.26953125" style="49" customWidth="1"/>
    <col min="2" max="2" width="8.6328125" style="48" customWidth="1"/>
    <col min="3" max="3" width="10.6328125" style="48" customWidth="1"/>
    <col min="4" max="4" width="8.08984375" style="48" customWidth="1"/>
    <col min="5" max="5" width="15.6328125" style="50" customWidth="1"/>
    <col min="6" max="6" width="20.6328125" style="48" customWidth="1"/>
    <col min="7" max="7" width="25.6328125" style="48" customWidth="1"/>
    <col min="8" max="8" width="9" style="48" customWidth="1"/>
    <col min="9" max="9" width="15.6328125" style="48" customWidth="1"/>
    <col min="10" max="13" width="12.6328125" style="64" customWidth="1"/>
    <col min="14" max="16384" width="8.7265625" style="47"/>
  </cols>
  <sheetData>
    <row r="3" spans="1:13" x14ac:dyDescent="0.4">
      <c r="B3" s="49"/>
      <c r="D3" s="49"/>
      <c r="L3" s="65" t="s">
        <v>3</v>
      </c>
      <c r="M3" s="66"/>
    </row>
    <row r="4" spans="1:13" x14ac:dyDescent="0.4">
      <c r="B4" s="49"/>
      <c r="D4" s="49"/>
      <c r="I4" s="49"/>
    </row>
    <row r="5" spans="1:13" x14ac:dyDescent="0.4">
      <c r="A5" s="59" t="s">
        <v>2</v>
      </c>
      <c r="B5" s="60" t="s">
        <v>12</v>
      </c>
      <c r="C5" s="60" t="s">
        <v>13</v>
      </c>
      <c r="D5" s="60" t="s">
        <v>14</v>
      </c>
      <c r="E5" s="67" t="s">
        <v>3</v>
      </c>
      <c r="F5" s="60" t="s">
        <v>0</v>
      </c>
      <c r="G5" s="60" t="s">
        <v>42</v>
      </c>
      <c r="H5" s="60" t="s">
        <v>52</v>
      </c>
      <c r="I5" s="60" t="s">
        <v>28</v>
      </c>
      <c r="J5" s="68" t="s">
        <v>53</v>
      </c>
      <c r="K5" s="68" t="s">
        <v>11</v>
      </c>
      <c r="L5" s="68" t="s">
        <v>30</v>
      </c>
      <c r="M5" s="68" t="s">
        <v>31</v>
      </c>
    </row>
    <row r="6" spans="1:13" x14ac:dyDescent="0.4">
      <c r="A6" s="49">
        <f>ROW()-ROW(A5)</f>
        <v>1</v>
      </c>
      <c r="B6" s="48">
        <v>20</v>
      </c>
      <c r="C6" s="48" t="s">
        <v>17</v>
      </c>
      <c r="D6" s="48">
        <v>2024</v>
      </c>
      <c r="E6" s="50" t="s">
        <v>56</v>
      </c>
      <c r="F6" s="48" t="s">
        <v>73</v>
      </c>
      <c r="G6" s="48" t="s">
        <v>44</v>
      </c>
      <c r="H6" s="48" t="s">
        <v>49</v>
      </c>
      <c r="I6" s="48">
        <v>5</v>
      </c>
      <c r="J6" s="64">
        <v>2000</v>
      </c>
      <c r="K6" s="64">
        <v>1000</v>
      </c>
      <c r="L6" s="64">
        <v>10000</v>
      </c>
      <c r="M6" s="64">
        <v>5000</v>
      </c>
    </row>
    <row r="7" spans="1:13" x14ac:dyDescent="0.4">
      <c r="A7" s="49">
        <f>ROW()-ROW(A5)</f>
        <v>2</v>
      </c>
      <c r="B7" s="48">
        <v>20</v>
      </c>
      <c r="C7" s="48" t="s">
        <v>17</v>
      </c>
      <c r="D7" s="48">
        <v>2024</v>
      </c>
      <c r="E7" s="50" t="s">
        <v>57</v>
      </c>
      <c r="F7" s="48" t="s">
        <v>81</v>
      </c>
      <c r="G7" s="48" t="s">
        <v>48</v>
      </c>
      <c r="H7" s="48" t="s">
        <v>72</v>
      </c>
      <c r="I7" s="48">
        <v>9</v>
      </c>
      <c r="J7" s="64">
        <v>5000</v>
      </c>
      <c r="K7" s="64">
        <v>3000</v>
      </c>
      <c r="L7" s="64">
        <v>45000</v>
      </c>
      <c r="M7" s="64">
        <v>27000</v>
      </c>
    </row>
  </sheetData>
  <pageMargins left="0.7" right="0.7" top="0.75" bottom="0.75" header="0.3" footer="0.3"/>
  <pageSetup paperSize="9" scale="75" orientation="landscape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56073-9EBE-42E1-8867-0F493D25E7AD}">
  <sheetPr codeName="Sheet8"/>
  <dimension ref="A5:O9"/>
  <sheetViews>
    <sheetView topLeftCell="A2" workbookViewId="0">
      <selection activeCell="D15" sqref="D15"/>
    </sheetView>
  </sheetViews>
  <sheetFormatPr defaultRowHeight="14.5" x14ac:dyDescent="0.35"/>
  <cols>
    <col min="1" max="1" width="3.54296875" bestFit="1" customWidth="1"/>
    <col min="2" max="2" width="14.1796875" bestFit="1" customWidth="1"/>
    <col min="3" max="3" width="12" bestFit="1" customWidth="1"/>
    <col min="4" max="4" width="20.90625" bestFit="1" customWidth="1"/>
    <col min="5" max="5" width="7" bestFit="1" customWidth="1"/>
    <col min="6" max="6" width="4.54296875" bestFit="1" customWidth="1"/>
    <col min="7" max="7" width="8.1796875" bestFit="1" customWidth="1"/>
    <col min="8" max="8" width="15.1796875" bestFit="1" customWidth="1"/>
    <col min="9" max="10" width="11.26953125" bestFit="1" customWidth="1"/>
    <col min="11" max="11" width="9.81640625" bestFit="1" customWidth="1"/>
    <col min="13" max="13" width="12.54296875" bestFit="1" customWidth="1"/>
    <col min="15" max="15" width="15.1796875" bestFit="1" customWidth="1"/>
  </cols>
  <sheetData>
    <row r="5" spans="1:15" ht="15" thickBot="1" x14ac:dyDescent="0.4">
      <c r="A5" s="2" t="s">
        <v>2</v>
      </c>
      <c r="B5" s="31" t="s">
        <v>3</v>
      </c>
      <c r="C5" s="11" t="s">
        <v>0</v>
      </c>
      <c r="D5" s="11" t="s">
        <v>42</v>
      </c>
      <c r="E5" s="11" t="s">
        <v>52</v>
      </c>
      <c r="F5" s="2" t="s">
        <v>6</v>
      </c>
      <c r="G5" s="2" t="s">
        <v>7</v>
      </c>
      <c r="H5" s="2" t="s">
        <v>8</v>
      </c>
      <c r="I5" s="39" t="s">
        <v>9</v>
      </c>
      <c r="J5" s="39" t="s">
        <v>10</v>
      </c>
      <c r="K5" s="39" t="s">
        <v>11</v>
      </c>
      <c r="M5" s="8" t="s">
        <v>0</v>
      </c>
      <c r="O5" s="2" t="s">
        <v>8</v>
      </c>
    </row>
    <row r="6" spans="1:15" ht="15.5" thickTop="1" x14ac:dyDescent="0.4">
      <c r="A6" s="49">
        <v>5</v>
      </c>
      <c r="B6" s="50" t="s">
        <v>57</v>
      </c>
      <c r="C6" s="48" t="s">
        <v>88</v>
      </c>
      <c r="D6" s="48" t="s">
        <v>47</v>
      </c>
      <c r="E6" s="48" t="s">
        <v>72</v>
      </c>
      <c r="F6" s="48">
        <v>0</v>
      </c>
      <c r="G6" s="48">
        <v>5</v>
      </c>
      <c r="H6" s="49" t="s">
        <v>60</v>
      </c>
      <c r="I6" s="51">
        <v>10000</v>
      </c>
      <c r="J6" s="51">
        <v>20000</v>
      </c>
      <c r="K6" s="51">
        <v>10000</v>
      </c>
      <c r="M6" s="8" t="s">
        <v>71</v>
      </c>
      <c r="O6" s="8" t="s">
        <v>60</v>
      </c>
    </row>
    <row r="7" spans="1:15" ht="15" x14ac:dyDescent="0.4">
      <c r="A7" s="49"/>
      <c r="B7" s="50"/>
      <c r="C7" s="48"/>
      <c r="D7" s="48"/>
      <c r="E7" s="48"/>
      <c r="F7" s="48"/>
      <c r="G7" s="48"/>
      <c r="H7" s="49"/>
      <c r="I7" s="51"/>
      <c r="J7" s="51"/>
      <c r="K7" s="51"/>
    </row>
    <row r="8" spans="1:15" ht="15" x14ac:dyDescent="0.4">
      <c r="A8" s="49"/>
      <c r="B8" s="50"/>
      <c r="C8" s="48"/>
      <c r="D8" s="48"/>
      <c r="E8" s="48"/>
      <c r="F8" s="48"/>
      <c r="G8" s="48"/>
      <c r="H8" s="49"/>
      <c r="I8" s="51"/>
      <c r="J8" s="51"/>
      <c r="K8" s="51"/>
    </row>
    <row r="9" spans="1:15" ht="15" x14ac:dyDescent="0.4">
      <c r="A9" s="49"/>
      <c r="B9" s="50"/>
      <c r="C9" s="48"/>
      <c r="D9" s="48"/>
      <c r="E9" s="48"/>
      <c r="F9" s="48"/>
      <c r="G9" s="48"/>
      <c r="H9" s="49"/>
      <c r="I9" s="51"/>
      <c r="J9" s="51"/>
      <c r="K9" s="5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70E16-BD0D-4247-A375-42F7E02C9B53}">
  <sheetPr codeName="Sheet4"/>
  <dimension ref="A1"/>
  <sheetViews>
    <sheetView workbookViewId="0">
      <selection activeCell="C7" sqref="C7"/>
    </sheetView>
  </sheetViews>
  <sheetFormatPr defaultRowHeight="14.5" x14ac:dyDescent="0.35"/>
  <cols>
    <col min="1" max="1" width="27.81640625" customWidth="1"/>
    <col min="2" max="2" width="13.5429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6D0F1-11C9-4969-9546-3C7C4D1B9204}">
  <sheetPr codeName="Sheet5"/>
  <dimension ref="H6:L6"/>
  <sheetViews>
    <sheetView topLeftCell="F1" workbookViewId="0">
      <selection activeCell="F10" sqref="F10"/>
    </sheetView>
  </sheetViews>
  <sheetFormatPr defaultRowHeight="14.5" x14ac:dyDescent="0.35"/>
  <cols>
    <col min="8" max="8" width="16.453125" customWidth="1"/>
  </cols>
  <sheetData>
    <row r="6" spans="8:12" x14ac:dyDescent="0.35">
      <c r="H6" s="13" t="str">
        <f>IF(F6&gt;G6,"No","Yes")</f>
        <v>Yes</v>
      </c>
      <c r="K6" s="8" t="e">
        <f>H6*I6</f>
        <v>#VALUE!</v>
      </c>
      <c r="L6" s="8" t="e">
        <f>H6*J6</f>
        <v>#VALUE!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E4AC7-777E-4467-B1AD-40918A6F1EF7}">
  <sheetPr codeName="Sheet6"/>
  <dimension ref="A5:A11"/>
  <sheetViews>
    <sheetView workbookViewId="0">
      <selection activeCell="G13" sqref="G13"/>
    </sheetView>
  </sheetViews>
  <sheetFormatPr defaultRowHeight="14.5" x14ac:dyDescent="0.35"/>
  <cols>
    <col min="1" max="1" width="20.453125" bestFit="1" customWidth="1"/>
  </cols>
  <sheetData>
    <row r="5" spans="1:1" x14ac:dyDescent="0.35">
      <c r="A5" t="s">
        <v>4</v>
      </c>
    </row>
    <row r="6" spans="1:1" x14ac:dyDescent="0.35">
      <c r="A6" t="s">
        <v>43</v>
      </c>
    </row>
    <row r="7" spans="1:1" x14ac:dyDescent="0.35">
      <c r="A7" t="s">
        <v>44</v>
      </c>
    </row>
    <row r="8" spans="1:1" x14ac:dyDescent="0.35">
      <c r="A8" t="s">
        <v>45</v>
      </c>
    </row>
    <row r="9" spans="1:1" x14ac:dyDescent="0.35">
      <c r="A9" t="s">
        <v>46</v>
      </c>
    </row>
    <row r="10" spans="1:1" x14ac:dyDescent="0.35">
      <c r="A10" t="s">
        <v>47</v>
      </c>
    </row>
    <row r="11" spans="1:1" x14ac:dyDescent="0.35">
      <c r="A11" t="s">
        <v>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E38C4-2F02-42BE-B23D-84E0A09A4A7D}">
  <sheetPr codeName="Sheet7"/>
  <dimension ref="A5:A9"/>
  <sheetViews>
    <sheetView workbookViewId="0">
      <selection activeCell="A9" sqref="A9"/>
    </sheetView>
  </sheetViews>
  <sheetFormatPr defaultRowHeight="14.5" x14ac:dyDescent="0.35"/>
  <cols>
    <col min="1" max="1" width="19.7265625" customWidth="1"/>
  </cols>
  <sheetData>
    <row r="5" spans="1:1" x14ac:dyDescent="0.35">
      <c r="A5" t="s">
        <v>52</v>
      </c>
    </row>
    <row r="6" spans="1:1" x14ac:dyDescent="0.35">
      <c r="A6" t="s">
        <v>49</v>
      </c>
    </row>
    <row r="7" spans="1:1" x14ac:dyDescent="0.35">
      <c r="A7" t="s">
        <v>51</v>
      </c>
    </row>
    <row r="8" spans="1:1" x14ac:dyDescent="0.35">
      <c r="A8" t="s">
        <v>50</v>
      </c>
    </row>
    <row r="9" spans="1:1" x14ac:dyDescent="0.35">
      <c r="A9" t="s">
        <v>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2282E-433C-4BE5-AFFE-2581F65C2615}">
  <sheetPr codeName="Sheet12"/>
  <dimension ref="A5:D7"/>
  <sheetViews>
    <sheetView workbookViewId="0">
      <selection activeCell="G7" sqref="G7"/>
    </sheetView>
  </sheetViews>
  <sheetFormatPr defaultRowHeight="14.5" x14ac:dyDescent="0.35"/>
  <cols>
    <col min="2" max="2" width="12.6328125" bestFit="1" customWidth="1"/>
    <col min="3" max="3" width="12" bestFit="1" customWidth="1"/>
    <col min="4" max="4" width="20.90625" bestFit="1" customWidth="1"/>
  </cols>
  <sheetData>
    <row r="5" spans="1:4" ht="15" thickBot="1" x14ac:dyDescent="0.4">
      <c r="A5" s="2" t="s">
        <v>2</v>
      </c>
      <c r="B5" s="31" t="s">
        <v>3</v>
      </c>
      <c r="C5" s="11" t="s">
        <v>0</v>
      </c>
      <c r="D5" s="11" t="s">
        <v>42</v>
      </c>
    </row>
    <row r="6" spans="1:4" ht="15" thickTop="1" x14ac:dyDescent="0.35">
      <c r="A6" s="4">
        <f>ROW()-ROW($A$5)</f>
        <v>1</v>
      </c>
      <c r="B6" s="5" t="s">
        <v>56</v>
      </c>
      <c r="C6" t="s">
        <v>58</v>
      </c>
      <c r="D6" t="s">
        <v>45</v>
      </c>
    </row>
    <row r="7" spans="1:4" x14ac:dyDescent="0.35">
      <c r="A7" s="4">
        <f>ROW()-ROW($A$5)</f>
        <v>2</v>
      </c>
      <c r="B7" s="5" t="s">
        <v>57</v>
      </c>
      <c r="C7" t="s">
        <v>59</v>
      </c>
      <c r="D7" t="s">
        <v>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08E9B-7220-46B5-BDC1-839917692597}">
  <sheetPr codeName="Sheet9"/>
  <dimension ref="A3:K36"/>
  <sheetViews>
    <sheetView workbookViewId="0">
      <selection activeCell="H15" sqref="H15"/>
    </sheetView>
  </sheetViews>
  <sheetFormatPr defaultRowHeight="14.5" x14ac:dyDescent="0.35"/>
  <cols>
    <col min="1" max="1" width="3.54296875" bestFit="1" customWidth="1"/>
    <col min="2" max="4" width="8.54296875" customWidth="1"/>
    <col min="5" max="5" width="16.26953125" customWidth="1"/>
    <col min="6" max="6" width="34" customWidth="1"/>
    <col min="7" max="7" width="7" bestFit="1" customWidth="1"/>
    <col min="8" max="8" width="13.7265625" bestFit="1" customWidth="1"/>
    <col min="10" max="10" width="13.7265625" bestFit="1" customWidth="1"/>
    <col min="11" max="11" width="8.7265625" style="4"/>
    <col min="12" max="12" width="12.26953125" customWidth="1"/>
  </cols>
  <sheetData>
    <row r="3" spans="1:11" ht="16" thickBot="1" x14ac:dyDescent="0.4">
      <c r="A3" s="14" t="s">
        <v>32</v>
      </c>
      <c r="B3" s="14"/>
      <c r="C3" s="14"/>
      <c r="D3" s="14"/>
      <c r="E3" s="14"/>
      <c r="F3" s="15" t="s">
        <v>33</v>
      </c>
      <c r="G3" s="16">
        <v>7</v>
      </c>
      <c r="H3" s="17">
        <f ca="1">TODAY()</f>
        <v>45330</v>
      </c>
    </row>
    <row r="4" spans="1:11" x14ac:dyDescent="0.35">
      <c r="A4" s="18" t="s">
        <v>34</v>
      </c>
    </row>
    <row r="5" spans="1:11" ht="15" thickBot="1" x14ac:dyDescent="0.4">
      <c r="A5" s="2" t="s">
        <v>2</v>
      </c>
      <c r="B5" s="2" t="s">
        <v>12</v>
      </c>
      <c r="C5" s="3" t="s">
        <v>13</v>
      </c>
      <c r="D5" s="2" t="s">
        <v>14</v>
      </c>
      <c r="E5" s="9" t="s">
        <v>3</v>
      </c>
      <c r="F5" s="3" t="s">
        <v>0</v>
      </c>
      <c r="G5" s="3" t="s">
        <v>5</v>
      </c>
      <c r="H5" s="2" t="s">
        <v>15</v>
      </c>
      <c r="J5" s="2" t="s">
        <v>13</v>
      </c>
      <c r="K5" s="2" t="s">
        <v>14</v>
      </c>
    </row>
    <row r="6" spans="1:11" ht="15" thickTop="1" x14ac:dyDescent="0.35">
      <c r="A6" s="4"/>
      <c r="B6" s="4"/>
      <c r="D6" s="4"/>
      <c r="E6" s="7"/>
      <c r="H6" s="4"/>
      <c r="J6" t="s">
        <v>16</v>
      </c>
      <c r="K6" s="4">
        <v>2022</v>
      </c>
    </row>
    <row r="7" spans="1:11" x14ac:dyDescent="0.35">
      <c r="A7" s="4"/>
      <c r="B7" s="4"/>
      <c r="D7" s="4"/>
      <c r="E7" s="7"/>
      <c r="H7" s="4"/>
    </row>
    <row r="8" spans="1:11" x14ac:dyDescent="0.35">
      <c r="A8" s="4"/>
      <c r="B8" s="4"/>
      <c r="D8" s="4"/>
      <c r="E8" s="7"/>
      <c r="H8" s="4"/>
    </row>
    <row r="9" spans="1:11" x14ac:dyDescent="0.35">
      <c r="A9" s="4"/>
      <c r="B9" s="4"/>
      <c r="D9" s="4"/>
      <c r="E9" s="7"/>
      <c r="H9" s="4"/>
    </row>
    <row r="10" spans="1:11" x14ac:dyDescent="0.35">
      <c r="A10" s="4"/>
      <c r="B10" s="4"/>
      <c r="D10" s="4"/>
      <c r="E10" s="7"/>
      <c r="H10" s="4"/>
    </row>
    <row r="11" spans="1:11" x14ac:dyDescent="0.35">
      <c r="A11" s="4"/>
      <c r="B11" s="4"/>
      <c r="D11" s="4"/>
      <c r="E11" s="7"/>
      <c r="H11" s="4"/>
    </row>
    <row r="12" spans="1:11" x14ac:dyDescent="0.35">
      <c r="A12" s="4"/>
      <c r="B12" s="4"/>
      <c r="D12" s="4"/>
      <c r="E12" s="7"/>
      <c r="H12" s="4"/>
    </row>
    <row r="13" spans="1:11" x14ac:dyDescent="0.35">
      <c r="A13" s="4"/>
      <c r="B13" s="4"/>
      <c r="D13" s="4"/>
      <c r="E13" s="7"/>
      <c r="H13" s="4"/>
    </row>
    <row r="14" spans="1:11" x14ac:dyDescent="0.35">
      <c r="A14" s="4"/>
      <c r="B14" s="4"/>
      <c r="D14" s="4"/>
      <c r="E14" s="7"/>
      <c r="H14" s="4"/>
    </row>
    <row r="15" spans="1:11" x14ac:dyDescent="0.35">
      <c r="A15" s="4"/>
      <c r="B15" s="4"/>
      <c r="D15" s="4"/>
      <c r="E15" s="7"/>
      <c r="H15" s="4"/>
    </row>
    <row r="16" spans="1:11" x14ac:dyDescent="0.35">
      <c r="A16" s="4"/>
      <c r="B16" s="4"/>
      <c r="D16" s="4"/>
      <c r="E16" s="7"/>
      <c r="H16" s="4"/>
    </row>
    <row r="17" spans="1:8" x14ac:dyDescent="0.35">
      <c r="A17" s="4"/>
      <c r="B17" s="4"/>
      <c r="D17" s="4"/>
      <c r="E17" s="7"/>
      <c r="H17" s="4"/>
    </row>
    <row r="18" spans="1:8" x14ac:dyDescent="0.35">
      <c r="A18" s="4"/>
      <c r="B18" s="4"/>
      <c r="D18" s="4"/>
      <c r="E18" s="7"/>
      <c r="H18" s="4"/>
    </row>
    <row r="19" spans="1:8" x14ac:dyDescent="0.35">
      <c r="A19" s="4"/>
      <c r="B19" s="4"/>
      <c r="D19" s="4"/>
      <c r="E19" s="7"/>
      <c r="H19" s="4"/>
    </row>
    <row r="20" spans="1:8" x14ac:dyDescent="0.35">
      <c r="A20" s="4"/>
      <c r="B20" s="4"/>
      <c r="D20" s="4"/>
      <c r="E20" s="7"/>
      <c r="H20" s="4"/>
    </row>
    <row r="21" spans="1:8" x14ac:dyDescent="0.35">
      <c r="A21" s="4"/>
      <c r="B21" s="4"/>
      <c r="D21" s="4"/>
      <c r="E21" s="7"/>
      <c r="H21" s="4"/>
    </row>
    <row r="22" spans="1:8" x14ac:dyDescent="0.35">
      <c r="A22" s="4"/>
      <c r="B22" s="4"/>
      <c r="D22" s="4"/>
      <c r="E22" s="7"/>
      <c r="H22" s="4"/>
    </row>
    <row r="23" spans="1:8" x14ac:dyDescent="0.35">
      <c r="A23" s="4"/>
      <c r="B23" s="4"/>
      <c r="D23" s="4"/>
      <c r="E23" s="7"/>
      <c r="H23" s="4"/>
    </row>
    <row r="24" spans="1:8" x14ac:dyDescent="0.35">
      <c r="A24" s="4"/>
      <c r="B24" s="4"/>
      <c r="D24" s="4"/>
      <c r="E24" s="7"/>
      <c r="H24" s="4"/>
    </row>
    <row r="25" spans="1:8" x14ac:dyDescent="0.35">
      <c r="A25" s="4"/>
      <c r="B25" s="4"/>
      <c r="D25" s="4"/>
      <c r="E25" s="7"/>
      <c r="H25" s="4"/>
    </row>
    <row r="26" spans="1:8" x14ac:dyDescent="0.35">
      <c r="A26" s="4"/>
      <c r="B26" s="4"/>
      <c r="D26" s="4"/>
      <c r="E26" s="7"/>
      <c r="H26" s="4"/>
    </row>
    <row r="27" spans="1:8" x14ac:dyDescent="0.35">
      <c r="A27" s="4"/>
      <c r="B27" s="4"/>
      <c r="D27" s="4"/>
      <c r="E27" s="7"/>
      <c r="H27" s="4"/>
    </row>
    <row r="28" spans="1:8" x14ac:dyDescent="0.35">
      <c r="A28" s="4"/>
      <c r="B28" s="4"/>
      <c r="D28" s="4"/>
      <c r="E28" s="7"/>
      <c r="H28" s="4"/>
    </row>
    <row r="29" spans="1:8" x14ac:dyDescent="0.35">
      <c r="A29" s="4"/>
      <c r="B29" s="4"/>
      <c r="D29" s="4"/>
      <c r="E29" s="7"/>
      <c r="H29" s="4"/>
    </row>
    <row r="30" spans="1:8" x14ac:dyDescent="0.35">
      <c r="A30" s="4"/>
      <c r="B30" s="4"/>
      <c r="D30" s="4"/>
      <c r="E30" s="7"/>
      <c r="H30" s="4"/>
    </row>
    <row r="31" spans="1:8" x14ac:dyDescent="0.35">
      <c r="A31" s="4"/>
      <c r="B31" s="4"/>
      <c r="D31" s="4"/>
      <c r="E31" s="7"/>
      <c r="H31" s="4"/>
    </row>
    <row r="32" spans="1:8" x14ac:dyDescent="0.35">
      <c r="A32" s="4"/>
      <c r="B32" s="4"/>
      <c r="D32" s="4"/>
      <c r="E32" s="7"/>
      <c r="H32" s="4"/>
    </row>
    <row r="33" spans="1:8" x14ac:dyDescent="0.35">
      <c r="A33" s="4"/>
      <c r="B33" s="4"/>
      <c r="D33" s="4"/>
      <c r="E33" s="7"/>
      <c r="H33" s="4"/>
    </row>
    <row r="34" spans="1:8" x14ac:dyDescent="0.35">
      <c r="A34" s="4"/>
      <c r="B34" s="4"/>
      <c r="D34" s="4"/>
      <c r="E34" s="7"/>
      <c r="H34" s="4"/>
    </row>
    <row r="35" spans="1:8" x14ac:dyDescent="0.35">
      <c r="A35" s="4"/>
      <c r="B35" s="4"/>
      <c r="D35" s="4"/>
      <c r="E35" s="7"/>
      <c r="H35" s="4"/>
    </row>
    <row r="36" spans="1:8" x14ac:dyDescent="0.35">
      <c r="A36" s="4"/>
      <c r="B36" s="4"/>
      <c r="D36" s="4"/>
      <c r="E36" s="7"/>
      <c r="H36" s="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7B165-3A61-4577-A7D4-96260B7C9F2C}">
  <sheetPr codeName="Sheet10"/>
  <dimension ref="A3:O18"/>
  <sheetViews>
    <sheetView workbookViewId="0">
      <selection activeCell="F12" sqref="F12"/>
    </sheetView>
  </sheetViews>
  <sheetFormatPr defaultRowHeight="14.5" x14ac:dyDescent="0.35"/>
  <cols>
    <col min="1" max="1" width="3.54296875" bestFit="1" customWidth="1"/>
    <col min="2" max="12" width="14.453125" customWidth="1"/>
    <col min="14" max="14" width="14.26953125" customWidth="1"/>
  </cols>
  <sheetData>
    <row r="3" spans="1:15" ht="16" thickBot="1" x14ac:dyDescent="0.4">
      <c r="A3" s="14" t="s">
        <v>35</v>
      </c>
      <c r="B3" s="14"/>
      <c r="C3" s="14"/>
      <c r="D3" s="14"/>
      <c r="E3" s="14"/>
      <c r="F3" s="15"/>
      <c r="G3" s="16"/>
      <c r="H3" s="15"/>
      <c r="I3" s="16"/>
      <c r="J3" s="15" t="s">
        <v>33</v>
      </c>
      <c r="K3" s="16">
        <v>1</v>
      </c>
      <c r="L3" s="19">
        <f ca="1">TODAY()</f>
        <v>45330</v>
      </c>
    </row>
    <row r="4" spans="1:15" x14ac:dyDescent="0.35">
      <c r="A4" s="18" t="s">
        <v>34</v>
      </c>
    </row>
    <row r="5" spans="1:15" ht="15" thickBot="1" x14ac:dyDescent="0.4">
      <c r="A5" s="2" t="s">
        <v>2</v>
      </c>
      <c r="B5" s="2" t="s">
        <v>12</v>
      </c>
      <c r="C5" s="11" t="s">
        <v>13</v>
      </c>
      <c r="D5" s="2" t="s">
        <v>14</v>
      </c>
      <c r="E5" s="9" t="s">
        <v>3</v>
      </c>
      <c r="F5" s="3" t="s">
        <v>0</v>
      </c>
      <c r="G5" s="3" t="s">
        <v>5</v>
      </c>
      <c r="H5" s="2" t="s">
        <v>28</v>
      </c>
      <c r="I5" s="12" t="s">
        <v>29</v>
      </c>
      <c r="J5" s="12" t="s">
        <v>11</v>
      </c>
      <c r="K5" s="12" t="s">
        <v>30</v>
      </c>
      <c r="L5" s="12" t="s">
        <v>31</v>
      </c>
      <c r="N5" s="2"/>
      <c r="O5" s="2" t="s">
        <v>14</v>
      </c>
    </row>
    <row r="6" spans="1:15" ht="15" thickTop="1" x14ac:dyDescent="0.35">
      <c r="A6" s="4"/>
      <c r="B6" s="6"/>
      <c r="C6" s="6"/>
      <c r="D6" s="6"/>
      <c r="E6" s="7"/>
      <c r="H6" s="6"/>
      <c r="I6" s="10"/>
      <c r="J6" s="10"/>
      <c r="K6" s="10"/>
      <c r="L6" s="10"/>
    </row>
    <row r="7" spans="1:15" x14ac:dyDescent="0.35">
      <c r="A7" s="4"/>
      <c r="B7" s="6"/>
      <c r="C7" s="6"/>
      <c r="D7" s="6"/>
      <c r="E7" s="7"/>
      <c r="H7" s="6"/>
      <c r="I7" s="10"/>
      <c r="J7" s="10"/>
      <c r="K7" s="10"/>
      <c r="L7" s="10"/>
    </row>
    <row r="8" spans="1:15" x14ac:dyDescent="0.35">
      <c r="A8" s="4"/>
      <c r="B8" s="6"/>
      <c r="C8" s="6"/>
      <c r="D8" s="6"/>
      <c r="E8" s="7"/>
      <c r="H8" s="6"/>
      <c r="I8" s="10"/>
      <c r="J8" s="10"/>
      <c r="K8" s="10"/>
      <c r="L8" s="10"/>
    </row>
    <row r="9" spans="1:15" x14ac:dyDescent="0.35">
      <c r="A9" s="4"/>
      <c r="B9" s="6"/>
      <c r="C9" s="6"/>
      <c r="D9" s="6"/>
      <c r="E9" s="7"/>
      <c r="H9" s="6"/>
      <c r="I9" s="10"/>
      <c r="J9" s="10"/>
      <c r="K9" s="10"/>
      <c r="L9" s="10"/>
    </row>
    <row r="10" spans="1:15" x14ac:dyDescent="0.35">
      <c r="A10" s="4"/>
      <c r="B10" s="6"/>
      <c r="C10" s="6"/>
      <c r="D10" s="6"/>
      <c r="E10" s="7"/>
      <c r="H10" s="6"/>
      <c r="I10" s="10"/>
      <c r="J10" s="10"/>
      <c r="K10" s="10"/>
      <c r="L10" s="10"/>
    </row>
    <row r="11" spans="1:15" x14ac:dyDescent="0.35">
      <c r="A11" s="4"/>
      <c r="B11" s="6"/>
      <c r="C11" s="6"/>
      <c r="D11" s="6"/>
      <c r="E11" s="7"/>
      <c r="H11" s="6"/>
      <c r="I11" s="10"/>
      <c r="J11" s="10"/>
      <c r="K11" s="10"/>
      <c r="L11" s="10"/>
    </row>
    <row r="12" spans="1:15" x14ac:dyDescent="0.35">
      <c r="A12" s="4"/>
      <c r="B12" s="6"/>
      <c r="C12" s="6"/>
      <c r="D12" s="6"/>
      <c r="E12" s="7"/>
      <c r="H12" s="6"/>
      <c r="I12" s="10"/>
      <c r="J12" s="10"/>
      <c r="K12" s="10"/>
      <c r="L12" s="10"/>
    </row>
    <row r="13" spans="1:15" x14ac:dyDescent="0.35">
      <c r="A13" s="4"/>
      <c r="B13" s="6"/>
      <c r="C13" s="6"/>
      <c r="D13" s="6"/>
      <c r="E13" s="7"/>
      <c r="H13" s="6"/>
      <c r="I13" s="10"/>
      <c r="J13" s="10"/>
      <c r="K13" s="10"/>
      <c r="L13" s="10"/>
    </row>
    <row r="14" spans="1:15" x14ac:dyDescent="0.35">
      <c r="A14" s="4"/>
      <c r="B14" s="6"/>
      <c r="C14" s="6"/>
      <c r="D14" s="6"/>
      <c r="E14" s="7"/>
      <c r="H14" s="6"/>
      <c r="I14" s="10"/>
      <c r="J14" s="10"/>
      <c r="K14" s="10"/>
      <c r="L14" s="10"/>
    </row>
    <row r="15" spans="1:15" x14ac:dyDescent="0.35">
      <c r="A15" s="4"/>
      <c r="B15" s="6"/>
      <c r="C15" s="6"/>
      <c r="D15" s="6"/>
      <c r="E15" s="7"/>
      <c r="H15" s="6"/>
      <c r="I15" s="10"/>
      <c r="J15" s="10"/>
      <c r="K15" s="10"/>
      <c r="L15" s="10"/>
    </row>
    <row r="16" spans="1:15" x14ac:dyDescent="0.35">
      <c r="A16" s="4"/>
      <c r="B16" s="6"/>
      <c r="C16" s="6"/>
      <c r="D16" s="6"/>
      <c r="E16" s="7"/>
      <c r="H16" s="6"/>
      <c r="I16" s="10"/>
      <c r="J16" s="10"/>
      <c r="K16" s="10"/>
      <c r="L16" s="10"/>
    </row>
    <row r="17" spans="1:12" x14ac:dyDescent="0.35">
      <c r="A17" s="4"/>
      <c r="B17" s="6"/>
      <c r="C17" s="6"/>
      <c r="D17" s="6"/>
      <c r="E17" s="7"/>
      <c r="H17" s="6"/>
      <c r="I17" s="10"/>
      <c r="J17" s="10"/>
      <c r="K17" s="10"/>
      <c r="L17" s="10"/>
    </row>
    <row r="18" spans="1:12" x14ac:dyDescent="0.35">
      <c r="A18" s="4"/>
      <c r="B18" s="6"/>
      <c r="C18" s="6"/>
      <c r="D18" s="6"/>
      <c r="E18" s="7"/>
      <c r="H18" s="6"/>
      <c r="I18" s="10"/>
      <c r="J18" s="10"/>
      <c r="K18" s="10"/>
      <c r="L18" s="10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91BC2-8A33-4024-8285-C26462DBF216}">
  <sheetPr codeName="Sheet11"/>
  <dimension ref="B5:E26"/>
  <sheetViews>
    <sheetView topLeftCell="A6" zoomScale="85" zoomScaleNormal="85" workbookViewId="0">
      <selection activeCell="I24" sqref="I24"/>
    </sheetView>
  </sheetViews>
  <sheetFormatPr defaultRowHeight="14.5" x14ac:dyDescent="0.35"/>
  <cols>
    <col min="2" max="2" width="14.81640625" customWidth="1"/>
    <col min="3" max="3" width="20.453125" customWidth="1"/>
    <col min="4" max="4" width="12.26953125" customWidth="1"/>
    <col min="5" max="5" width="11.54296875" style="4" customWidth="1"/>
  </cols>
  <sheetData>
    <row r="5" spans="2:5" ht="15" thickBot="1" x14ac:dyDescent="0.4">
      <c r="B5" s="20" t="s">
        <v>36</v>
      </c>
      <c r="C5" s="20"/>
      <c r="D5" s="20"/>
      <c r="E5" s="1">
        <v>2024</v>
      </c>
    </row>
    <row r="7" spans="2:5" ht="15" thickBot="1" x14ac:dyDescent="0.4">
      <c r="B7" s="20" t="s">
        <v>13</v>
      </c>
      <c r="C7" s="1" t="s">
        <v>37</v>
      </c>
      <c r="D7" s="1" t="s">
        <v>38</v>
      </c>
      <c r="E7" s="1" t="s">
        <v>6</v>
      </c>
    </row>
    <row r="8" spans="2:5" ht="15" thickBot="1" x14ac:dyDescent="0.4">
      <c r="B8" s="21" t="s">
        <v>17</v>
      </c>
      <c r="C8" s="22">
        <f>SUMIFS(BARANGMASUK!$I:$I,BARANGMASUK!$C:$C,REKAPITULASI!B8,BARANGMASUK!$D:$D,REKAPITULASI!$E$5)</f>
        <v>40</v>
      </c>
      <c r="D8" s="22">
        <f>SUMIFS(BARANGKELUAR!$I:$I,BARANGKELUAR!$C:$C,REKAPITULASI!B8,BARANGKELUAR!$D:$D,REKAPITULASI!$E$5)</f>
        <v>14</v>
      </c>
      <c r="E8" s="22">
        <f>C8-D8</f>
        <v>26</v>
      </c>
    </row>
    <row r="9" spans="2:5" ht="15" thickBot="1" x14ac:dyDescent="0.4">
      <c r="B9" s="23" t="s">
        <v>18</v>
      </c>
      <c r="C9" s="22">
        <f>SUMIFS(BARANGMASUK!$I:$I,BARANGMASUK!$C:$C,REKAPITULASI!B9,BARANGMASUK!$D:$D,REKAPITULASI!$E$5)</f>
        <v>2</v>
      </c>
      <c r="D9" s="22">
        <f>SUMIFS(BARANGKELUAR!$I:$I,BARANGKELUAR!$C:$C,REKAPITULASI!B9,BARANGKELUAR!$D:$D,REKAPITULASI!$E$5)</f>
        <v>0</v>
      </c>
      <c r="E9" s="22">
        <f t="shared" ref="E9:E19" si="0">C9-D9</f>
        <v>2</v>
      </c>
    </row>
    <row r="10" spans="2:5" ht="15" thickBot="1" x14ac:dyDescent="0.4">
      <c r="B10" s="23" t="s">
        <v>19</v>
      </c>
      <c r="C10" s="22">
        <f>SUMIFS(BARANGMASUK!$I:$I,BARANGMASUK!$C:$C,REKAPITULASI!B10,BARANGMASUK!$D:$D,REKAPITULASI!$E$5)</f>
        <v>0</v>
      </c>
      <c r="D10" s="22">
        <f>SUMIFS(BARANGKELUAR!$I:$I,BARANGKELUAR!$C:$C,REKAPITULASI!B10,BARANGKELUAR!$D:$D,REKAPITULASI!$E$5)</f>
        <v>0</v>
      </c>
      <c r="E10" s="22">
        <f t="shared" si="0"/>
        <v>0</v>
      </c>
    </row>
    <row r="11" spans="2:5" ht="15" thickBot="1" x14ac:dyDescent="0.4">
      <c r="B11" s="23" t="s">
        <v>20</v>
      </c>
      <c r="C11" s="22">
        <f>SUMIFS(BARANGMASUK!$I:$I,BARANGMASUK!$C:$C,REKAPITULASI!B11,BARANGMASUK!$D:$D,REKAPITULASI!$E$5)</f>
        <v>0</v>
      </c>
      <c r="D11" s="22">
        <f>SUMIFS(BARANGKELUAR!$I:$I,BARANGKELUAR!$C:$C,REKAPITULASI!B11,BARANGKELUAR!$D:$D,REKAPITULASI!$E$5)</f>
        <v>0</v>
      </c>
      <c r="E11" s="22">
        <f t="shared" si="0"/>
        <v>0</v>
      </c>
    </row>
    <row r="12" spans="2:5" ht="15" thickBot="1" x14ac:dyDescent="0.4">
      <c r="B12" s="23" t="s">
        <v>21</v>
      </c>
      <c r="C12" s="22">
        <f>SUMIFS(BARANGMASUK!$I:$I,BARANGMASUK!$C:$C,REKAPITULASI!B12,BARANGMASUK!$D:$D,REKAPITULASI!$E$5)</f>
        <v>0</v>
      </c>
      <c r="D12" s="22">
        <f>SUMIFS(BARANGKELUAR!$I:$I,BARANGKELUAR!$C:$C,REKAPITULASI!B12,BARANGKELUAR!$D:$D,REKAPITULASI!$E$5)</f>
        <v>0</v>
      </c>
      <c r="E12" s="22">
        <f t="shared" si="0"/>
        <v>0</v>
      </c>
    </row>
    <row r="13" spans="2:5" ht="15" thickBot="1" x14ac:dyDescent="0.4">
      <c r="B13" s="23" t="s">
        <v>22</v>
      </c>
      <c r="C13" s="22">
        <f>SUMIFS(BARANGMASUK!$I:$I,BARANGMASUK!$C:$C,REKAPITULASI!B13,BARANGMASUK!$D:$D,REKAPITULASI!$E$5)</f>
        <v>0</v>
      </c>
      <c r="D13" s="22">
        <f>SUMIFS(BARANGKELUAR!$I:$I,BARANGKELUAR!$C:$C,REKAPITULASI!B13,BARANGKELUAR!$D:$D,REKAPITULASI!$E$5)</f>
        <v>0</v>
      </c>
      <c r="E13" s="22">
        <f t="shared" si="0"/>
        <v>0</v>
      </c>
    </row>
    <row r="14" spans="2:5" ht="15" thickBot="1" x14ac:dyDescent="0.4">
      <c r="B14" s="23" t="s">
        <v>23</v>
      </c>
      <c r="C14" s="22">
        <f>SUMIFS(BARANGMASUK!$I:$I,BARANGMASUK!$C:$C,REKAPITULASI!B14,BARANGMASUK!$D:$D,REKAPITULASI!$E$5)</f>
        <v>0</v>
      </c>
      <c r="D14" s="22">
        <f>SUMIFS(BARANGKELUAR!$I:$I,BARANGKELUAR!$C:$C,REKAPITULASI!B14,BARANGKELUAR!$D:$D,REKAPITULASI!$E$5)</f>
        <v>0</v>
      </c>
      <c r="E14" s="22">
        <f t="shared" si="0"/>
        <v>0</v>
      </c>
    </row>
    <row r="15" spans="2:5" ht="15" thickBot="1" x14ac:dyDescent="0.4">
      <c r="B15" s="23" t="s">
        <v>24</v>
      </c>
      <c r="C15" s="22">
        <f>SUMIFS(BARANGMASUK!$I:$I,BARANGMASUK!$C:$C,REKAPITULASI!B15,BARANGMASUK!$D:$D,REKAPITULASI!$E$5)</f>
        <v>0</v>
      </c>
      <c r="D15" s="22">
        <f>SUMIFS(BARANGKELUAR!$I:$I,BARANGKELUAR!$C:$C,REKAPITULASI!B15,BARANGKELUAR!$D:$D,REKAPITULASI!$E$5)</f>
        <v>0</v>
      </c>
      <c r="E15" s="22">
        <f t="shared" si="0"/>
        <v>0</v>
      </c>
    </row>
    <row r="16" spans="2:5" ht="15" thickBot="1" x14ac:dyDescent="0.4">
      <c r="B16" s="23" t="s">
        <v>25</v>
      </c>
      <c r="C16" s="22">
        <f>SUMIFS(BARANGMASUK!$I:$I,BARANGMASUK!$C:$C,REKAPITULASI!B16,BARANGMASUK!$D:$D,REKAPITULASI!$E$5)</f>
        <v>0</v>
      </c>
      <c r="D16" s="22">
        <f>SUMIFS(BARANGKELUAR!$I:$I,BARANGKELUAR!$C:$C,REKAPITULASI!B16,BARANGKELUAR!$D:$D,REKAPITULASI!$E$5)</f>
        <v>0</v>
      </c>
      <c r="E16" s="22">
        <f t="shared" si="0"/>
        <v>0</v>
      </c>
    </row>
    <row r="17" spans="2:5" ht="15" thickBot="1" x14ac:dyDescent="0.4">
      <c r="B17" s="23" t="s">
        <v>26</v>
      </c>
      <c r="C17" s="22">
        <f>SUMIFS(BARANGMASUK!$I:$I,BARANGMASUK!$C:$C,REKAPITULASI!B17,BARANGMASUK!$D:$D,REKAPITULASI!$E$5)</f>
        <v>0</v>
      </c>
      <c r="D17" s="22">
        <f>SUMIFS(BARANGKELUAR!$I:$I,BARANGKELUAR!$C:$C,REKAPITULASI!B17,BARANGKELUAR!$D:$D,REKAPITULASI!$E$5)</f>
        <v>0</v>
      </c>
      <c r="E17" s="22">
        <f t="shared" si="0"/>
        <v>0</v>
      </c>
    </row>
    <row r="18" spans="2:5" x14ac:dyDescent="0.35">
      <c r="B18" s="29" t="s">
        <v>27</v>
      </c>
      <c r="C18" s="30">
        <f>SUMIFS(BARANGMASUK!$I:$I,BARANGMASUK!$C:$C,REKAPITULASI!B18,BARANGMASUK!$D:$D,REKAPITULASI!$E$5)</f>
        <v>0</v>
      </c>
      <c r="D18" s="30">
        <f>SUMIFS(BARANGKELUAR!$I:$I,BARANGKELUAR!$C:$C,REKAPITULASI!B18,BARANGKELUAR!$D:$D,REKAPITULASI!$E$5)</f>
        <v>0</v>
      </c>
      <c r="E18" s="30">
        <f t="shared" si="0"/>
        <v>0</v>
      </c>
    </row>
    <row r="19" spans="2:5" x14ac:dyDescent="0.35">
      <c r="B19" s="27" t="s">
        <v>16</v>
      </c>
      <c r="C19" s="28">
        <f>SUMIFS(BARANGMASUK!$I:$I,BARANGMASUK!$C:$C,REKAPITULASI!B19,BARANGMASUK!$D:$D,REKAPITULASI!$E$5)</f>
        <v>0</v>
      </c>
      <c r="D19" s="28">
        <f>SUMIFS(BARANGKELUAR!$I:$I,BARANGKELUAR!$C:$C,REKAPITULASI!B19,BARANGKELUAR!$D:$D,REKAPITULASI!$E$5)</f>
        <v>0</v>
      </c>
      <c r="E19" s="28">
        <f t="shared" si="0"/>
        <v>0</v>
      </c>
    </row>
    <row r="20" spans="2:5" x14ac:dyDescent="0.35">
      <c r="B20" s="23" t="s">
        <v>39</v>
      </c>
      <c r="C20" s="24">
        <f>SUM(C8:C19)</f>
        <v>42</v>
      </c>
      <c r="D20" s="24">
        <f>SUM(D8:D19)</f>
        <v>14</v>
      </c>
      <c r="E20" s="24">
        <f>SUM(E8:E19)</f>
        <v>28</v>
      </c>
    </row>
    <row r="23" spans="2:5" x14ac:dyDescent="0.35">
      <c r="B23" s="8" t="s">
        <v>40</v>
      </c>
      <c r="C23" s="25">
        <f>SUMIF(BARANGKELUAR!$D:$D,REKAPITULASI!$E$5,BARANGKELUAR!$L:$L)</f>
        <v>55000</v>
      </c>
    </row>
    <row r="24" spans="2:5" x14ac:dyDescent="0.35">
      <c r="B24" s="8" t="s">
        <v>31</v>
      </c>
      <c r="C24" s="25">
        <f>SUMIF(BARANGKELUAR!$D:$D,REKAPITULASI!$E$5,BARANGKELUAR!$M:$M)</f>
        <v>32000</v>
      </c>
    </row>
    <row r="26" spans="2:5" x14ac:dyDescent="0.35">
      <c r="B26" s="8" t="s">
        <v>41</v>
      </c>
      <c r="C26" s="26">
        <f>COUNT(DATABARANG!$A:$A)</f>
        <v>5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56D3B-B209-4496-8FF5-5B0355ACC848}">
  <sheetPr codeName="Sheet13"/>
  <dimension ref="B2:D6"/>
  <sheetViews>
    <sheetView workbookViewId="0">
      <selection activeCell="I6" sqref="I6"/>
    </sheetView>
  </sheetViews>
  <sheetFormatPr defaultColWidth="9.1796875" defaultRowHeight="12.5" x14ac:dyDescent="0.25"/>
  <cols>
    <col min="1" max="2" width="9.1796875" style="32"/>
    <col min="3" max="3" width="73.54296875" style="32" customWidth="1"/>
    <col min="4" max="4" width="4" style="32" customWidth="1"/>
    <col min="5" max="16384" width="9.1796875" style="32"/>
  </cols>
  <sheetData>
    <row r="2" spans="2:4" ht="18.5" thickBot="1" x14ac:dyDescent="0.45">
      <c r="B2" s="73"/>
      <c r="C2" s="73"/>
      <c r="D2" s="73"/>
    </row>
    <row r="3" spans="2:4" x14ac:dyDescent="0.25">
      <c r="B3" s="33"/>
      <c r="C3" s="33"/>
      <c r="D3" s="33"/>
    </row>
    <row r="4" spans="2:4" ht="13.5" thickBot="1" x14ac:dyDescent="0.3">
      <c r="B4" s="34" t="s">
        <v>54</v>
      </c>
      <c r="C4" s="74" t="s">
        <v>57</v>
      </c>
      <c r="D4" s="74"/>
    </row>
    <row r="5" spans="2:4" ht="13" x14ac:dyDescent="0.25">
      <c r="B5" s="35"/>
      <c r="C5" s="36"/>
    </row>
    <row r="6" spans="2:4" ht="139.5" x14ac:dyDescent="0.25">
      <c r="B6" s="37" t="s">
        <v>55</v>
      </c>
      <c r="C6" s="38" t="str">
        <f>Code128(LEFT(C4,20))</f>
        <v/>
      </c>
    </row>
  </sheetData>
  <mergeCells count="2">
    <mergeCell ref="B2:D2"/>
    <mergeCell ref="C4:D4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B2D10-3197-451A-8E9D-A54E663DA8C0}">
  <sheetPr codeName="Sheet14"/>
  <dimension ref="A1:F5"/>
  <sheetViews>
    <sheetView tabSelected="1" workbookViewId="0">
      <selection activeCell="E11" sqref="E11"/>
    </sheetView>
  </sheetViews>
  <sheetFormatPr defaultRowHeight="14.5" x14ac:dyDescent="0.35"/>
  <cols>
    <col min="1" max="1" width="5.6328125" customWidth="1"/>
    <col min="2" max="3" width="15.6328125" customWidth="1"/>
    <col min="4" max="4" width="33.453125" bestFit="1" customWidth="1"/>
    <col min="5" max="5" width="18.36328125" bestFit="1" customWidth="1"/>
  </cols>
  <sheetData>
    <row r="1" spans="1:6" x14ac:dyDescent="0.35">
      <c r="A1" s="75" t="s">
        <v>61</v>
      </c>
      <c r="B1" s="75"/>
      <c r="C1" s="75"/>
      <c r="D1" s="75"/>
      <c r="E1" s="75"/>
    </row>
    <row r="2" spans="1:6" x14ac:dyDescent="0.35">
      <c r="A2" s="70" t="s">
        <v>2</v>
      </c>
      <c r="B2" s="70" t="s">
        <v>62</v>
      </c>
      <c r="C2" s="70" t="s">
        <v>63</v>
      </c>
      <c r="D2" s="70" t="s">
        <v>65</v>
      </c>
      <c r="E2" s="70" t="s">
        <v>87</v>
      </c>
    </row>
    <row r="3" spans="1:6" x14ac:dyDescent="0.35">
      <c r="A3" s="69">
        <v>1</v>
      </c>
      <c r="B3" s="69" t="s">
        <v>64</v>
      </c>
      <c r="C3" s="69">
        <v>123</v>
      </c>
      <c r="D3" s="8" t="s">
        <v>66</v>
      </c>
      <c r="E3" s="69" t="s">
        <v>69</v>
      </c>
      <c r="F3" s="6"/>
    </row>
    <row r="4" spans="1:6" x14ac:dyDescent="0.35">
      <c r="A4" s="69">
        <v>2</v>
      </c>
      <c r="B4" s="69" t="s">
        <v>84</v>
      </c>
      <c r="C4" s="69">
        <v>456</v>
      </c>
      <c r="D4" s="8" t="s">
        <v>70</v>
      </c>
      <c r="E4" s="69" t="s">
        <v>86</v>
      </c>
    </row>
    <row r="5" spans="1:6" x14ac:dyDescent="0.35">
      <c r="A5" s="69">
        <v>3</v>
      </c>
      <c r="B5" s="69" t="s">
        <v>85</v>
      </c>
      <c r="C5" s="69">
        <v>789</v>
      </c>
      <c r="D5" s="8" t="s">
        <v>67</v>
      </c>
      <c r="E5" s="69" t="s">
        <v>68</v>
      </c>
    </row>
  </sheetData>
  <mergeCells count="1">
    <mergeCell ref="A1:E1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</vt:i4>
      </vt:variant>
    </vt:vector>
  </HeadingPairs>
  <TitlesOfParts>
    <vt:vector size="19" baseType="lpstr">
      <vt:lpstr>DATABARANG</vt:lpstr>
      <vt:lpstr>LAPORANSTOKBARANG</vt:lpstr>
      <vt:lpstr>BARANGMASUK</vt:lpstr>
      <vt:lpstr>BARANGKELUAR</vt:lpstr>
      <vt:lpstr>CARIBARANG</vt:lpstr>
      <vt:lpstr>MENU</vt:lpstr>
      <vt:lpstr>FUNGSI</vt:lpstr>
      <vt:lpstr>KATEGORI</vt:lpstr>
      <vt:lpstr>UKURAN</vt:lpstr>
      <vt:lpstr>DATASUPPLIER</vt:lpstr>
      <vt:lpstr>CARIMASUK</vt:lpstr>
      <vt:lpstr>CARIKELUAR</vt:lpstr>
      <vt:lpstr>REKAPITULASI</vt:lpstr>
      <vt:lpstr>BARCODE</vt:lpstr>
      <vt:lpstr>DATAUSER</vt:lpstr>
      <vt:lpstr>CARIBARANG!Criteria</vt:lpstr>
      <vt:lpstr>CARIBARANG!Extract</vt:lpstr>
      <vt:lpstr>LAPORAN</vt:lpstr>
      <vt:lpstr>LAPORANSTOKBARANG!Print_Area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2024-01-27T17:29:06Z</cp:lastPrinted>
  <dcterms:created xsi:type="dcterms:W3CDTF">2023-12-04T09:12:40Z</dcterms:created>
  <dcterms:modified xsi:type="dcterms:W3CDTF">2024-02-07T17:28:53Z</dcterms:modified>
</cp:coreProperties>
</file>