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7\Damin\Tugas Besar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A23" i="1" s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C22" i="1"/>
  <c r="D22" i="1"/>
  <c r="K9" i="1"/>
  <c r="D21" i="1"/>
  <c r="H3" i="1"/>
  <c r="A21" i="1"/>
  <c r="E6" i="1"/>
  <c r="E5" i="1"/>
  <c r="C21" i="1" s="1"/>
  <c r="E4" i="1"/>
  <c r="B21" i="1" s="1"/>
  <c r="E3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18" i="1"/>
  <c r="H14" i="1"/>
  <c r="H17" i="1"/>
  <c r="H16" i="1"/>
  <c r="H15" i="1"/>
  <c r="H13" i="1"/>
  <c r="H12" i="1"/>
  <c r="H11" i="1"/>
  <c r="H10" i="1"/>
  <c r="H9" i="1"/>
  <c r="H8" i="1"/>
  <c r="H7" i="1"/>
  <c r="H6" i="1"/>
  <c r="H4" i="1"/>
  <c r="H5" i="1"/>
  <c r="B20" i="1"/>
  <c r="C20" i="1"/>
  <c r="D20" i="1"/>
  <c r="A20" i="1"/>
  <c r="D19" i="1"/>
  <c r="C19" i="1"/>
  <c r="D18" i="1"/>
  <c r="C18" i="1"/>
  <c r="B19" i="1"/>
  <c r="A19" i="1"/>
  <c r="A18" i="1"/>
  <c r="B18" i="1"/>
  <c r="F3" i="1" l="1"/>
  <c r="A22" i="1" l="1"/>
  <c r="B22" i="1"/>
  <c r="N18" i="1" l="1"/>
  <c r="C23" i="1" s="1"/>
  <c r="O18" i="1"/>
  <c r="D23" i="1" s="1"/>
  <c r="M18" i="1"/>
  <c r="B23" i="1" s="1"/>
</calcChain>
</file>

<file path=xl/sharedStrings.xml><?xml version="1.0" encoding="utf-8"?>
<sst xmlns="http://schemas.openxmlformats.org/spreadsheetml/2006/main" count="22" uniqueCount="19">
  <si>
    <t>DataSet</t>
  </si>
  <si>
    <t>SL</t>
  </si>
  <si>
    <t>SW</t>
  </si>
  <si>
    <t>PL</t>
  </si>
  <si>
    <t>PW</t>
  </si>
  <si>
    <t>(xi-uj)2</t>
  </si>
  <si>
    <t>sdev^2</t>
  </si>
  <si>
    <t>(xi-uj)3</t>
  </si>
  <si>
    <t>(xi-uj)4</t>
  </si>
  <si>
    <t>(xi-uj)5</t>
  </si>
  <si>
    <t>likelihood</t>
  </si>
  <si>
    <t>likelihoodsum</t>
  </si>
  <si>
    <t>ekspextasi</t>
  </si>
  <si>
    <t>expextasi*xi</t>
  </si>
  <si>
    <t>sumexpextasi</t>
  </si>
  <si>
    <t>maksimasi</t>
  </si>
  <si>
    <t>standardeviasi</t>
  </si>
  <si>
    <t>averade(mean)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</si>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</sst>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2" workbookViewId="0">
      <selection activeCell="G4" sqref="G4"/>
    </sheetView>
  </sheetViews>
  <sheetFormatPr defaultRowHeight="15" x14ac:dyDescent="0.25"/>
  <cols>
    <col min="1" max="1" width="12" customWidth="1"/>
    <col min="2" max="4" width="12" bestFit="1" customWidth="1"/>
    <col min="5" max="6" width="14" customWidth="1"/>
    <col min="7" max="7" width="14.28515625" customWidth="1"/>
    <col min="12" max="12" width="14.5703125" customWidth="1"/>
    <col min="13" max="13" width="15.42578125" customWidth="1"/>
    <col min="14" max="14" width="13.28515625" customWidth="1"/>
    <col min="15" max="15" width="14.42578125" customWidth="1"/>
  </cols>
  <sheetData>
    <row r="1" spans="1:15" x14ac:dyDescent="0.25">
      <c r="A1" s="1" t="s">
        <v>0</v>
      </c>
      <c r="B1" s="1"/>
      <c r="C1" s="1"/>
      <c r="D1" s="1"/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6</v>
      </c>
      <c r="F2" t="s">
        <v>11</v>
      </c>
      <c r="G2" t="s">
        <v>14</v>
      </c>
      <c r="H2" t="s">
        <v>5</v>
      </c>
      <c r="I2" t="s">
        <v>7</v>
      </c>
      <c r="J2" t="s">
        <v>8</v>
      </c>
      <c r="K2" t="s">
        <v>9</v>
      </c>
      <c r="L2" t="s">
        <v>13</v>
      </c>
      <c r="M2" t="s">
        <v>13</v>
      </c>
      <c r="N2" t="s">
        <v>13</v>
      </c>
      <c r="O2" t="s">
        <v>13</v>
      </c>
    </row>
    <row r="3" spans="1:15" x14ac:dyDescent="0.25">
      <c r="A3">
        <v>5.0999999999999996</v>
      </c>
      <c r="B3">
        <v>3.5</v>
      </c>
      <c r="C3">
        <v>1.4</v>
      </c>
      <c r="D3">
        <v>0.2</v>
      </c>
      <c r="E3">
        <f>A20^2</f>
        <v>0.76352380952382803</v>
      </c>
      <c r="F3">
        <f>SUM(A21:D21)</f>
        <v>0.98240702966118465</v>
      </c>
      <c r="G3">
        <f>SUM(A22:D22)</f>
        <v>1</v>
      </c>
      <c r="H3">
        <f>(A3-A19)^2</f>
        <v>0.65071111111110969</v>
      </c>
      <c r="I3">
        <f>(B3-B19)^2</f>
        <v>0.1877777777777776</v>
      </c>
      <c r="J3">
        <f t="shared" ref="J3:K3" si="0">(C3-C19)^2</f>
        <v>6.1173777777777794</v>
      </c>
      <c r="K3">
        <f t="shared" si="0"/>
        <v>1.0955111111111111</v>
      </c>
      <c r="L3">
        <f>A3*A22</f>
        <v>8.7703791474072562E-2</v>
      </c>
      <c r="M3">
        <f t="shared" ref="M3:O3" si="1">B3*B22</f>
        <v>3.310633360400784</v>
      </c>
      <c r="N3">
        <f t="shared" si="1"/>
        <v>1.6135279139026021E-39</v>
      </c>
      <c r="O3">
        <f t="shared" si="1"/>
        <v>7.3815864627086551E-3</v>
      </c>
    </row>
    <row r="4" spans="1:15" x14ac:dyDescent="0.25">
      <c r="A4">
        <v>4.9000000000000004</v>
      </c>
      <c r="B4">
        <v>3</v>
      </c>
      <c r="C4">
        <v>1.4</v>
      </c>
      <c r="D4">
        <v>0.2</v>
      </c>
      <c r="E4">
        <f>B20^2</f>
        <v>0.10238095238095468</v>
      </c>
      <c r="H4">
        <f>(A4-A19)^2</f>
        <v>1.0133777777777746</v>
      </c>
      <c r="I4">
        <f>(B4-B19)^2</f>
        <v>4.4444444444444722E-3</v>
      </c>
      <c r="J4">
        <f t="shared" ref="J4:K4" si="2">(C4-C19)^2</f>
        <v>6.1173777777777794</v>
      </c>
      <c r="K4">
        <f t="shared" si="2"/>
        <v>1.0955111111111111</v>
      </c>
      <c r="L4">
        <f>A4*A22</f>
        <v>8.4264427102540312E-2</v>
      </c>
      <c r="M4">
        <f t="shared" ref="M4:O4" si="3">B4*B22</f>
        <v>2.8376857374863862</v>
      </c>
      <c r="N4">
        <f t="shared" si="3"/>
        <v>1.6135279139026021E-39</v>
      </c>
      <c r="O4">
        <f t="shared" si="3"/>
        <v>7.3815864627086551E-3</v>
      </c>
    </row>
    <row r="5" spans="1:15" x14ac:dyDescent="0.25">
      <c r="A5">
        <v>4.7</v>
      </c>
      <c r="B5">
        <v>3.2</v>
      </c>
      <c r="C5">
        <v>1.3</v>
      </c>
      <c r="D5">
        <v>0.2</v>
      </c>
      <c r="E5">
        <f>C20^2</f>
        <v>3.5792380952380931</v>
      </c>
      <c r="H5">
        <f>(A5-A19)^2</f>
        <v>1.4560444444444409</v>
      </c>
      <c r="I5">
        <f>(B5-B19)^2</f>
        <v>1.7777777777777771E-2</v>
      </c>
      <c r="J5">
        <f t="shared" ref="J5:K5" si="4">(C5-C19)^2</f>
        <v>6.6220444444444437</v>
      </c>
      <c r="K5">
        <f t="shared" si="4"/>
        <v>1.0955111111111111</v>
      </c>
      <c r="L5">
        <f>A5*A22</f>
        <v>8.0825062731008049E-2</v>
      </c>
      <c r="M5">
        <f t="shared" ref="M5:O5" si="5">B5*B22</f>
        <v>3.0268647866521459</v>
      </c>
      <c r="N5">
        <f t="shared" si="5"/>
        <v>1.4982759200524163E-39</v>
      </c>
      <c r="O5">
        <f t="shared" si="5"/>
        <v>7.3815864627086551E-3</v>
      </c>
    </row>
    <row r="6" spans="1:15" x14ac:dyDescent="0.25">
      <c r="A6">
        <v>4.5999999999999996</v>
      </c>
      <c r="B6">
        <v>3.1</v>
      </c>
      <c r="C6">
        <v>1.5</v>
      </c>
      <c r="D6">
        <v>0.2</v>
      </c>
      <c r="E6">
        <f>D20^2</f>
        <v>0.68838095238095265</v>
      </c>
      <c r="H6">
        <f>(A6-A19)^2</f>
        <v>1.7073777777777754</v>
      </c>
      <c r="I6">
        <f>(B6-B19)^2</f>
        <v>1.1111111111111033E-3</v>
      </c>
      <c r="J6">
        <f t="shared" ref="J6:K6" si="6">(C6-C19)^2</f>
        <v>5.6327111111111119</v>
      </c>
      <c r="K6">
        <f t="shared" si="6"/>
        <v>1.0955111111111111</v>
      </c>
      <c r="L6">
        <f>A6*A22</f>
        <v>7.910538054524191E-2</v>
      </c>
      <c r="M6">
        <f t="shared" ref="M6:O6" si="7">B6*B22</f>
        <v>2.932275262069266</v>
      </c>
      <c r="N6">
        <f t="shared" si="7"/>
        <v>1.7287799077527881E-39</v>
      </c>
      <c r="O6">
        <f t="shared" si="7"/>
        <v>7.3815864627086551E-3</v>
      </c>
    </row>
    <row r="7" spans="1:15" x14ac:dyDescent="0.25">
      <c r="A7">
        <v>5</v>
      </c>
      <c r="B7">
        <v>3.6</v>
      </c>
      <c r="C7">
        <v>1.4</v>
      </c>
      <c r="D7">
        <v>0.2</v>
      </c>
      <c r="H7">
        <f>(A7-A19)^2</f>
        <v>0.82204444444444214</v>
      </c>
      <c r="I7">
        <f>(B7-B19)^2</f>
        <v>0.28444444444444433</v>
      </c>
      <c r="J7">
        <f t="shared" ref="J7:K7" si="8">(C7-C19)^2</f>
        <v>6.1173777777777794</v>
      </c>
      <c r="K7">
        <f t="shared" si="8"/>
        <v>1.0955111111111111</v>
      </c>
      <c r="L7">
        <f>A7*A22</f>
        <v>8.5984109288306437E-2</v>
      </c>
      <c r="M7">
        <f t="shared" ref="M7:O7" si="9">B7*B22</f>
        <v>3.4052228849836639</v>
      </c>
      <c r="N7">
        <f t="shared" si="9"/>
        <v>1.6135279139026021E-39</v>
      </c>
      <c r="O7">
        <f t="shared" si="9"/>
        <v>7.3815864627086551E-3</v>
      </c>
    </row>
    <row r="8" spans="1:15" x14ac:dyDescent="0.25">
      <c r="A8">
        <v>7</v>
      </c>
      <c r="B8">
        <v>3.2</v>
      </c>
      <c r="C8">
        <v>4.7</v>
      </c>
      <c r="D8">
        <v>1.4</v>
      </c>
      <c r="H8">
        <f>(A8-A19)^2</f>
        <v>1.1953777777777805</v>
      </c>
      <c r="I8">
        <f>(B8-B19)^2</f>
        <v>1.7777777777777771E-2</v>
      </c>
      <c r="J8">
        <f t="shared" ref="J8:K8" si="10">(C8-C19)^2</f>
        <v>0.68337777777777775</v>
      </c>
      <c r="K8">
        <f t="shared" si="10"/>
        <v>2.3511111111111108E-2</v>
      </c>
      <c r="L8">
        <f>A8*A22</f>
        <v>0.120377753003629</v>
      </c>
      <c r="M8">
        <f t="shared" ref="M8:O8" si="11">B8*B22</f>
        <v>3.0268647866521459</v>
      </c>
      <c r="N8">
        <f t="shared" si="11"/>
        <v>5.4168437109587362E-39</v>
      </c>
      <c r="O8">
        <f t="shared" si="11"/>
        <v>5.1671105238960575E-2</v>
      </c>
    </row>
    <row r="9" spans="1:15" x14ac:dyDescent="0.25">
      <c r="A9">
        <v>6.4</v>
      </c>
      <c r="B9">
        <v>3.2</v>
      </c>
      <c r="C9">
        <v>4.5</v>
      </c>
      <c r="D9">
        <v>1.5</v>
      </c>
      <c r="H9">
        <f>(A9-A19)^2</f>
        <v>0.24337777777777939</v>
      </c>
      <c r="I9">
        <f>(B9-B19)^2</f>
        <v>1.7777777777777771E-2</v>
      </c>
      <c r="J9">
        <f t="shared" ref="J9:K9" si="12">(C9-C19)^2</f>
        <v>0.3927111111111109</v>
      </c>
      <c r="K9">
        <f>(D9-D19)^2</f>
        <v>6.417777777777782E-2</v>
      </c>
      <c r="L9">
        <f>A9*A22</f>
        <v>0.11005965988903224</v>
      </c>
      <c r="M9">
        <f t="shared" ref="M9:O9" si="13">B9*B22</f>
        <v>3.0268647866521459</v>
      </c>
      <c r="N9">
        <f t="shared" si="13"/>
        <v>5.1863397232583647E-39</v>
      </c>
      <c r="O9">
        <f t="shared" si="13"/>
        <v>5.5361898470314905E-2</v>
      </c>
    </row>
    <row r="10" spans="1:15" x14ac:dyDescent="0.25">
      <c r="A10">
        <v>6.9</v>
      </c>
      <c r="B10">
        <v>3.2</v>
      </c>
      <c r="C10">
        <v>4.9000000000000004</v>
      </c>
      <c r="D10">
        <v>1.5</v>
      </c>
      <c r="H10">
        <f>(A10-A19)^2</f>
        <v>0.98671111111111431</v>
      </c>
      <c r="I10">
        <f>(B10-B19)^2</f>
        <v>1.7777777777777771E-2</v>
      </c>
      <c r="J10">
        <f t="shared" ref="J10:K10" si="14">(C10-C19)^2</f>
        <v>1.0540444444444448</v>
      </c>
      <c r="K10">
        <f t="shared" si="14"/>
        <v>6.417777777777782E-2</v>
      </c>
      <c r="L10">
        <f>A10*A22</f>
        <v>0.11865807081786288</v>
      </c>
      <c r="M10">
        <f t="shared" ref="M10:O10" si="15">B10*B22</f>
        <v>3.0268647866521459</v>
      </c>
      <c r="N10">
        <f t="shared" si="15"/>
        <v>5.6473476986591084E-39</v>
      </c>
      <c r="O10">
        <f t="shared" si="15"/>
        <v>5.5361898470314905E-2</v>
      </c>
    </row>
    <row r="11" spans="1:15" x14ac:dyDescent="0.25">
      <c r="A11">
        <v>5.5</v>
      </c>
      <c r="B11">
        <v>2.2999999999999998</v>
      </c>
      <c r="C11">
        <v>4</v>
      </c>
      <c r="D11">
        <v>1.3</v>
      </c>
      <c r="H11">
        <f>(A11-A19)^2</f>
        <v>0.16537777777777674</v>
      </c>
      <c r="I11">
        <f>(B11-B19)^2</f>
        <v>0.5877777777777784</v>
      </c>
      <c r="J11">
        <f t="shared" ref="J11:K11" si="16">(C11-C19)^2</f>
        <v>1.6044444444444399E-2</v>
      </c>
      <c r="K11">
        <f t="shared" si="16"/>
        <v>2.8444444444444576E-3</v>
      </c>
      <c r="L11">
        <f>A11*A22</f>
        <v>9.4582520217137075E-2</v>
      </c>
      <c r="M11">
        <f t="shared" ref="M11:O11" si="17">B11*B22</f>
        <v>2.1755590654062296</v>
      </c>
      <c r="N11">
        <f t="shared" si="17"/>
        <v>4.610079754007435E-39</v>
      </c>
      <c r="O11">
        <f t="shared" si="17"/>
        <v>4.7980312007606253E-2</v>
      </c>
    </row>
    <row r="12" spans="1:15" x14ac:dyDescent="0.25">
      <c r="A12">
        <v>6.5</v>
      </c>
      <c r="B12">
        <v>2.8</v>
      </c>
      <c r="C12">
        <v>4.5999999999999996</v>
      </c>
      <c r="D12">
        <v>1.5</v>
      </c>
      <c r="H12">
        <f>(A12-A19)^2</f>
        <v>0.35204444444444594</v>
      </c>
      <c r="I12">
        <f>(B12-B19)^2</f>
        <v>7.1111111111111319E-2</v>
      </c>
      <c r="J12">
        <f t="shared" ref="J12:K12" si="18">(C12-C19)^2</f>
        <v>0.52804444444444365</v>
      </c>
      <c r="K12">
        <f t="shared" si="18"/>
        <v>6.417777777777782E-2</v>
      </c>
      <c r="L12">
        <f>A12*A22</f>
        <v>0.11177934207479837</v>
      </c>
      <c r="M12">
        <f t="shared" ref="M12:O12" si="19">B12*B22</f>
        <v>2.648506688320627</v>
      </c>
      <c r="N12">
        <f t="shared" si="19"/>
        <v>5.3015917171085501E-39</v>
      </c>
      <c r="O12">
        <f t="shared" si="19"/>
        <v>5.5361898470314905E-2</v>
      </c>
    </row>
    <row r="13" spans="1:15" x14ac:dyDescent="0.25">
      <c r="A13">
        <v>6.3</v>
      </c>
      <c r="B13">
        <v>3.3</v>
      </c>
      <c r="C13">
        <v>6</v>
      </c>
      <c r="D13">
        <v>2.5</v>
      </c>
      <c r="H13">
        <f>(A13-A19)^2</f>
        <v>0.15471111111111197</v>
      </c>
      <c r="I13">
        <f>(B13-B19)^2</f>
        <v>5.4444444444444268E-2</v>
      </c>
      <c r="J13">
        <f t="shared" ref="J13:K13" si="20">(C13-C19)^2</f>
        <v>4.5227111111111107</v>
      </c>
      <c r="K13">
        <f t="shared" si="20"/>
        <v>1.5708444444444447</v>
      </c>
      <c r="L13">
        <f>A13*A22</f>
        <v>0.1083399777032661</v>
      </c>
      <c r="M13">
        <f t="shared" ref="M13:O13" si="21">B13*B22</f>
        <v>3.1214543112350248</v>
      </c>
      <c r="N13">
        <f t="shared" si="21"/>
        <v>6.9151196310111525E-39</v>
      </c>
      <c r="O13">
        <f t="shared" si="21"/>
        <v>9.2269830783858184E-2</v>
      </c>
    </row>
    <row r="14" spans="1:15" x14ac:dyDescent="0.25">
      <c r="A14">
        <v>5.8</v>
      </c>
      <c r="B14">
        <v>2.7</v>
      </c>
      <c r="C14">
        <v>5.0999999999999996</v>
      </c>
      <c r="D14">
        <v>1.9</v>
      </c>
      <c r="H14">
        <f>(A14-A19)^2</f>
        <v>1.1377777777777546E-2</v>
      </c>
      <c r="I14">
        <f>(B14-B19)^2</f>
        <v>0.13444444444444448</v>
      </c>
      <c r="J14">
        <f t="shared" ref="J14:K14" si="22">(C14-C19)^2</f>
        <v>1.5047111111111098</v>
      </c>
      <c r="K14">
        <f t="shared" si="22"/>
        <v>0.42684444444444442</v>
      </c>
      <c r="L14">
        <f>A14*A22</f>
        <v>9.9741566774435464E-2</v>
      </c>
      <c r="M14">
        <f t="shared" ref="M14:O14" si="23">B14*B22</f>
        <v>2.553917163737748</v>
      </c>
      <c r="N14">
        <f t="shared" si="23"/>
        <v>5.8778516863594799E-39</v>
      </c>
      <c r="O14">
        <f t="shared" si="23"/>
        <v>7.0125071395732208E-2</v>
      </c>
    </row>
    <row r="15" spans="1:15" x14ac:dyDescent="0.25">
      <c r="A15">
        <v>7.1</v>
      </c>
      <c r="B15">
        <v>3</v>
      </c>
      <c r="C15">
        <v>5.9</v>
      </c>
      <c r="D15">
        <v>2.1</v>
      </c>
      <c r="H15">
        <f>(A15-A19)^2</f>
        <v>1.4240444444444467</v>
      </c>
      <c r="I15">
        <f>(B15-B19)^2</f>
        <v>4.4444444444444722E-3</v>
      </c>
      <c r="J15">
        <f t="shared" ref="J15:K15" si="24">(C15-C19)^2</f>
        <v>4.1073777777777787</v>
      </c>
      <c r="K15">
        <f t="shared" si="24"/>
        <v>0.72817777777777803</v>
      </c>
      <c r="L15">
        <f>A15*A22</f>
        <v>0.12209743518939513</v>
      </c>
      <c r="M15">
        <f t="shared" ref="M15:O15" si="25">B15*B22</f>
        <v>2.8376857374863862</v>
      </c>
      <c r="N15">
        <f t="shared" si="25"/>
        <v>6.7998676371609671E-39</v>
      </c>
      <c r="O15">
        <f t="shared" si="25"/>
        <v>7.7506657858440881E-2</v>
      </c>
    </row>
    <row r="16" spans="1:15" x14ac:dyDescent="0.25">
      <c r="A16">
        <v>6.3</v>
      </c>
      <c r="B16">
        <v>2.9</v>
      </c>
      <c r="C16">
        <v>5.6</v>
      </c>
      <c r="D16">
        <v>1.8</v>
      </c>
      <c r="H16">
        <f>(A16-A19)^2</f>
        <v>0.15471111111111197</v>
      </c>
      <c r="I16">
        <f>(B16-B19)^2</f>
        <v>2.7777777777777877E-2</v>
      </c>
      <c r="J16">
        <f t="shared" ref="J16:K16" si="26">(C16-C19)^2</f>
        <v>2.9813777777777761</v>
      </c>
      <c r="K16">
        <f t="shared" si="26"/>
        <v>0.30617777777777794</v>
      </c>
      <c r="L16">
        <f>A16*A22</f>
        <v>0.1083399777032661</v>
      </c>
      <c r="M16">
        <f t="shared" ref="M16:O16" si="27">B16*B22</f>
        <v>2.7430962129035068</v>
      </c>
      <c r="N16">
        <f t="shared" si="27"/>
        <v>6.4541116556104083E-39</v>
      </c>
      <c r="O16">
        <f t="shared" si="27"/>
        <v>6.6434278164377886E-2</v>
      </c>
    </row>
    <row r="17" spans="1:15" ht="15.75" thickBot="1" x14ac:dyDescent="0.3">
      <c r="A17">
        <v>6.5</v>
      </c>
      <c r="B17">
        <v>3</v>
      </c>
      <c r="C17">
        <v>5.8</v>
      </c>
      <c r="D17">
        <v>2.2000000000000002</v>
      </c>
      <c r="H17">
        <f>(A17-A19)^2</f>
        <v>0.35204444444444594</v>
      </c>
      <c r="I17">
        <f>(B17-B19)^2</f>
        <v>4.4444444444444722E-3</v>
      </c>
      <c r="J17">
        <f t="shared" ref="J17:K17" si="28">(C17-C19)^2</f>
        <v>3.7120444444444431</v>
      </c>
      <c r="K17">
        <f t="shared" si="28"/>
        <v>0.9088444444444449</v>
      </c>
      <c r="L17">
        <f>A17*A22</f>
        <v>0.11177934207479837</v>
      </c>
      <c r="M17">
        <f t="shared" ref="M17:O17" si="29">B17*B22</f>
        <v>2.8376857374863862</v>
      </c>
      <c r="N17">
        <f t="shared" si="29"/>
        <v>6.6846156433107804E-39</v>
      </c>
      <c r="O17">
        <f t="shared" si="29"/>
        <v>8.1197451089795203E-2</v>
      </c>
    </row>
    <row r="18" spans="1:15" ht="15.75" thickBot="1" x14ac:dyDescent="0.3">
      <c r="A18" s="2">
        <f>SUM(A3:A17)</f>
        <v>88.59999999999998</v>
      </c>
      <c r="B18" s="3">
        <f>SUM(B3:B17)</f>
        <v>46</v>
      </c>
      <c r="C18" s="3">
        <f>SUM(C3:C17)</f>
        <v>58.1</v>
      </c>
      <c r="D18" s="4">
        <f>SUM(D3:D17)</f>
        <v>18.7</v>
      </c>
      <c r="E18" t="s">
        <v>18</v>
      </c>
      <c r="H18" s="8">
        <f>SUM(H3:H17)</f>
        <v>10.689333333333334</v>
      </c>
      <c r="I18" s="8">
        <f>SUM(I3:I17)</f>
        <v>1.4333333333333342</v>
      </c>
      <c r="J18" s="8">
        <f t="shared" ref="J18:K18" si="30">SUM(J3:J17)</f>
        <v>50.109333333333339</v>
      </c>
      <c r="K18" s="8">
        <f t="shared" si="30"/>
        <v>9.637333333333336</v>
      </c>
      <c r="L18">
        <f>SUM(L3:L17)</f>
        <v>1.5236384165887897</v>
      </c>
      <c r="M18">
        <f>SUM(M3:M17)</f>
        <v>43.511181308124605</v>
      </c>
      <c r="N18">
        <f t="shared" ref="M18:O18" si="31">SUM(N3:N17)</f>
        <v>6.6961408426957989E-38</v>
      </c>
      <c r="O18">
        <f>SUM(O3:O17)</f>
        <v>0.69017833426325925</v>
      </c>
    </row>
    <row r="19" spans="1:15" ht="15.75" thickBot="1" x14ac:dyDescent="0.3">
      <c r="A19" s="5">
        <f>A18/15</f>
        <v>5.9066666666666654</v>
      </c>
      <c r="B19" s="6">
        <f>B18/15</f>
        <v>3.0666666666666669</v>
      </c>
      <c r="C19" s="6">
        <f>C18/15</f>
        <v>3.8733333333333335</v>
      </c>
      <c r="D19" s="7">
        <f>D18/15</f>
        <v>1.2466666666666666</v>
      </c>
      <c r="E19" t="s">
        <v>17</v>
      </c>
    </row>
    <row r="20" spans="1:15" x14ac:dyDescent="0.25">
      <c r="A20">
        <f>_xlfn.STDEV.S(A3:A17)</f>
        <v>0.87379849480519711</v>
      </c>
      <c r="B20">
        <f t="shared" ref="B20:D20" si="32">_xlfn.STDEV.S(B3:B17)</f>
        <v>0.31997023671109581</v>
      </c>
      <c r="C20">
        <f t="shared" si="32"/>
        <v>1.8918874425393528</v>
      </c>
      <c r="D20">
        <f t="shared" si="32"/>
        <v>0.8296872617926303</v>
      </c>
      <c r="E20" t="s">
        <v>16</v>
      </c>
    </row>
    <row r="21" spans="1:15" x14ac:dyDescent="0.25">
      <c r="A21">
        <f>EXP(-0.5*E3*H18)</f>
        <v>1.6894278680797559E-2</v>
      </c>
      <c r="B21">
        <f>EXP(-0.5*E4*I18)</f>
        <v>0.92925413882530306</v>
      </c>
      <c r="C21">
        <f>EXP(-0.5*E5*J18)</f>
        <v>1.1322436894089023E-39</v>
      </c>
      <c r="D21">
        <f>EXP(-0.5*E6*K18)</f>
        <v>3.6258612155084101E-2</v>
      </c>
      <c r="E21" t="s">
        <v>10</v>
      </c>
    </row>
    <row r="22" spans="1:15" x14ac:dyDescent="0.25">
      <c r="A22">
        <f>A21/F3</f>
        <v>1.7196821857661287E-2</v>
      </c>
      <c r="B22">
        <f>B21/F3</f>
        <v>0.94589524582879547</v>
      </c>
      <c r="C22">
        <f>C21/F3</f>
        <v>1.1525199385018588E-39</v>
      </c>
      <c r="D22">
        <f>D21/F3</f>
        <v>3.6907932313543272E-2</v>
      </c>
      <c r="E22" t="s">
        <v>12</v>
      </c>
    </row>
    <row r="23" spans="1:15" x14ac:dyDescent="0.25">
      <c r="A23">
        <f>L18/G3</f>
        <v>1.5236384165887897</v>
      </c>
      <c r="B23">
        <f>M18/G3</f>
        <v>43.511181308124605</v>
      </c>
      <c r="C23">
        <f>N18/G3</f>
        <v>6.6961408426957989E-38</v>
      </c>
      <c r="D23">
        <f>O18/G3</f>
        <v>0.69017833426325925</v>
      </c>
      <c r="E23" t="s">
        <v>15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Kania Lydia</dc:creator>
  <cp:lastModifiedBy>Kania Lydia</cp:lastModifiedBy>
  <dcterms:created xsi:type="dcterms:W3CDTF">2018-11-22T14:48:02Z</dcterms:created>
  <dcterms:modified xsi:type="dcterms:W3CDTF">2018-11-22T17:05:19Z</dcterms:modified>
</cp:coreProperties>
</file>